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shaik\OneDrive\Desktop\"/>
    </mc:Choice>
  </mc:AlternateContent>
  <xr:revisionPtr revIDLastSave="0" documentId="13_ncr:1_{2433AD33-4F19-422F-A55C-5F6A3D1B5C0D}" xr6:coauthVersionLast="47" xr6:coauthVersionMax="47" xr10:uidLastSave="{00000000-0000-0000-0000-000000000000}"/>
  <bookViews>
    <workbookView xWindow="-110" yWindow="-110" windowWidth="19420" windowHeight="11500" activeTab="1" xr2:uid="{2BFE54CD-96D0-4306-B696-F59F5F2A6A73}"/>
  </bookViews>
  <sheets>
    <sheet name="Week_2" sheetId="4" r:id="rId1"/>
    <sheet name="Week_4.1" sheetId="1" r:id="rId2"/>
    <sheet name="Week_4.2" sheetId="2" r:id="rId3"/>
    <sheet name="Week_5_lesson_6_sigmoid" sheetId="5" r:id="rId4"/>
    <sheet name="Week_5_lesson_6_Tanh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" i="6" l="1" a="1"/>
  <c r="P10" i="6" s="1"/>
  <c r="A14" i="6"/>
  <c r="A18" i="6" s="1"/>
  <c r="A22" i="6" s="1"/>
  <c r="A26" i="6" s="1"/>
  <c r="A30" i="6"/>
  <c r="A34" i="6" s="1"/>
  <c r="A38" i="6" s="1"/>
  <c r="A42" i="6" s="1"/>
  <c r="A46" i="6" s="1"/>
  <c r="A50" i="6" s="1"/>
  <c r="A54" i="6" s="1"/>
  <c r="A58" i="6" s="1"/>
  <c r="A62" i="6" s="1"/>
  <c r="A66" i="6" s="1"/>
  <c r="A70" i="6" s="1"/>
  <c r="A74" i="6" s="1"/>
  <c r="A78" i="6" s="1"/>
  <c r="A82" i="6" s="1"/>
  <c r="A86" i="6" s="1"/>
  <c r="A90" i="6" s="1"/>
  <c r="A94" i="6" s="1"/>
  <c r="A98" i="6" s="1"/>
  <c r="A102" i="6" s="1"/>
  <c r="A106" i="6" s="1"/>
  <c r="A110" i="6" s="1"/>
  <c r="A114" i="6" s="1"/>
  <c r="A118" i="6" s="1"/>
  <c r="A122" i="6" s="1"/>
  <c r="A126" i="6" s="1"/>
  <c r="A130" i="6" s="1"/>
  <c r="A134" i="6" s="1"/>
  <c r="A138" i="6" s="1"/>
  <c r="A142" i="6" s="1"/>
  <c r="A146" i="6" s="1"/>
  <c r="A150" i="6" s="1"/>
  <c r="A154" i="6" s="1"/>
  <c r="A158" i="6" s="1"/>
  <c r="A162" i="6" s="1"/>
  <c r="A166" i="6" s="1"/>
  <c r="A170" i="6" s="1"/>
  <c r="A174" i="6" s="1"/>
  <c r="A178" i="6" s="1"/>
  <c r="A182" i="6" s="1"/>
  <c r="A186" i="6" s="1"/>
  <c r="A190" i="6" s="1"/>
  <c r="A194" i="6" s="1"/>
  <c r="A198" i="6" s="1"/>
  <c r="A202" i="6" s="1"/>
  <c r="A206" i="6" s="1"/>
  <c r="A210" i="6" s="1"/>
  <c r="A214" i="6" s="1"/>
  <c r="A218" i="6" s="1"/>
  <c r="A222" i="6" s="1"/>
  <c r="A226" i="6" s="1"/>
  <c r="A230" i="6" s="1"/>
  <c r="A234" i="6" s="1"/>
  <c r="A238" i="6" s="1"/>
  <c r="A242" i="6" s="1"/>
  <c r="A246" i="6" s="1"/>
  <c r="A250" i="6" s="1"/>
  <c r="A254" i="6" s="1"/>
  <c r="A258" i="6" s="1"/>
  <c r="A262" i="6" s="1"/>
  <c r="A266" i="6" s="1"/>
  <c r="A270" i="6" s="1"/>
  <c r="A274" i="6" s="1"/>
  <c r="A278" i="6" s="1"/>
  <c r="A282" i="6" s="1"/>
  <c r="A286" i="6" s="1"/>
  <c r="A290" i="6" s="1"/>
  <c r="K10" i="5" a="1"/>
  <c r="K10" i="5"/>
  <c r="O10" i="5"/>
  <c r="P10" i="5"/>
  <c r="Q10" i="5"/>
  <c r="R10" i="5"/>
  <c r="O11" i="5"/>
  <c r="P11" i="5"/>
  <c r="Q11" i="5"/>
  <c r="R11" i="5"/>
  <c r="O12" i="5"/>
  <c r="P12" i="5"/>
  <c r="Q12" i="5"/>
  <c r="S10" i="5" s="1" a="1"/>
  <c r="R12" i="5"/>
  <c r="A14" i="5"/>
  <c r="A18" i="5" s="1"/>
  <c r="A22" i="5" s="1"/>
  <c r="A26" i="5" s="1"/>
  <c r="A30" i="5" s="1"/>
  <c r="A34" i="5"/>
  <c r="A38" i="5" s="1"/>
  <c r="A42" i="5" s="1"/>
  <c r="A46" i="5" s="1"/>
  <c r="A50" i="5" s="1"/>
  <c r="A54" i="5" s="1"/>
  <c r="A58" i="5" s="1"/>
  <c r="A62" i="5" s="1"/>
  <c r="A66" i="5" s="1"/>
  <c r="A70" i="5" s="1"/>
  <c r="A74" i="5" s="1"/>
  <c r="A78" i="5" s="1"/>
  <c r="A82" i="5" s="1"/>
  <c r="A86" i="5" s="1"/>
  <c r="A90" i="5" s="1"/>
  <c r="A94" i="5" s="1"/>
  <c r="A98" i="5" s="1"/>
  <c r="A102" i="5" s="1"/>
  <c r="A106" i="5" s="1"/>
  <c r="A110" i="5" s="1"/>
  <c r="A114" i="5" s="1"/>
  <c r="A118" i="5" s="1"/>
  <c r="A122" i="5" s="1"/>
  <c r="A126" i="5" s="1"/>
  <c r="A130" i="5" s="1"/>
  <c r="A134" i="5" s="1"/>
  <c r="A138" i="5" s="1"/>
  <c r="A142" i="5" s="1"/>
  <c r="A146" i="5" s="1"/>
  <c r="A150" i="5" s="1"/>
  <c r="A154" i="5" s="1"/>
  <c r="A158" i="5" s="1"/>
  <c r="A162" i="5" s="1"/>
  <c r="A166" i="5" s="1"/>
  <c r="A170" i="5" s="1"/>
  <c r="A174" i="5" s="1"/>
  <c r="A178" i="5" s="1"/>
  <c r="A182" i="5" s="1"/>
  <c r="A186" i="5" s="1"/>
  <c r="A190" i="5" s="1"/>
  <c r="A194" i="5" s="1"/>
  <c r="A198" i="5" s="1"/>
  <c r="A202" i="5" s="1"/>
  <c r="A206" i="5" s="1"/>
  <c r="A210" i="5" s="1"/>
  <c r="A214" i="5" s="1"/>
  <c r="A218" i="5" s="1"/>
  <c r="A222" i="5" s="1"/>
  <c r="A226" i="5" s="1"/>
  <c r="A230" i="5" s="1"/>
  <c r="A234" i="5" s="1"/>
  <c r="A238" i="5" s="1"/>
  <c r="A242" i="5" s="1"/>
  <c r="A246" i="5" s="1"/>
  <c r="A250" i="5" s="1"/>
  <c r="A254" i="5" s="1"/>
  <c r="A258" i="5" s="1"/>
  <c r="A262" i="5" s="1"/>
  <c r="A266" i="5" s="1"/>
  <c r="A270" i="5" s="1"/>
  <c r="A274" i="5" s="1"/>
  <c r="A278" i="5" s="1"/>
  <c r="A282" i="5" s="1"/>
  <c r="A286" i="5" s="1"/>
  <c r="A290" i="5" s="1"/>
  <c r="K10" i="6" l="1"/>
  <c r="O10" i="6" s="1"/>
  <c r="Q12" i="6"/>
  <c r="O12" i="6"/>
  <c r="R11" i="6"/>
  <c r="O11" i="6"/>
  <c r="R10" i="6"/>
  <c r="R12" i="6"/>
  <c r="P12" i="6"/>
  <c r="Q11" i="6"/>
  <c r="P11" i="6"/>
  <c r="Q10" i="6"/>
  <c r="T13" i="5"/>
  <c r="S10" i="5"/>
  <c r="T10" i="5" s="1"/>
  <c r="T11" i="5"/>
  <c r="T12" i="5"/>
  <c r="S10" i="6" l="1" a="1"/>
  <c r="U10" i="5" a="1"/>
  <c r="U10" i="5" s="1"/>
  <c r="V10" i="5" a="1"/>
  <c r="V10" i="5" s="1"/>
  <c r="T13" i="6" l="1"/>
  <c r="T12" i="6"/>
  <c r="T11" i="6"/>
  <c r="S10" i="6"/>
  <c r="T10" i="6" s="1"/>
  <c r="W10" i="5" a="1"/>
  <c r="W10" i="5" s="1"/>
  <c r="AI10" i="5" s="1" a="1"/>
  <c r="AI10" i="5" s="1"/>
  <c r="G14" i="5" s="1" a="1"/>
  <c r="G14" i="5" s="1"/>
  <c r="X10" i="5"/>
  <c r="AJ10" i="5" s="1"/>
  <c r="I14" i="5" s="1"/>
  <c r="Y10" i="5" a="1"/>
  <c r="U10" i="6" l="1" a="1"/>
  <c r="U10" i="6" s="1"/>
  <c r="V10" i="6" a="1"/>
  <c r="V10" i="6" s="1"/>
  <c r="AE11" i="5"/>
  <c r="AE12" i="5"/>
  <c r="Y10" i="5"/>
  <c r="W10" i="6" l="1" a="1"/>
  <c r="W10" i="6" s="1"/>
  <c r="AI10" i="6" s="1" a="1"/>
  <c r="AI10" i="6" s="1"/>
  <c r="G14" i="6" s="1" a="1"/>
  <c r="G14" i="6" s="1"/>
  <c r="Y10" i="6" a="1"/>
  <c r="X10" i="6"/>
  <c r="AJ10" i="6" s="1"/>
  <c r="I14" i="6" s="1"/>
  <c r="AE10" i="5"/>
  <c r="AH10" i="5" s="1" a="1"/>
  <c r="AH10" i="5" s="1"/>
  <c r="H14" i="5" s="1" a="1"/>
  <c r="H14" i="5" s="1"/>
  <c r="AC10" i="5" a="1"/>
  <c r="AC10" i="5" s="1"/>
  <c r="AF10" i="5" s="1" a="1"/>
  <c r="AF10" i="5" s="1"/>
  <c r="E14" i="5" s="1" a="1"/>
  <c r="E14" i="5" s="1"/>
  <c r="AE11" i="6" l="1"/>
  <c r="Y10" i="6"/>
  <c r="AE12" i="6"/>
  <c r="K14" i="5" a="1"/>
  <c r="AE10" i="6" l="1"/>
  <c r="AH10" i="6" s="1" a="1"/>
  <c r="AH10" i="6" s="1"/>
  <c r="H14" i="6" s="1" a="1"/>
  <c r="H14" i="6" s="1"/>
  <c r="AC10" i="6" a="1"/>
  <c r="AC10" i="6" s="1"/>
  <c r="AF10" i="6" s="1" a="1"/>
  <c r="AF10" i="6" s="1"/>
  <c r="E14" i="6" s="1" a="1"/>
  <c r="E14" i="6" s="1"/>
  <c r="K14" i="6" s="1" a="1"/>
  <c r="R15" i="6" s="1"/>
  <c r="R15" i="5"/>
  <c r="K14" i="5"/>
  <c r="O14" i="5" s="1"/>
  <c r="Q14" i="5"/>
  <c r="Q15" i="5"/>
  <c r="R14" i="5"/>
  <c r="O15" i="5"/>
  <c r="P15" i="5"/>
  <c r="O16" i="5"/>
  <c r="Q16" i="5"/>
  <c r="R16" i="5"/>
  <c r="P14" i="5"/>
  <c r="P16" i="5"/>
  <c r="O15" i="6" l="1"/>
  <c r="P16" i="6"/>
  <c r="P14" i="6"/>
  <c r="R14" i="6"/>
  <c r="K14" i="6"/>
  <c r="O14" i="6" s="1"/>
  <c r="R16" i="6"/>
  <c r="Q16" i="6"/>
  <c r="P15" i="6"/>
  <c r="O16" i="6"/>
  <c r="Q15" i="6"/>
  <c r="Q14" i="6"/>
  <c r="S14" i="6" a="1"/>
  <c r="S14" i="5" a="1"/>
  <c r="T17" i="6" l="1"/>
  <c r="T15" i="6"/>
  <c r="S14" i="6"/>
  <c r="T14" i="6" s="1"/>
  <c r="T16" i="6"/>
  <c r="T16" i="5"/>
  <c r="T17" i="5"/>
  <c r="T15" i="5"/>
  <c r="S14" i="5"/>
  <c r="T14" i="5" s="1"/>
  <c r="V14" i="6" l="1" a="1"/>
  <c r="V14" i="6" s="1"/>
  <c r="U14" i="6" a="1"/>
  <c r="U14" i="6" s="1"/>
  <c r="V14" i="5" a="1"/>
  <c r="V14" i="5" s="1"/>
  <c r="U14" i="5" a="1"/>
  <c r="U14" i="5" s="1"/>
  <c r="W14" i="6" l="1" a="1"/>
  <c r="W14" i="6" s="1"/>
  <c r="AI14" i="6" s="1" a="1"/>
  <c r="AI14" i="6" s="1"/>
  <c r="G18" i="6" s="1" a="1"/>
  <c r="G18" i="6" s="1"/>
  <c r="X14" i="6"/>
  <c r="AJ14" i="6" s="1"/>
  <c r="I18" i="6" s="1"/>
  <c r="Y14" i="6" a="1"/>
  <c r="W14" i="5" a="1"/>
  <c r="W14" i="5" s="1"/>
  <c r="AI14" i="5" s="1" a="1"/>
  <c r="AI14" i="5" s="1"/>
  <c r="G18" i="5" s="1" a="1"/>
  <c r="G18" i="5" s="1"/>
  <c r="X14" i="5"/>
  <c r="AJ14" i="5" s="1"/>
  <c r="I18" i="5" s="1"/>
  <c r="Y14" i="5" a="1"/>
  <c r="AE15" i="6" l="1"/>
  <c r="AE16" i="6"/>
  <c r="Y14" i="6"/>
  <c r="Y14" i="5"/>
  <c r="AE15" i="5"/>
  <c r="AE16" i="5"/>
  <c r="AC14" i="6" l="1" a="1"/>
  <c r="AC14" i="6" s="1"/>
  <c r="AF14" i="6" s="1" a="1"/>
  <c r="AF14" i="6" s="1"/>
  <c r="E18" i="6" s="1" a="1"/>
  <c r="E18" i="6" s="1"/>
  <c r="AE14" i="6"/>
  <c r="AH14" i="6" s="1" a="1"/>
  <c r="AH14" i="6" s="1"/>
  <c r="H18" i="6" s="1" a="1"/>
  <c r="H18" i="6" s="1"/>
  <c r="AC14" i="5" a="1"/>
  <c r="AC14" i="5" s="1"/>
  <c r="AF14" i="5" s="1" a="1"/>
  <c r="AF14" i="5" s="1"/>
  <c r="E18" i="5" s="1" a="1"/>
  <c r="E18" i="5" s="1"/>
  <c r="AE14" i="5"/>
  <c r="AH14" i="5" s="1" a="1"/>
  <c r="AH14" i="5" s="1"/>
  <c r="H18" i="5" s="1" a="1"/>
  <c r="H18" i="5" s="1"/>
  <c r="K18" i="6" l="1" a="1"/>
  <c r="K18" i="5" a="1"/>
  <c r="Q18" i="6" l="1"/>
  <c r="P20" i="6"/>
  <c r="Q20" i="6"/>
  <c r="R20" i="6"/>
  <c r="O20" i="6"/>
  <c r="K18" i="6"/>
  <c r="O18" i="6" s="1"/>
  <c r="P18" i="6"/>
  <c r="R18" i="6"/>
  <c r="R19" i="6"/>
  <c r="O19" i="6"/>
  <c r="P19" i="6"/>
  <c r="Q19" i="6"/>
  <c r="P19" i="5"/>
  <c r="P20" i="5"/>
  <c r="Q20" i="5"/>
  <c r="R20" i="5"/>
  <c r="R19" i="5"/>
  <c r="P18" i="5"/>
  <c r="K18" i="5"/>
  <c r="O18" i="5" s="1"/>
  <c r="O20" i="5"/>
  <c r="O19" i="5"/>
  <c r="Q19" i="5"/>
  <c r="Q18" i="5"/>
  <c r="R18" i="5"/>
  <c r="S18" i="6" l="1" a="1"/>
  <c r="S18" i="5" a="1"/>
  <c r="T20" i="6" l="1"/>
  <c r="T21" i="6"/>
  <c r="S18" i="6"/>
  <c r="T18" i="6" s="1"/>
  <c r="T19" i="6"/>
  <c r="T20" i="5"/>
  <c r="T19" i="5"/>
  <c r="T21" i="5"/>
  <c r="S18" i="5"/>
  <c r="T18" i="5" s="1"/>
  <c r="U18" i="6" l="1" a="1"/>
  <c r="U18" i="6" s="1"/>
  <c r="V18" i="6" a="1"/>
  <c r="V18" i="6" s="1"/>
  <c r="U18" i="5" a="1"/>
  <c r="U18" i="5" s="1"/>
  <c r="V18" i="5" a="1"/>
  <c r="V18" i="5" s="1"/>
  <c r="W18" i="6" l="1" a="1"/>
  <c r="W18" i="6" s="1"/>
  <c r="AI18" i="6" s="1" a="1"/>
  <c r="AI18" i="6" s="1"/>
  <c r="G22" i="6" s="1" a="1"/>
  <c r="G22" i="6" s="1"/>
  <c r="X18" i="6"/>
  <c r="AJ18" i="6" s="1"/>
  <c r="I22" i="6" s="1"/>
  <c r="Y18" i="6" a="1"/>
  <c r="W18" i="5" a="1"/>
  <c r="W18" i="5" s="1"/>
  <c r="AI18" i="5" s="1" a="1"/>
  <c r="AI18" i="5" s="1"/>
  <c r="G22" i="5" s="1" a="1"/>
  <c r="G22" i="5" s="1"/>
  <c r="X18" i="5"/>
  <c r="AJ18" i="5" s="1"/>
  <c r="I22" i="5" s="1"/>
  <c r="Y18" i="5" a="1"/>
  <c r="AE20" i="6" l="1"/>
  <c r="AE19" i="6"/>
  <c r="Y18" i="6"/>
  <c r="AE20" i="5"/>
  <c r="AE19" i="5"/>
  <c r="Y18" i="5"/>
  <c r="AC18" i="6" l="1" a="1"/>
  <c r="AC18" i="6" s="1"/>
  <c r="AF18" i="6" s="1" a="1"/>
  <c r="AF18" i="6" s="1"/>
  <c r="E22" i="6" s="1" a="1"/>
  <c r="E22" i="6" s="1"/>
  <c r="AE18" i="6"/>
  <c r="AH18" i="6" s="1" a="1"/>
  <c r="AH18" i="6" s="1"/>
  <c r="H22" i="6" s="1" a="1"/>
  <c r="H22" i="6" s="1"/>
  <c r="AC18" i="5" a="1"/>
  <c r="AC18" i="5" s="1"/>
  <c r="AF18" i="5" s="1" a="1"/>
  <c r="AF18" i="5" s="1"/>
  <c r="E22" i="5" s="1" a="1"/>
  <c r="E22" i="5" s="1"/>
  <c r="AE18" i="5"/>
  <c r="AH18" i="5" s="1" a="1"/>
  <c r="AH18" i="5" s="1"/>
  <c r="H22" i="5" s="1" a="1"/>
  <c r="H22" i="5" s="1"/>
  <c r="K22" i="6" l="1" a="1"/>
  <c r="K22" i="5" a="1"/>
  <c r="P24" i="6" l="1"/>
  <c r="Q23" i="6"/>
  <c r="R23" i="6"/>
  <c r="K22" i="6"/>
  <c r="O22" i="6" s="1"/>
  <c r="R22" i="6"/>
  <c r="O23" i="6"/>
  <c r="P23" i="6"/>
  <c r="Q24" i="6"/>
  <c r="O24" i="6"/>
  <c r="R24" i="6"/>
  <c r="P22" i="6"/>
  <c r="Q22" i="6"/>
  <c r="Q23" i="5"/>
  <c r="R23" i="5"/>
  <c r="K22" i="5"/>
  <c r="O22" i="5" s="1"/>
  <c r="R22" i="5"/>
  <c r="R24" i="5"/>
  <c r="P24" i="5"/>
  <c r="Q24" i="5"/>
  <c r="O23" i="5"/>
  <c r="P23" i="5"/>
  <c r="O24" i="5"/>
  <c r="P22" i="5"/>
  <c r="Q22" i="5"/>
  <c r="S22" i="6" l="1" a="1"/>
  <c r="S22" i="5" a="1"/>
  <c r="T24" i="6" l="1"/>
  <c r="S22" i="6"/>
  <c r="T22" i="6" s="1"/>
  <c r="T25" i="6"/>
  <c r="T23" i="6"/>
  <c r="T25" i="5"/>
  <c r="T24" i="5"/>
  <c r="T23" i="5"/>
  <c r="S22" i="5"/>
  <c r="T22" i="5" s="1"/>
  <c r="U22" i="6" l="1" a="1"/>
  <c r="U22" i="6" s="1"/>
  <c r="V22" i="6" a="1"/>
  <c r="V22" i="6" s="1"/>
  <c r="U22" i="5" a="1"/>
  <c r="U22" i="5" s="1"/>
  <c r="V22" i="5" a="1"/>
  <c r="V22" i="5" s="1"/>
  <c r="W22" i="6" l="1" a="1"/>
  <c r="W22" i="6" s="1"/>
  <c r="AI22" i="6" s="1" a="1"/>
  <c r="AI22" i="6" s="1"/>
  <c r="G26" i="6" s="1" a="1"/>
  <c r="G26" i="6" s="1"/>
  <c r="X22" i="6"/>
  <c r="AJ22" i="6" s="1"/>
  <c r="I26" i="6" s="1"/>
  <c r="Y22" i="6" a="1"/>
  <c r="W22" i="5" a="1"/>
  <c r="W22" i="5" s="1"/>
  <c r="AI22" i="5" s="1" a="1"/>
  <c r="AI22" i="5" s="1"/>
  <c r="G26" i="5" s="1" a="1"/>
  <c r="G26" i="5" s="1"/>
  <c r="X22" i="5"/>
  <c r="AJ22" i="5" s="1"/>
  <c r="I26" i="5" s="1"/>
  <c r="Y22" i="5" a="1"/>
  <c r="AE23" i="6" l="1"/>
  <c r="Y22" i="6"/>
  <c r="AE24" i="6"/>
  <c r="AE23" i="5"/>
  <c r="Y22" i="5"/>
  <c r="AE24" i="5"/>
  <c r="AC22" i="6" l="1" a="1"/>
  <c r="AC22" i="6" s="1"/>
  <c r="AF22" i="6" s="1" a="1"/>
  <c r="AF22" i="6" s="1"/>
  <c r="E26" i="6" s="1" a="1"/>
  <c r="E26" i="6" s="1"/>
  <c r="AE22" i="6"/>
  <c r="AH22" i="6" s="1" a="1"/>
  <c r="AH22" i="6" s="1"/>
  <c r="H26" i="6" s="1" a="1"/>
  <c r="H26" i="6" s="1"/>
  <c r="AE22" i="5"/>
  <c r="AH22" i="5" s="1" a="1"/>
  <c r="AH22" i="5" s="1"/>
  <c r="H26" i="5" s="1" a="1"/>
  <c r="H26" i="5" s="1"/>
  <c r="AC22" i="5" a="1"/>
  <c r="AC22" i="5" s="1"/>
  <c r="AF22" i="5" s="1" a="1"/>
  <c r="AF22" i="5" s="1"/>
  <c r="E26" i="5" s="1" a="1"/>
  <c r="E26" i="5" s="1"/>
  <c r="K26" i="6" l="1" a="1"/>
  <c r="K26" i="5" a="1"/>
  <c r="Q26" i="6" l="1"/>
  <c r="P26" i="6"/>
  <c r="R26" i="6"/>
  <c r="O27" i="6"/>
  <c r="P27" i="6"/>
  <c r="R27" i="6"/>
  <c r="Q27" i="6"/>
  <c r="O28" i="6"/>
  <c r="Q28" i="6"/>
  <c r="R28" i="6"/>
  <c r="K26" i="6"/>
  <c r="O26" i="6" s="1"/>
  <c r="P28" i="6"/>
  <c r="Q26" i="5"/>
  <c r="R27" i="5"/>
  <c r="P26" i="5"/>
  <c r="R26" i="5"/>
  <c r="R28" i="5"/>
  <c r="Q28" i="5"/>
  <c r="K26" i="5"/>
  <c r="O26" i="5" s="1"/>
  <c r="O27" i="5"/>
  <c r="P27" i="5"/>
  <c r="Q27" i="5"/>
  <c r="O28" i="5"/>
  <c r="P28" i="5"/>
  <c r="S26" i="6" l="1" a="1"/>
  <c r="S26" i="5" a="1"/>
  <c r="T27" i="6" l="1"/>
  <c r="T28" i="6"/>
  <c r="S26" i="6"/>
  <c r="T26" i="6" s="1"/>
  <c r="T29" i="6"/>
  <c r="S26" i="5"/>
  <c r="T26" i="5" s="1"/>
  <c r="T29" i="5"/>
  <c r="T28" i="5"/>
  <c r="T27" i="5"/>
  <c r="V26" i="6" l="1" a="1"/>
  <c r="V26" i="6" s="1"/>
  <c r="U26" i="6" a="1"/>
  <c r="U26" i="6" s="1"/>
  <c r="V26" i="5" a="1"/>
  <c r="V26" i="5" s="1"/>
  <c r="U26" i="5" a="1"/>
  <c r="U26" i="5" s="1"/>
  <c r="W26" i="6" l="1" a="1"/>
  <c r="W26" i="6" s="1"/>
  <c r="AI26" i="6" s="1" a="1"/>
  <c r="AI26" i="6" s="1"/>
  <c r="G30" i="6" s="1" a="1"/>
  <c r="G30" i="6" s="1"/>
  <c r="X26" i="6"/>
  <c r="AJ26" i="6" s="1"/>
  <c r="I30" i="6" s="1"/>
  <c r="Y26" i="6" a="1"/>
  <c r="X26" i="5"/>
  <c r="AJ26" i="5" s="1"/>
  <c r="I30" i="5" s="1"/>
  <c r="W26" i="5" a="1"/>
  <c r="W26" i="5" s="1"/>
  <c r="AI26" i="5" s="1" a="1"/>
  <c r="AI26" i="5" s="1"/>
  <c r="G30" i="5" s="1" a="1"/>
  <c r="G30" i="5" s="1"/>
  <c r="Y26" i="5" a="1"/>
  <c r="Y26" i="6" l="1"/>
  <c r="AE27" i="6"/>
  <c r="AE28" i="6"/>
  <c r="AE28" i="5"/>
  <c r="Y26" i="5"/>
  <c r="AE27" i="5"/>
  <c r="AE26" i="6" l="1"/>
  <c r="AH26" i="6" s="1" a="1"/>
  <c r="AH26" i="6" s="1"/>
  <c r="H30" i="6" s="1" a="1"/>
  <c r="H30" i="6" s="1"/>
  <c r="AC26" i="6" a="1"/>
  <c r="AC26" i="6" s="1"/>
  <c r="AF26" i="6" s="1" a="1"/>
  <c r="AF26" i="6" s="1"/>
  <c r="E30" i="6" s="1" a="1"/>
  <c r="E30" i="6" s="1"/>
  <c r="AE26" i="5"/>
  <c r="AH26" i="5" s="1" a="1"/>
  <c r="AH26" i="5" s="1"/>
  <c r="H30" i="5" s="1" a="1"/>
  <c r="H30" i="5" s="1"/>
  <c r="AC26" i="5" a="1"/>
  <c r="AC26" i="5" s="1"/>
  <c r="AF26" i="5" s="1" a="1"/>
  <c r="AF26" i="5" s="1"/>
  <c r="E30" i="5" s="1" a="1"/>
  <c r="E30" i="5" s="1"/>
  <c r="K30" i="6" l="1" a="1"/>
  <c r="K30" i="5" a="1"/>
  <c r="P32" i="6" l="1"/>
  <c r="R32" i="6"/>
  <c r="K30" i="6"/>
  <c r="O30" i="6" s="1"/>
  <c r="P30" i="6"/>
  <c r="O31" i="6"/>
  <c r="P31" i="6"/>
  <c r="Q30" i="6"/>
  <c r="Q31" i="6"/>
  <c r="R30" i="6"/>
  <c r="O32" i="6"/>
  <c r="Q32" i="6"/>
  <c r="R31" i="6"/>
  <c r="P32" i="5"/>
  <c r="K30" i="5"/>
  <c r="O30" i="5" s="1"/>
  <c r="P30" i="5"/>
  <c r="O31" i="5"/>
  <c r="P31" i="5"/>
  <c r="Q30" i="5"/>
  <c r="Q31" i="5"/>
  <c r="R32" i="5"/>
  <c r="R31" i="5"/>
  <c r="O32" i="5"/>
  <c r="R30" i="5"/>
  <c r="Q32" i="5"/>
  <c r="S30" i="6" l="1" a="1"/>
  <c r="S30" i="5" a="1"/>
  <c r="S30" i="6" l="1"/>
  <c r="T30" i="6" s="1"/>
  <c r="T32" i="6"/>
  <c r="T33" i="6"/>
  <c r="T31" i="6"/>
  <c r="S30" i="5"/>
  <c r="T30" i="5" s="1"/>
  <c r="T32" i="5"/>
  <c r="T31" i="5"/>
  <c r="T33" i="5"/>
  <c r="U30" i="6" l="1" a="1"/>
  <c r="U30" i="6" s="1"/>
  <c r="V30" i="6" a="1"/>
  <c r="V30" i="6" s="1"/>
  <c r="U30" i="5" a="1"/>
  <c r="U30" i="5" s="1"/>
  <c r="V30" i="5" a="1"/>
  <c r="V30" i="5" s="1"/>
  <c r="X30" i="6" l="1"/>
  <c r="AJ30" i="6" s="1"/>
  <c r="I34" i="6" s="1"/>
  <c r="W30" i="6" a="1"/>
  <c r="W30" i="6" s="1"/>
  <c r="AI30" i="6" s="1" a="1"/>
  <c r="AI30" i="6" s="1"/>
  <c r="G34" i="6" s="1" a="1"/>
  <c r="G34" i="6" s="1"/>
  <c r="Y30" i="6" a="1"/>
  <c r="X30" i="5"/>
  <c r="AJ30" i="5" s="1"/>
  <c r="I34" i="5" s="1"/>
  <c r="W30" i="5" a="1"/>
  <c r="W30" i="5" s="1"/>
  <c r="AI30" i="5" s="1" a="1"/>
  <c r="AI30" i="5" s="1"/>
  <c r="G34" i="5" s="1" a="1"/>
  <c r="G34" i="5" s="1"/>
  <c r="Y30" i="5" a="1"/>
  <c r="Y30" i="6" l="1"/>
  <c r="AE32" i="6"/>
  <c r="AE31" i="6"/>
  <c r="AE31" i="5"/>
  <c r="AE32" i="5"/>
  <c r="Y30" i="5"/>
  <c r="AC30" i="6" l="1" a="1"/>
  <c r="AC30" i="6" s="1"/>
  <c r="AF30" i="6" s="1" a="1"/>
  <c r="AF30" i="6" s="1"/>
  <c r="E34" i="6" s="1" a="1"/>
  <c r="E34" i="6" s="1"/>
  <c r="AE30" i="6"/>
  <c r="AH30" i="6" s="1" a="1"/>
  <c r="AH30" i="6" s="1"/>
  <c r="H34" i="6" s="1" a="1"/>
  <c r="H34" i="6" s="1"/>
  <c r="AC30" i="5" a="1"/>
  <c r="AC30" i="5" s="1"/>
  <c r="AF30" i="5" s="1" a="1"/>
  <c r="AF30" i="5" s="1"/>
  <c r="E34" i="5" s="1" a="1"/>
  <c r="E34" i="5" s="1"/>
  <c r="AE30" i="5"/>
  <c r="AH30" i="5" s="1" a="1"/>
  <c r="AH30" i="5" s="1"/>
  <c r="H34" i="5" s="1" a="1"/>
  <c r="H34" i="5" s="1"/>
  <c r="K34" i="6" l="1" a="1"/>
  <c r="K34" i="5" a="1"/>
  <c r="O35" i="6" l="1"/>
  <c r="K34" i="6"/>
  <c r="O34" i="6" s="1"/>
  <c r="R34" i="6"/>
  <c r="O36" i="6"/>
  <c r="P36" i="6"/>
  <c r="R35" i="6"/>
  <c r="Q36" i="6"/>
  <c r="R36" i="6"/>
  <c r="P34" i="6"/>
  <c r="Q34" i="6"/>
  <c r="P35" i="6"/>
  <c r="Q35" i="6"/>
  <c r="K34" i="5"/>
  <c r="O34" i="5" s="1"/>
  <c r="R34" i="5"/>
  <c r="O36" i="5"/>
  <c r="P36" i="5"/>
  <c r="P34" i="5"/>
  <c r="Q34" i="5"/>
  <c r="R35" i="5"/>
  <c r="Q36" i="5"/>
  <c r="R36" i="5"/>
  <c r="O35" i="5"/>
  <c r="P35" i="5"/>
  <c r="Q35" i="5"/>
  <c r="S34" i="6" l="1" a="1"/>
  <c r="S34" i="5" a="1"/>
  <c r="T37" i="6" l="1"/>
  <c r="S34" i="6"/>
  <c r="T34" i="6" s="1"/>
  <c r="T35" i="6"/>
  <c r="T36" i="6"/>
  <c r="T37" i="5"/>
  <c r="T35" i="5"/>
  <c r="S34" i="5"/>
  <c r="T34" i="5" s="1"/>
  <c r="T36" i="5"/>
  <c r="U34" i="6" l="1" a="1"/>
  <c r="U34" i="6" s="1"/>
  <c r="V34" i="6" a="1"/>
  <c r="V34" i="6" s="1"/>
  <c r="U34" i="5" a="1"/>
  <c r="U34" i="5" s="1"/>
  <c r="V34" i="5" a="1"/>
  <c r="V34" i="5" s="1"/>
  <c r="W34" i="6" l="1" a="1"/>
  <c r="W34" i="6" s="1"/>
  <c r="AI34" i="6" s="1" a="1"/>
  <c r="AI34" i="6" s="1"/>
  <c r="G38" i="6" s="1" a="1"/>
  <c r="G38" i="6" s="1"/>
  <c r="X34" i="6"/>
  <c r="AJ34" i="6" s="1"/>
  <c r="I38" i="6" s="1"/>
  <c r="Y34" i="6" a="1"/>
  <c r="W34" i="5" a="1"/>
  <c r="W34" i="5" s="1"/>
  <c r="AI34" i="5" s="1" a="1"/>
  <c r="AI34" i="5" s="1"/>
  <c r="G38" i="5" s="1" a="1"/>
  <c r="G38" i="5" s="1"/>
  <c r="X34" i="5"/>
  <c r="AJ34" i="5" s="1"/>
  <c r="I38" i="5" s="1"/>
  <c r="Y34" i="5" a="1"/>
  <c r="Y34" i="6" l="1"/>
  <c r="AE36" i="6"/>
  <c r="AE35" i="6"/>
  <c r="AE35" i="5"/>
  <c r="Y34" i="5"/>
  <c r="AE36" i="5"/>
  <c r="AC34" i="6" l="1" a="1"/>
  <c r="AC34" i="6" s="1"/>
  <c r="AF34" i="6" s="1" a="1"/>
  <c r="AF34" i="6" s="1"/>
  <c r="E38" i="6" s="1" a="1"/>
  <c r="E38" i="6" s="1"/>
  <c r="AE34" i="6"/>
  <c r="AH34" i="6" s="1" a="1"/>
  <c r="AH34" i="6" s="1"/>
  <c r="H38" i="6" s="1" a="1"/>
  <c r="H38" i="6" s="1"/>
  <c r="AC34" i="5" a="1"/>
  <c r="AC34" i="5" s="1"/>
  <c r="AF34" i="5" s="1" a="1"/>
  <c r="AF34" i="5" s="1"/>
  <c r="E38" i="5" s="1" a="1"/>
  <c r="E38" i="5" s="1"/>
  <c r="AE34" i="5"/>
  <c r="AH34" i="5" s="1" a="1"/>
  <c r="AH34" i="5" s="1"/>
  <c r="H38" i="5" s="1" a="1"/>
  <c r="H38" i="5" s="1"/>
  <c r="K38" i="6" l="1" a="1"/>
  <c r="K38" i="5" a="1"/>
  <c r="R40" i="6" l="1"/>
  <c r="O40" i="6"/>
  <c r="P40" i="6"/>
  <c r="P38" i="6"/>
  <c r="Q38" i="6"/>
  <c r="R38" i="6"/>
  <c r="Q40" i="6"/>
  <c r="P39" i="6"/>
  <c r="R39" i="6"/>
  <c r="O39" i="6"/>
  <c r="Q39" i="6"/>
  <c r="K38" i="6"/>
  <c r="O38" i="6" s="1"/>
  <c r="S38" i="6" s="1" a="1"/>
  <c r="R40" i="5"/>
  <c r="Q38" i="5"/>
  <c r="O40" i="5"/>
  <c r="P40" i="5"/>
  <c r="K38" i="5"/>
  <c r="O38" i="5" s="1"/>
  <c r="Q40" i="5"/>
  <c r="R39" i="5"/>
  <c r="P38" i="5"/>
  <c r="R38" i="5"/>
  <c r="O39" i="5"/>
  <c r="P39" i="5"/>
  <c r="Q39" i="5"/>
  <c r="T41" i="6" l="1"/>
  <c r="T40" i="6"/>
  <c r="T39" i="6"/>
  <c r="S38" i="6"/>
  <c r="T38" i="6" s="1"/>
  <c r="S38" i="5" a="1"/>
  <c r="V38" i="6" l="1" a="1"/>
  <c r="V38" i="6" s="1"/>
  <c r="U38" i="6" a="1"/>
  <c r="U38" i="6" s="1"/>
  <c r="T40" i="5"/>
  <c r="T39" i="5"/>
  <c r="T41" i="5"/>
  <c r="S38" i="5"/>
  <c r="T38" i="5" s="1"/>
  <c r="W38" i="6" l="1" a="1"/>
  <c r="W38" i="6" s="1"/>
  <c r="AI38" i="6" s="1" a="1"/>
  <c r="AI38" i="6" s="1"/>
  <c r="G42" i="6" s="1" a="1"/>
  <c r="G42" i="6" s="1"/>
  <c r="X38" i="6"/>
  <c r="AJ38" i="6" s="1"/>
  <c r="I42" i="6" s="1"/>
  <c r="Y38" i="6" a="1"/>
  <c r="U38" i="5" a="1"/>
  <c r="U38" i="5" s="1"/>
  <c r="V38" i="5" a="1"/>
  <c r="V38" i="5" s="1"/>
  <c r="Y38" i="6" l="1"/>
  <c r="AE40" i="6"/>
  <c r="AE39" i="6"/>
  <c r="W38" i="5" a="1"/>
  <c r="W38" i="5" s="1"/>
  <c r="AI38" i="5" s="1" a="1"/>
  <c r="AI38" i="5" s="1"/>
  <c r="G42" i="5" s="1" a="1"/>
  <c r="G42" i="5" s="1"/>
  <c r="X38" i="5"/>
  <c r="AJ38" i="5" s="1"/>
  <c r="I42" i="5" s="1"/>
  <c r="Y38" i="5" a="1"/>
  <c r="AC38" i="6" l="1" a="1"/>
  <c r="AC38" i="6" s="1"/>
  <c r="AF38" i="6" s="1" a="1"/>
  <c r="AF38" i="6" s="1"/>
  <c r="E42" i="6" s="1" a="1"/>
  <c r="E42" i="6" s="1"/>
  <c r="AE38" i="6"/>
  <c r="AH38" i="6" s="1" a="1"/>
  <c r="AH38" i="6" s="1"/>
  <c r="H42" i="6" s="1" a="1"/>
  <c r="H42" i="6" s="1"/>
  <c r="Y38" i="5"/>
  <c r="AE40" i="5"/>
  <c r="AE39" i="5"/>
  <c r="K42" i="6" l="1" a="1"/>
  <c r="AC38" i="5" a="1"/>
  <c r="AC38" i="5" s="1"/>
  <c r="AF38" i="5" s="1" a="1"/>
  <c r="AF38" i="5" s="1"/>
  <c r="E42" i="5" s="1" a="1"/>
  <c r="E42" i="5" s="1"/>
  <c r="AE38" i="5"/>
  <c r="AH38" i="5" s="1" a="1"/>
  <c r="AH38" i="5" s="1"/>
  <c r="H42" i="5" s="1" a="1"/>
  <c r="H42" i="5" s="1"/>
  <c r="O43" i="6" l="1"/>
  <c r="Q43" i="6"/>
  <c r="R43" i="6"/>
  <c r="K42" i="6"/>
  <c r="O42" i="6" s="1"/>
  <c r="R42" i="6"/>
  <c r="P42" i="6"/>
  <c r="Q42" i="6"/>
  <c r="R44" i="6"/>
  <c r="O44" i="6"/>
  <c r="P44" i="6"/>
  <c r="Q44" i="6"/>
  <c r="P43" i="6"/>
  <c r="K42" i="5" a="1"/>
  <c r="S42" i="6" l="1" a="1"/>
  <c r="O43" i="5"/>
  <c r="P44" i="5"/>
  <c r="Q43" i="5"/>
  <c r="R43" i="5"/>
  <c r="K42" i="5"/>
  <c r="O42" i="5" s="1"/>
  <c r="P42" i="5"/>
  <c r="R42" i="5"/>
  <c r="R44" i="5"/>
  <c r="Q42" i="5"/>
  <c r="P43" i="5"/>
  <c r="O44" i="5"/>
  <c r="Q44" i="5"/>
  <c r="S42" i="6" l="1"/>
  <c r="T42" i="6" s="1"/>
  <c r="T43" i="6"/>
  <c r="T45" i="6"/>
  <c r="T44" i="6"/>
  <c r="S42" i="5" a="1"/>
  <c r="U42" i="6" l="1" a="1"/>
  <c r="U42" i="6" s="1"/>
  <c r="V42" i="6" a="1"/>
  <c r="V42" i="6" s="1"/>
  <c r="S42" i="5"/>
  <c r="T42" i="5" s="1"/>
  <c r="T45" i="5"/>
  <c r="T44" i="5"/>
  <c r="T43" i="5"/>
  <c r="X42" i="6" l="1"/>
  <c r="AJ42" i="6" s="1"/>
  <c r="I46" i="6" s="1"/>
  <c r="W42" i="6" a="1"/>
  <c r="W42" i="6" s="1"/>
  <c r="AI42" i="6" s="1" a="1"/>
  <c r="AI42" i="6" s="1"/>
  <c r="G46" i="6" s="1" a="1"/>
  <c r="G46" i="6" s="1"/>
  <c r="Y42" i="6" a="1"/>
  <c r="U42" i="5" a="1"/>
  <c r="U42" i="5" s="1"/>
  <c r="V42" i="5" a="1"/>
  <c r="V42" i="5" s="1"/>
  <c r="Y42" i="6" l="1"/>
  <c r="AE44" i="6"/>
  <c r="AE43" i="6"/>
  <c r="X42" i="5"/>
  <c r="AJ42" i="5" s="1"/>
  <c r="I46" i="5" s="1"/>
  <c r="W42" i="5" a="1"/>
  <c r="W42" i="5" s="1"/>
  <c r="AI42" i="5" s="1" a="1"/>
  <c r="AI42" i="5" s="1"/>
  <c r="G46" i="5" s="1" a="1"/>
  <c r="G46" i="5" s="1"/>
  <c r="Y42" i="5" a="1"/>
  <c r="AC42" i="6" l="1" a="1"/>
  <c r="AC42" i="6" s="1"/>
  <c r="AF42" i="6" s="1" a="1"/>
  <c r="AF42" i="6" s="1"/>
  <c r="E46" i="6" s="1" a="1"/>
  <c r="E46" i="6" s="1"/>
  <c r="AE42" i="6"/>
  <c r="AH42" i="6" s="1" a="1"/>
  <c r="AH42" i="6" s="1"/>
  <c r="H46" i="6" s="1" a="1"/>
  <c r="H46" i="6" s="1"/>
  <c r="AE44" i="5"/>
  <c r="Y42" i="5"/>
  <c r="AE43" i="5"/>
  <c r="K46" i="6" l="1" a="1"/>
  <c r="AC42" i="5" a="1"/>
  <c r="AC42" i="5" s="1"/>
  <c r="AF42" i="5" s="1" a="1"/>
  <c r="AF42" i="5" s="1"/>
  <c r="E46" i="5" s="1" a="1"/>
  <c r="E46" i="5" s="1"/>
  <c r="AE42" i="5"/>
  <c r="AH42" i="5" s="1" a="1"/>
  <c r="AH42" i="5" s="1"/>
  <c r="H46" i="5" s="1" a="1"/>
  <c r="H46" i="5" s="1"/>
  <c r="K46" i="6" l="1"/>
  <c r="O46" i="6" s="1"/>
  <c r="Q46" i="6"/>
  <c r="R46" i="6"/>
  <c r="O47" i="6"/>
  <c r="R47" i="6"/>
  <c r="P46" i="6"/>
  <c r="Q47" i="6"/>
  <c r="O48" i="6"/>
  <c r="P48" i="6"/>
  <c r="Q48" i="6"/>
  <c r="R48" i="6"/>
  <c r="P47" i="6"/>
  <c r="K46" i="5" a="1"/>
  <c r="S46" i="6" l="1" a="1"/>
  <c r="P46" i="5"/>
  <c r="Q46" i="5"/>
  <c r="K46" i="5"/>
  <c r="O46" i="5" s="1"/>
  <c r="O47" i="5"/>
  <c r="P47" i="5"/>
  <c r="Q47" i="5"/>
  <c r="R48" i="5"/>
  <c r="R46" i="5"/>
  <c r="O48" i="5"/>
  <c r="P48" i="5"/>
  <c r="Q48" i="5"/>
  <c r="R47" i="5"/>
  <c r="T47" i="6" l="1"/>
  <c r="T49" i="6"/>
  <c r="S46" i="6"/>
  <c r="T46" i="6" s="1"/>
  <c r="T48" i="6"/>
  <c r="S46" i="5" a="1"/>
  <c r="U46" i="6" l="1" a="1"/>
  <c r="U46" i="6" s="1"/>
  <c r="V46" i="6" a="1"/>
  <c r="V46" i="6" s="1"/>
  <c r="S46" i="5"/>
  <c r="T46" i="5" s="1"/>
  <c r="T48" i="5"/>
  <c r="T49" i="5"/>
  <c r="T47" i="5"/>
  <c r="W46" i="6" l="1" a="1"/>
  <c r="W46" i="6" s="1"/>
  <c r="AI46" i="6" s="1" a="1"/>
  <c r="AI46" i="6" s="1"/>
  <c r="G50" i="6" s="1" a="1"/>
  <c r="G50" i="6" s="1"/>
  <c r="X46" i="6"/>
  <c r="AJ46" i="6" s="1"/>
  <c r="I50" i="6" s="1"/>
  <c r="Y46" i="6" a="1"/>
  <c r="U46" i="5" a="1"/>
  <c r="U46" i="5" s="1"/>
  <c r="V46" i="5" a="1"/>
  <c r="V46" i="5" s="1"/>
  <c r="AE48" i="6" l="1"/>
  <c r="Y46" i="6"/>
  <c r="AE47" i="6"/>
  <c r="X46" i="5"/>
  <c r="AJ46" i="5" s="1"/>
  <c r="I50" i="5" s="1"/>
  <c r="W46" i="5" a="1"/>
  <c r="W46" i="5" s="1"/>
  <c r="AI46" i="5" s="1" a="1"/>
  <c r="AI46" i="5" s="1"/>
  <c r="G50" i="5" s="1" a="1"/>
  <c r="G50" i="5" s="1"/>
  <c r="Y46" i="5" a="1"/>
  <c r="AC46" i="6" l="1" a="1"/>
  <c r="AC46" i="6" s="1"/>
  <c r="AF46" i="6" s="1" a="1"/>
  <c r="AF46" i="6" s="1"/>
  <c r="E50" i="6" s="1" a="1"/>
  <c r="E50" i="6" s="1"/>
  <c r="AE46" i="6"/>
  <c r="AH46" i="6" s="1" a="1"/>
  <c r="AH46" i="6" s="1"/>
  <c r="H50" i="6" s="1" a="1"/>
  <c r="H50" i="6" s="1"/>
  <c r="AE48" i="5"/>
  <c r="Y46" i="5"/>
  <c r="AE47" i="5"/>
  <c r="K50" i="6" l="1" a="1"/>
  <c r="AC46" i="5" a="1"/>
  <c r="AC46" i="5" s="1"/>
  <c r="AF46" i="5" s="1" a="1"/>
  <c r="AF46" i="5" s="1"/>
  <c r="E50" i="5" s="1" a="1"/>
  <c r="E50" i="5" s="1"/>
  <c r="AE46" i="5"/>
  <c r="AH46" i="5" s="1" a="1"/>
  <c r="AH46" i="5" s="1"/>
  <c r="H50" i="5" s="1" a="1"/>
  <c r="H50" i="5" s="1"/>
  <c r="Q51" i="6" l="1"/>
  <c r="P50" i="6"/>
  <c r="O51" i="6"/>
  <c r="P51" i="6"/>
  <c r="R51" i="6"/>
  <c r="P52" i="6"/>
  <c r="Q52" i="6"/>
  <c r="R52" i="6"/>
  <c r="K50" i="6"/>
  <c r="O50" i="6" s="1"/>
  <c r="Q50" i="6"/>
  <c r="R50" i="6"/>
  <c r="O52" i="6"/>
  <c r="K50" i="5" a="1"/>
  <c r="S50" i="6" l="1" a="1"/>
  <c r="Q51" i="5"/>
  <c r="R52" i="5"/>
  <c r="P50" i="5"/>
  <c r="R51" i="5"/>
  <c r="O51" i="5"/>
  <c r="P51" i="5"/>
  <c r="K50" i="5"/>
  <c r="O50" i="5" s="1"/>
  <c r="Q50" i="5"/>
  <c r="R50" i="5"/>
  <c r="O52" i="5"/>
  <c r="P52" i="5"/>
  <c r="Q52" i="5"/>
  <c r="T51" i="6" l="1"/>
  <c r="T52" i="6"/>
  <c r="T53" i="6"/>
  <c r="S50" i="6"/>
  <c r="T50" i="6" s="1"/>
  <c r="S50" i="5" a="1"/>
  <c r="U50" i="6" l="1" a="1"/>
  <c r="U50" i="6" s="1"/>
  <c r="V50" i="6" a="1"/>
  <c r="V50" i="6" s="1"/>
  <c r="T52" i="5"/>
  <c r="T51" i="5"/>
  <c r="S50" i="5"/>
  <c r="T50" i="5" s="1"/>
  <c r="T53" i="5"/>
  <c r="W50" i="6" l="1" a="1"/>
  <c r="W50" i="6" s="1"/>
  <c r="AI50" i="6" s="1" a="1"/>
  <c r="AI50" i="6" s="1"/>
  <c r="G54" i="6" s="1" a="1"/>
  <c r="G54" i="6" s="1"/>
  <c r="X50" i="6"/>
  <c r="AJ50" i="6" s="1"/>
  <c r="I54" i="6" s="1"/>
  <c r="Y50" i="6" a="1"/>
  <c r="U50" i="5" a="1"/>
  <c r="U50" i="5" s="1"/>
  <c r="V50" i="5" a="1"/>
  <c r="V50" i="5" s="1"/>
  <c r="Y50" i="6" l="1"/>
  <c r="AE51" i="6"/>
  <c r="AE52" i="6"/>
  <c r="X50" i="5"/>
  <c r="AJ50" i="5" s="1"/>
  <c r="I54" i="5" s="1"/>
  <c r="W50" i="5" a="1"/>
  <c r="W50" i="5" s="1"/>
  <c r="AI50" i="5" s="1" a="1"/>
  <c r="AI50" i="5" s="1"/>
  <c r="G54" i="5" s="1" a="1"/>
  <c r="G54" i="5" s="1"/>
  <c r="Y50" i="5" a="1"/>
  <c r="AE50" i="6" l="1"/>
  <c r="AH50" i="6" s="1" a="1"/>
  <c r="AH50" i="6" s="1"/>
  <c r="H54" i="6" s="1" a="1"/>
  <c r="H54" i="6" s="1"/>
  <c r="AC50" i="6" a="1"/>
  <c r="AC50" i="6" s="1"/>
  <c r="AF50" i="6" s="1" a="1"/>
  <c r="AF50" i="6" s="1"/>
  <c r="E54" i="6" s="1" a="1"/>
  <c r="E54" i="6" s="1"/>
  <c r="Y50" i="5"/>
  <c r="AE52" i="5"/>
  <c r="AE51" i="5"/>
  <c r="K54" i="6" l="1" a="1"/>
  <c r="AC50" i="5" a="1"/>
  <c r="AC50" i="5" s="1"/>
  <c r="AF50" i="5" s="1" a="1"/>
  <c r="AF50" i="5" s="1"/>
  <c r="E54" i="5" s="1" a="1"/>
  <c r="E54" i="5" s="1"/>
  <c r="AE50" i="5"/>
  <c r="AH50" i="5" s="1" a="1"/>
  <c r="AH50" i="5" s="1"/>
  <c r="H54" i="5" s="1" a="1"/>
  <c r="H54" i="5" s="1"/>
  <c r="K54" i="6" l="1"/>
  <c r="O54" i="6" s="1"/>
  <c r="P54" i="6"/>
  <c r="Q54" i="6"/>
  <c r="O55" i="6"/>
  <c r="P55" i="6"/>
  <c r="R54" i="6"/>
  <c r="P56" i="6"/>
  <c r="Q56" i="6"/>
  <c r="R56" i="6"/>
  <c r="Q55" i="6"/>
  <c r="R55" i="6"/>
  <c r="O56" i="6"/>
  <c r="K54" i="5" a="1"/>
  <c r="S54" i="6" l="1" a="1"/>
  <c r="K54" i="5"/>
  <c r="O54" i="5" s="1"/>
  <c r="O55" i="5"/>
  <c r="P54" i="5"/>
  <c r="P56" i="5"/>
  <c r="R56" i="5"/>
  <c r="P55" i="5"/>
  <c r="Q55" i="5"/>
  <c r="R55" i="5"/>
  <c r="O56" i="5"/>
  <c r="Q56" i="5"/>
  <c r="Q54" i="5"/>
  <c r="R54" i="5"/>
  <c r="T56" i="6" l="1"/>
  <c r="S54" i="6"/>
  <c r="T54" i="6" s="1"/>
  <c r="T57" i="6"/>
  <c r="T55" i="6"/>
  <c r="S54" i="5" a="1"/>
  <c r="V54" i="6" l="1" a="1"/>
  <c r="V54" i="6" s="1"/>
  <c r="U54" i="6" a="1"/>
  <c r="U54" i="6" s="1"/>
  <c r="T56" i="5"/>
  <c r="T57" i="5"/>
  <c r="T55" i="5"/>
  <c r="S54" i="5"/>
  <c r="T54" i="5" s="1"/>
  <c r="W54" i="6" l="1" a="1"/>
  <c r="W54" i="6" s="1"/>
  <c r="AI54" i="6" s="1" a="1"/>
  <c r="AI54" i="6" s="1"/>
  <c r="G58" i="6" s="1" a="1"/>
  <c r="G58" i="6" s="1"/>
  <c r="X54" i="6"/>
  <c r="AJ54" i="6" s="1"/>
  <c r="I58" i="6" s="1"/>
  <c r="Y54" i="6" a="1"/>
  <c r="U54" i="5" a="1"/>
  <c r="U54" i="5" s="1"/>
  <c r="V54" i="5" a="1"/>
  <c r="V54" i="5" s="1"/>
  <c r="Y54" i="6" l="1"/>
  <c r="AE56" i="6"/>
  <c r="AE55" i="6"/>
  <c r="W54" i="5" a="1"/>
  <c r="W54" i="5" s="1"/>
  <c r="AI54" i="5" s="1" a="1"/>
  <c r="AI54" i="5" s="1"/>
  <c r="G58" i="5" s="1" a="1"/>
  <c r="G58" i="5" s="1"/>
  <c r="X54" i="5"/>
  <c r="AJ54" i="5" s="1"/>
  <c r="I58" i="5" s="1"/>
  <c r="Y54" i="5" a="1"/>
  <c r="AC54" i="6" l="1" a="1"/>
  <c r="AC54" i="6" s="1"/>
  <c r="AF54" i="6" s="1" a="1"/>
  <c r="AF54" i="6" s="1"/>
  <c r="E58" i="6" s="1" a="1"/>
  <c r="E58" i="6" s="1"/>
  <c r="AE54" i="6"/>
  <c r="AH54" i="6" s="1" a="1"/>
  <c r="AH54" i="6" s="1"/>
  <c r="H58" i="6" s="1" a="1"/>
  <c r="H58" i="6" s="1"/>
  <c r="Y54" i="5"/>
  <c r="AE56" i="5"/>
  <c r="AE55" i="5"/>
  <c r="K58" i="6" l="1" a="1"/>
  <c r="AE54" i="5"/>
  <c r="AH54" i="5" s="1" a="1"/>
  <c r="AH54" i="5" s="1"/>
  <c r="H58" i="5" s="1" a="1"/>
  <c r="H58" i="5" s="1"/>
  <c r="AC54" i="5" a="1"/>
  <c r="AC54" i="5" s="1"/>
  <c r="AF54" i="5" s="1" a="1"/>
  <c r="AF54" i="5" s="1"/>
  <c r="E58" i="5" s="1" a="1"/>
  <c r="E58" i="5" s="1"/>
  <c r="O60" i="6" l="1"/>
  <c r="P60" i="6"/>
  <c r="Q60" i="6"/>
  <c r="P58" i="6"/>
  <c r="K58" i="6"/>
  <c r="O58" i="6" s="1"/>
  <c r="O59" i="6"/>
  <c r="Q58" i="6"/>
  <c r="P59" i="6"/>
  <c r="Q59" i="6"/>
  <c r="R59" i="6"/>
  <c r="R60" i="6"/>
  <c r="R58" i="6"/>
  <c r="K58" i="5" a="1"/>
  <c r="S58" i="6" l="1" a="1"/>
  <c r="O60" i="5"/>
  <c r="P60" i="5"/>
  <c r="P58" i="5"/>
  <c r="K58" i="5"/>
  <c r="O58" i="5" s="1"/>
  <c r="Q58" i="5"/>
  <c r="R58" i="5"/>
  <c r="Q60" i="5"/>
  <c r="O59" i="5"/>
  <c r="P59" i="5"/>
  <c r="R60" i="5"/>
  <c r="Q59" i="5"/>
  <c r="R59" i="5"/>
  <c r="T59" i="6" l="1"/>
  <c r="S58" i="6"/>
  <c r="T58" i="6" s="1"/>
  <c r="T61" i="6"/>
  <c r="T60" i="6"/>
  <c r="S58" i="5" a="1"/>
  <c r="V58" i="6" l="1" a="1"/>
  <c r="V58" i="6" s="1"/>
  <c r="U58" i="6" a="1"/>
  <c r="U58" i="6" s="1"/>
  <c r="T59" i="5"/>
  <c r="T61" i="5"/>
  <c r="T60" i="5"/>
  <c r="S58" i="5"/>
  <c r="T58" i="5" s="1"/>
  <c r="W58" i="6" l="1" a="1"/>
  <c r="W58" i="6" s="1"/>
  <c r="AI58" i="6" s="1" a="1"/>
  <c r="AI58" i="6" s="1"/>
  <c r="G62" i="6" s="1" a="1"/>
  <c r="G62" i="6" s="1"/>
  <c r="X58" i="6"/>
  <c r="AJ58" i="6" s="1"/>
  <c r="I62" i="6" s="1"/>
  <c r="Y58" i="6" a="1"/>
  <c r="V58" i="5" a="1"/>
  <c r="V58" i="5" s="1"/>
  <c r="U58" i="5" a="1"/>
  <c r="U58" i="5" s="1"/>
  <c r="AE60" i="6" l="1"/>
  <c r="AE59" i="6"/>
  <c r="Y58" i="6"/>
  <c r="W58" i="5" a="1"/>
  <c r="W58" i="5" s="1"/>
  <c r="AI58" i="5" s="1" a="1"/>
  <c r="AI58" i="5" s="1"/>
  <c r="G62" i="5" s="1" a="1"/>
  <c r="G62" i="5" s="1"/>
  <c r="X58" i="5"/>
  <c r="AJ58" i="5" s="1"/>
  <c r="I62" i="5" s="1"/>
  <c r="Y58" i="5" a="1"/>
  <c r="AE58" i="6" l="1"/>
  <c r="AH58" i="6" s="1" a="1"/>
  <c r="AH58" i="6" s="1"/>
  <c r="H62" i="6" s="1" a="1"/>
  <c r="H62" i="6" s="1"/>
  <c r="AC58" i="6" a="1"/>
  <c r="AC58" i="6" s="1"/>
  <c r="AF58" i="6" s="1" a="1"/>
  <c r="AF58" i="6" s="1"/>
  <c r="E62" i="6" s="1" a="1"/>
  <c r="E62" i="6" s="1"/>
  <c r="AE60" i="5"/>
  <c r="AE59" i="5"/>
  <c r="Y58" i="5"/>
  <c r="K62" i="6" l="1" a="1"/>
  <c r="AC58" i="5" a="1"/>
  <c r="AC58" i="5" s="1"/>
  <c r="AF58" i="5" s="1" a="1"/>
  <c r="AF58" i="5" s="1"/>
  <c r="E62" i="5" s="1" a="1"/>
  <c r="E62" i="5" s="1"/>
  <c r="AE58" i="5"/>
  <c r="AH58" i="5" s="1" a="1"/>
  <c r="AH58" i="5" s="1"/>
  <c r="H62" i="5" s="1" a="1"/>
  <c r="H62" i="5" s="1"/>
  <c r="P62" i="6" l="1"/>
  <c r="R62" i="6"/>
  <c r="Q63" i="6"/>
  <c r="R63" i="6"/>
  <c r="O63" i="6"/>
  <c r="Q62" i="6"/>
  <c r="O64" i="6"/>
  <c r="K62" i="6"/>
  <c r="O62" i="6" s="1"/>
  <c r="Q64" i="6"/>
  <c r="R64" i="6"/>
  <c r="P64" i="6"/>
  <c r="P63" i="6"/>
  <c r="K62" i="5" a="1"/>
  <c r="S62" i="6" l="1" a="1"/>
  <c r="P62" i="5"/>
  <c r="Q63" i="5"/>
  <c r="P63" i="5"/>
  <c r="R63" i="5"/>
  <c r="K62" i="5"/>
  <c r="O62" i="5" s="1"/>
  <c r="O63" i="5"/>
  <c r="Q62" i="5"/>
  <c r="O64" i="5"/>
  <c r="Q64" i="5"/>
  <c r="R64" i="5"/>
  <c r="P64" i="5"/>
  <c r="R62" i="5"/>
  <c r="T63" i="6" l="1"/>
  <c r="S62" i="6"/>
  <c r="T62" i="6" s="1"/>
  <c r="T65" i="6"/>
  <c r="T64" i="6"/>
  <c r="S62" i="5" a="1"/>
  <c r="U62" i="6" l="1" a="1"/>
  <c r="U62" i="6" s="1"/>
  <c r="V62" i="6" a="1"/>
  <c r="V62" i="6" s="1"/>
  <c r="S62" i="5"/>
  <c r="T62" i="5" s="1"/>
  <c r="T63" i="5"/>
  <c r="T64" i="5"/>
  <c r="T65" i="5"/>
  <c r="X62" i="6" l="1"/>
  <c r="AJ62" i="6" s="1"/>
  <c r="I66" i="6" s="1"/>
  <c r="W62" i="6" a="1"/>
  <c r="W62" i="6" s="1"/>
  <c r="AI62" i="6" s="1" a="1"/>
  <c r="AI62" i="6" s="1"/>
  <c r="G66" i="6" s="1" a="1"/>
  <c r="G66" i="6" s="1"/>
  <c r="Y62" i="6" a="1"/>
  <c r="U62" i="5" a="1"/>
  <c r="U62" i="5" s="1"/>
  <c r="V62" i="5" a="1"/>
  <c r="V62" i="5" s="1"/>
  <c r="AE63" i="6" l="1"/>
  <c r="AE64" i="6"/>
  <c r="Y62" i="6"/>
  <c r="X62" i="5"/>
  <c r="AJ62" i="5" s="1"/>
  <c r="I66" i="5" s="1"/>
  <c r="W62" i="5" a="1"/>
  <c r="W62" i="5" s="1"/>
  <c r="AI62" i="5" s="1" a="1"/>
  <c r="AI62" i="5" s="1"/>
  <c r="G66" i="5" s="1" a="1"/>
  <c r="G66" i="5" s="1"/>
  <c r="Y62" i="5" a="1"/>
  <c r="AC62" i="6" l="1" a="1"/>
  <c r="AC62" i="6" s="1"/>
  <c r="AF62" i="6" s="1" a="1"/>
  <c r="AF62" i="6" s="1"/>
  <c r="E66" i="6" s="1" a="1"/>
  <c r="E66" i="6" s="1"/>
  <c r="AE62" i="6"/>
  <c r="AH62" i="6" s="1" a="1"/>
  <c r="AH62" i="6" s="1"/>
  <c r="H66" i="6" s="1" a="1"/>
  <c r="H66" i="6" s="1"/>
  <c r="Y62" i="5"/>
  <c r="AE63" i="5"/>
  <c r="AE64" i="5"/>
  <c r="K66" i="6" l="1" a="1"/>
  <c r="AC62" i="5" a="1"/>
  <c r="AC62" i="5" s="1"/>
  <c r="AF62" i="5" s="1" a="1"/>
  <c r="AF62" i="5" s="1"/>
  <c r="E66" i="5" s="1" a="1"/>
  <c r="E66" i="5" s="1"/>
  <c r="AE62" i="5"/>
  <c r="AH62" i="5" s="1" a="1"/>
  <c r="AH62" i="5" s="1"/>
  <c r="H66" i="5" s="1" a="1"/>
  <c r="H66" i="5" s="1"/>
  <c r="O68" i="6" l="1"/>
  <c r="Q68" i="6"/>
  <c r="P66" i="6"/>
  <c r="Q66" i="6"/>
  <c r="R66" i="6"/>
  <c r="P67" i="6"/>
  <c r="P68" i="6"/>
  <c r="R68" i="6"/>
  <c r="Q67" i="6"/>
  <c r="R67" i="6"/>
  <c r="O67" i="6"/>
  <c r="K66" i="6"/>
  <c r="O66" i="6" s="1"/>
  <c r="S66" i="6" s="1" a="1"/>
  <c r="K66" i="5" a="1"/>
  <c r="T68" i="6" l="1"/>
  <c r="T69" i="6"/>
  <c r="T67" i="6"/>
  <c r="S66" i="6"/>
  <c r="T66" i="6" s="1"/>
  <c r="O68" i="5"/>
  <c r="K66" i="5"/>
  <c r="O66" i="5" s="1"/>
  <c r="P66" i="5"/>
  <c r="Q66" i="5"/>
  <c r="R66" i="5"/>
  <c r="P67" i="5"/>
  <c r="R67" i="5"/>
  <c r="P68" i="5"/>
  <c r="Q68" i="5"/>
  <c r="R68" i="5"/>
  <c r="O67" i="5"/>
  <c r="Q67" i="5"/>
  <c r="U66" i="6" l="1" a="1"/>
  <c r="U66" i="6" s="1"/>
  <c r="V66" i="6" a="1"/>
  <c r="V66" i="6" s="1"/>
  <c r="S66" i="5" a="1"/>
  <c r="X66" i="6" l="1"/>
  <c r="AJ66" i="6" s="1"/>
  <c r="I70" i="6" s="1"/>
  <c r="W66" i="6" a="1"/>
  <c r="W66" i="6" s="1"/>
  <c r="AI66" i="6" s="1" a="1"/>
  <c r="AI66" i="6" s="1"/>
  <c r="G70" i="6" s="1" a="1"/>
  <c r="G70" i="6" s="1"/>
  <c r="Y66" i="6" a="1"/>
  <c r="S66" i="5"/>
  <c r="T66" i="5" s="1"/>
  <c r="T67" i="5"/>
  <c r="T68" i="5"/>
  <c r="T69" i="5"/>
  <c r="AE67" i="6" l="1"/>
  <c r="AE68" i="6"/>
  <c r="Y66" i="6"/>
  <c r="U66" i="5" a="1"/>
  <c r="U66" i="5" s="1"/>
  <c r="V66" i="5" a="1"/>
  <c r="V66" i="5" s="1"/>
  <c r="AE66" i="6" l="1"/>
  <c r="AH66" i="6" s="1" a="1"/>
  <c r="AH66" i="6" s="1"/>
  <c r="H70" i="6" s="1" a="1"/>
  <c r="H70" i="6" s="1"/>
  <c r="AC66" i="6" a="1"/>
  <c r="AC66" i="6" s="1"/>
  <c r="AF66" i="6" s="1" a="1"/>
  <c r="AF66" i="6" s="1"/>
  <c r="E70" i="6" s="1" a="1"/>
  <c r="E70" i="6" s="1"/>
  <c r="W66" i="5" a="1"/>
  <c r="W66" i="5" s="1"/>
  <c r="AI66" i="5" s="1" a="1"/>
  <c r="AI66" i="5" s="1"/>
  <c r="G70" i="5" s="1" a="1"/>
  <c r="G70" i="5" s="1"/>
  <c r="X66" i="5"/>
  <c r="AJ66" i="5" s="1"/>
  <c r="I70" i="5" s="1"/>
  <c r="Y66" i="5" a="1"/>
  <c r="K70" i="6" l="1" a="1"/>
  <c r="AE67" i="5"/>
  <c r="AE68" i="5"/>
  <c r="Y66" i="5"/>
  <c r="R70" i="6" l="1"/>
  <c r="Q70" i="6"/>
  <c r="Q71" i="6"/>
  <c r="Q72" i="6"/>
  <c r="R72" i="6"/>
  <c r="P70" i="6"/>
  <c r="P72" i="6"/>
  <c r="K70" i="6"/>
  <c r="O70" i="6" s="1"/>
  <c r="O71" i="6"/>
  <c r="P71" i="6"/>
  <c r="R71" i="6"/>
  <c r="O72" i="6"/>
  <c r="AC66" i="5" a="1"/>
  <c r="AC66" i="5" s="1"/>
  <c r="AF66" i="5" s="1" a="1"/>
  <c r="AF66" i="5" s="1"/>
  <c r="E70" i="5" s="1" a="1"/>
  <c r="E70" i="5" s="1"/>
  <c r="AE66" i="5"/>
  <c r="AH66" i="5" s="1" a="1"/>
  <c r="AH66" i="5" s="1"/>
  <c r="H70" i="5" s="1" a="1"/>
  <c r="H70" i="5" s="1"/>
  <c r="S70" i="6" l="1" a="1"/>
  <c r="K70" i="5" a="1"/>
  <c r="S70" i="6" l="1"/>
  <c r="T70" i="6" s="1"/>
  <c r="T72" i="6"/>
  <c r="T71" i="6"/>
  <c r="T73" i="6"/>
  <c r="R70" i="5"/>
  <c r="Q70" i="5"/>
  <c r="P71" i="5"/>
  <c r="O72" i="5"/>
  <c r="P72" i="5"/>
  <c r="Q72" i="5"/>
  <c r="O71" i="5"/>
  <c r="Q71" i="5"/>
  <c r="P70" i="5"/>
  <c r="K70" i="5"/>
  <c r="O70" i="5" s="1"/>
  <c r="S70" i="5" s="1" a="1"/>
  <c r="R72" i="5"/>
  <c r="R71" i="5"/>
  <c r="V70" i="6" l="1" a="1"/>
  <c r="V70" i="6" s="1"/>
  <c r="U70" i="6" a="1"/>
  <c r="U70" i="6" s="1"/>
  <c r="T71" i="5"/>
  <c r="S70" i="5"/>
  <c r="T70" i="5" s="1"/>
  <c r="T73" i="5"/>
  <c r="T72" i="5"/>
  <c r="W70" i="6" l="1" a="1"/>
  <c r="W70" i="6" s="1"/>
  <c r="AI70" i="6" s="1" a="1"/>
  <c r="AI70" i="6" s="1"/>
  <c r="G74" i="6" s="1" a="1"/>
  <c r="G74" i="6" s="1"/>
  <c r="X70" i="6"/>
  <c r="AJ70" i="6" s="1"/>
  <c r="I74" i="6" s="1"/>
  <c r="Y70" i="6" a="1"/>
  <c r="U70" i="5" a="1"/>
  <c r="U70" i="5" s="1"/>
  <c r="V70" i="5" a="1"/>
  <c r="V70" i="5" s="1"/>
  <c r="Y70" i="6" l="1"/>
  <c r="AE72" i="6"/>
  <c r="AE71" i="6"/>
  <c r="W70" i="5" a="1"/>
  <c r="W70" i="5" s="1"/>
  <c r="AI70" i="5" s="1" a="1"/>
  <c r="AI70" i="5" s="1"/>
  <c r="G74" i="5" s="1" a="1"/>
  <c r="G74" i="5" s="1"/>
  <c r="X70" i="5"/>
  <c r="AJ70" i="5" s="1"/>
  <c r="I74" i="5" s="1"/>
  <c r="Y70" i="5" a="1"/>
  <c r="AE70" i="6" l="1"/>
  <c r="AH70" i="6" s="1" a="1"/>
  <c r="AH70" i="6" s="1"/>
  <c r="H74" i="6" s="1" a="1"/>
  <c r="H74" i="6" s="1"/>
  <c r="AC70" i="6" a="1"/>
  <c r="AC70" i="6" s="1"/>
  <c r="AF70" i="6" s="1" a="1"/>
  <c r="AF70" i="6" s="1"/>
  <c r="E74" i="6" s="1" a="1"/>
  <c r="E74" i="6" s="1"/>
  <c r="AE72" i="5"/>
  <c r="Y70" i="5"/>
  <c r="AE71" i="5"/>
  <c r="K74" i="6" l="1" a="1"/>
  <c r="AE70" i="5"/>
  <c r="AH70" i="5" s="1" a="1"/>
  <c r="AH70" i="5" s="1"/>
  <c r="H74" i="5" s="1" a="1"/>
  <c r="H74" i="5" s="1"/>
  <c r="AC70" i="5" a="1"/>
  <c r="AC70" i="5" s="1"/>
  <c r="AF70" i="5" s="1" a="1"/>
  <c r="AF70" i="5" s="1"/>
  <c r="E74" i="5" s="1" a="1"/>
  <c r="E74" i="5" s="1"/>
  <c r="Q76" i="6" l="1"/>
  <c r="R74" i="6"/>
  <c r="P75" i="6"/>
  <c r="O75" i="6"/>
  <c r="Q75" i="6"/>
  <c r="R75" i="6"/>
  <c r="K74" i="6"/>
  <c r="O74" i="6" s="1"/>
  <c r="O76" i="6"/>
  <c r="Q74" i="6"/>
  <c r="P76" i="6"/>
  <c r="P74" i="6"/>
  <c r="R76" i="6"/>
  <c r="K74" i="5" a="1"/>
  <c r="S74" i="6" l="1" a="1"/>
  <c r="Q76" i="5"/>
  <c r="P74" i="5"/>
  <c r="R74" i="5"/>
  <c r="P75" i="5"/>
  <c r="P76" i="5"/>
  <c r="R76" i="5"/>
  <c r="K74" i="5"/>
  <c r="O74" i="5" s="1"/>
  <c r="O76" i="5"/>
  <c r="Q74" i="5"/>
  <c r="O75" i="5"/>
  <c r="Q75" i="5"/>
  <c r="R75" i="5"/>
  <c r="T76" i="6" l="1"/>
  <c r="T77" i="6"/>
  <c r="T75" i="6"/>
  <c r="S74" i="6"/>
  <c r="T74" i="6" s="1"/>
  <c r="S74" i="5" a="1"/>
  <c r="V74" i="6" l="1" a="1"/>
  <c r="V74" i="6" s="1"/>
  <c r="U74" i="6" a="1"/>
  <c r="U74" i="6" s="1"/>
  <c r="T76" i="5"/>
  <c r="T77" i="5"/>
  <c r="S74" i="5"/>
  <c r="T74" i="5" s="1"/>
  <c r="T75" i="5"/>
  <c r="X74" i="6" l="1"/>
  <c r="AJ74" i="6" s="1"/>
  <c r="I78" i="6" s="1"/>
  <c r="W74" i="6" a="1"/>
  <c r="W74" i="6" s="1"/>
  <c r="AI74" i="6" s="1" a="1"/>
  <c r="AI74" i="6" s="1"/>
  <c r="G78" i="6" s="1" a="1"/>
  <c r="G78" i="6" s="1"/>
  <c r="Y74" i="6" a="1"/>
  <c r="V74" i="5" a="1"/>
  <c r="V74" i="5" s="1"/>
  <c r="U74" i="5" a="1"/>
  <c r="U74" i="5" s="1"/>
  <c r="AE76" i="6" l="1"/>
  <c r="Y74" i="6"/>
  <c r="AE75" i="6"/>
  <c r="X74" i="5"/>
  <c r="AJ74" i="5" s="1"/>
  <c r="I78" i="5" s="1"/>
  <c r="W74" i="5" a="1"/>
  <c r="W74" i="5" s="1"/>
  <c r="AI74" i="5" s="1" a="1"/>
  <c r="AI74" i="5" s="1"/>
  <c r="G78" i="5" s="1" a="1"/>
  <c r="G78" i="5" s="1"/>
  <c r="Y74" i="5" a="1"/>
  <c r="AC74" i="6" l="1" a="1"/>
  <c r="AC74" i="6" s="1"/>
  <c r="AF74" i="6" s="1" a="1"/>
  <c r="AF74" i="6" s="1"/>
  <c r="E78" i="6" s="1" a="1"/>
  <c r="E78" i="6" s="1"/>
  <c r="AE74" i="6"/>
  <c r="AH74" i="6" s="1" a="1"/>
  <c r="AH74" i="6" s="1"/>
  <c r="H78" i="6" s="1" a="1"/>
  <c r="H78" i="6" s="1"/>
  <c r="Y74" i="5"/>
  <c r="AE76" i="5"/>
  <c r="AE75" i="5"/>
  <c r="K78" i="6" l="1" a="1"/>
  <c r="AE74" i="5"/>
  <c r="AH74" i="5" s="1" a="1"/>
  <c r="AH74" i="5" s="1"/>
  <c r="H78" i="5" s="1" a="1"/>
  <c r="H78" i="5" s="1"/>
  <c r="AC74" i="5" a="1"/>
  <c r="AC74" i="5" s="1"/>
  <c r="AF74" i="5" s="1" a="1"/>
  <c r="AF74" i="5" s="1"/>
  <c r="E78" i="5" s="1" a="1"/>
  <c r="E78" i="5" s="1"/>
  <c r="P79" i="6" l="1"/>
  <c r="O80" i="6"/>
  <c r="P80" i="6"/>
  <c r="Q78" i="6"/>
  <c r="Q79" i="6"/>
  <c r="R78" i="6"/>
  <c r="R80" i="6"/>
  <c r="K78" i="6"/>
  <c r="O78" i="6" s="1"/>
  <c r="P78" i="6"/>
  <c r="O79" i="6"/>
  <c r="R79" i="6"/>
  <c r="Q80" i="6"/>
  <c r="K78" i="5" a="1"/>
  <c r="S78" i="6" l="1" a="1"/>
  <c r="O80" i="5"/>
  <c r="P80" i="5"/>
  <c r="Q78" i="5"/>
  <c r="P79" i="5"/>
  <c r="K78" i="5"/>
  <c r="O78" i="5" s="1"/>
  <c r="R79" i="5"/>
  <c r="P78" i="5"/>
  <c r="R78" i="5"/>
  <c r="O79" i="5"/>
  <c r="Q79" i="5"/>
  <c r="Q80" i="5"/>
  <c r="R80" i="5"/>
  <c r="S78" i="6" l="1"/>
  <c r="T78" i="6" s="1"/>
  <c r="T80" i="6"/>
  <c r="T81" i="6"/>
  <c r="T79" i="6"/>
  <c r="S78" i="5" a="1"/>
  <c r="U78" i="6" l="1" a="1"/>
  <c r="U78" i="6" s="1"/>
  <c r="V78" i="6" a="1"/>
  <c r="V78" i="6" s="1"/>
  <c r="S78" i="5"/>
  <c r="T78" i="5" s="1"/>
  <c r="T81" i="5"/>
  <c r="T79" i="5"/>
  <c r="T80" i="5"/>
  <c r="W78" i="6" l="1" a="1"/>
  <c r="W78" i="6" s="1"/>
  <c r="AI78" i="6" s="1" a="1"/>
  <c r="AI78" i="6" s="1"/>
  <c r="G82" i="6" s="1" a="1"/>
  <c r="G82" i="6" s="1"/>
  <c r="X78" i="6"/>
  <c r="AJ78" i="6" s="1"/>
  <c r="I82" i="6" s="1"/>
  <c r="Y78" i="6" a="1"/>
  <c r="V78" i="5" a="1"/>
  <c r="V78" i="5" s="1"/>
  <c r="U78" i="5" a="1"/>
  <c r="U78" i="5" s="1"/>
  <c r="Y78" i="6" l="1"/>
  <c r="AE80" i="6"/>
  <c r="AE79" i="6"/>
  <c r="X78" i="5"/>
  <c r="AJ78" i="5" s="1"/>
  <c r="I82" i="5" s="1"/>
  <c r="W78" i="5" a="1"/>
  <c r="W78" i="5" s="1"/>
  <c r="AI78" i="5" s="1" a="1"/>
  <c r="AI78" i="5" s="1"/>
  <c r="G82" i="5" s="1" a="1"/>
  <c r="G82" i="5" s="1"/>
  <c r="Y78" i="5" a="1"/>
  <c r="AC78" i="6" l="1" a="1"/>
  <c r="AC78" i="6" s="1"/>
  <c r="AF78" i="6" s="1" a="1"/>
  <c r="AF78" i="6" s="1"/>
  <c r="E82" i="6" s="1" a="1"/>
  <c r="E82" i="6" s="1"/>
  <c r="AE78" i="6"/>
  <c r="AH78" i="6" s="1" a="1"/>
  <c r="AH78" i="6" s="1"/>
  <c r="H82" i="6" s="1" a="1"/>
  <c r="H82" i="6" s="1"/>
  <c r="AE79" i="5"/>
  <c r="Y78" i="5"/>
  <c r="AE80" i="5"/>
  <c r="K82" i="6" l="1" a="1"/>
  <c r="AE78" i="5"/>
  <c r="AH78" i="5" s="1" a="1"/>
  <c r="AH78" i="5" s="1"/>
  <c r="H82" i="5" s="1" a="1"/>
  <c r="H82" i="5" s="1"/>
  <c r="AC78" i="5" a="1"/>
  <c r="AC78" i="5" s="1"/>
  <c r="AF78" i="5" s="1" a="1"/>
  <c r="AF78" i="5" s="1"/>
  <c r="E82" i="5" s="1" a="1"/>
  <c r="E82" i="5" s="1"/>
  <c r="P83" i="6" l="1"/>
  <c r="Q83" i="6"/>
  <c r="R82" i="6"/>
  <c r="R83" i="6"/>
  <c r="K82" i="6"/>
  <c r="O82" i="6" s="1"/>
  <c r="O84" i="6"/>
  <c r="P84" i="6"/>
  <c r="P82" i="6"/>
  <c r="Q82" i="6"/>
  <c r="Q84" i="6"/>
  <c r="R84" i="6"/>
  <c r="O83" i="6"/>
  <c r="K82" i="5" a="1"/>
  <c r="S82" i="6" l="1" a="1"/>
  <c r="R82" i="5"/>
  <c r="P83" i="5"/>
  <c r="Q83" i="5"/>
  <c r="Q82" i="5"/>
  <c r="R83" i="5"/>
  <c r="P82" i="5"/>
  <c r="R84" i="5"/>
  <c r="K82" i="5"/>
  <c r="O82" i="5" s="1"/>
  <c r="S82" i="5" s="1" a="1"/>
  <c r="Q84" i="5"/>
  <c r="O83" i="5"/>
  <c r="O84" i="5"/>
  <c r="P84" i="5"/>
  <c r="T84" i="6" l="1"/>
  <c r="T85" i="6"/>
  <c r="S82" i="6"/>
  <c r="T82" i="6" s="1"/>
  <c r="T83" i="6"/>
  <c r="T84" i="5"/>
  <c r="S82" i="5"/>
  <c r="T82" i="5" s="1"/>
  <c r="T85" i="5"/>
  <c r="T83" i="5"/>
  <c r="U82" i="6" l="1" a="1"/>
  <c r="U82" i="6" s="1"/>
  <c r="V82" i="6" a="1"/>
  <c r="V82" i="6" s="1"/>
  <c r="U82" i="5" a="1"/>
  <c r="U82" i="5" s="1"/>
  <c r="V82" i="5" a="1"/>
  <c r="V82" i="5" s="1"/>
  <c r="W82" i="6" l="1" a="1"/>
  <c r="W82" i="6" s="1"/>
  <c r="AI82" i="6" s="1" a="1"/>
  <c r="AI82" i="6" s="1"/>
  <c r="G86" i="6" s="1" a="1"/>
  <c r="G86" i="6" s="1"/>
  <c r="X82" i="6"/>
  <c r="AJ82" i="6" s="1"/>
  <c r="I86" i="6" s="1"/>
  <c r="Y82" i="6" a="1"/>
  <c r="W82" i="5" a="1"/>
  <c r="W82" i="5" s="1"/>
  <c r="AI82" i="5" s="1" a="1"/>
  <c r="AI82" i="5" s="1"/>
  <c r="G86" i="5" s="1" a="1"/>
  <c r="G86" i="5" s="1"/>
  <c r="X82" i="5"/>
  <c r="AJ82" i="5" s="1"/>
  <c r="I86" i="5" s="1"/>
  <c r="Y82" i="5" a="1"/>
  <c r="Y82" i="6" l="1"/>
  <c r="AE83" i="6"/>
  <c r="AE84" i="6"/>
  <c r="Y82" i="5"/>
  <c r="AE84" i="5"/>
  <c r="AE83" i="5"/>
  <c r="AC82" i="6" l="1" a="1"/>
  <c r="AC82" i="6" s="1"/>
  <c r="AF82" i="6" s="1" a="1"/>
  <c r="AF82" i="6" s="1"/>
  <c r="E86" i="6" s="1" a="1"/>
  <c r="E86" i="6" s="1"/>
  <c r="AE82" i="6"/>
  <c r="AH82" i="6" s="1" a="1"/>
  <c r="AH82" i="6" s="1"/>
  <c r="H86" i="6" s="1" a="1"/>
  <c r="H86" i="6" s="1"/>
  <c r="AC82" i="5" a="1"/>
  <c r="AC82" i="5" s="1"/>
  <c r="AF82" i="5" s="1" a="1"/>
  <c r="AF82" i="5" s="1"/>
  <c r="E86" i="5" s="1" a="1"/>
  <c r="E86" i="5" s="1"/>
  <c r="AE82" i="5"/>
  <c r="AH82" i="5" s="1" a="1"/>
  <c r="AH82" i="5" s="1"/>
  <c r="H86" i="5" s="1" a="1"/>
  <c r="H86" i="5" s="1"/>
  <c r="K86" i="6" l="1" a="1"/>
  <c r="K86" i="5" a="1"/>
  <c r="P87" i="6" l="1"/>
  <c r="R87" i="6"/>
  <c r="P86" i="6"/>
  <c r="K86" i="6"/>
  <c r="O86" i="6" s="1"/>
  <c r="O88" i="6"/>
  <c r="Q87" i="6"/>
  <c r="P88" i="6"/>
  <c r="O87" i="6"/>
  <c r="Q86" i="6"/>
  <c r="R86" i="6"/>
  <c r="Q88" i="6"/>
  <c r="R88" i="6"/>
  <c r="P87" i="5"/>
  <c r="Q88" i="5"/>
  <c r="P86" i="5"/>
  <c r="R87" i="5"/>
  <c r="O87" i="5"/>
  <c r="Q87" i="5"/>
  <c r="R86" i="5"/>
  <c r="K86" i="5"/>
  <c r="O86" i="5" s="1"/>
  <c r="R88" i="5"/>
  <c r="Q86" i="5"/>
  <c r="O88" i="5"/>
  <c r="P88" i="5"/>
  <c r="S86" i="6" l="1" a="1"/>
  <c r="S86" i="5" a="1"/>
  <c r="T87" i="6" l="1"/>
  <c r="T89" i="6"/>
  <c r="S86" i="6"/>
  <c r="T86" i="6" s="1"/>
  <c r="T88" i="6"/>
  <c r="T87" i="5"/>
  <c r="S86" i="5"/>
  <c r="T86" i="5" s="1"/>
  <c r="T88" i="5"/>
  <c r="T89" i="5"/>
  <c r="U86" i="6" l="1" a="1"/>
  <c r="U86" i="6" s="1"/>
  <c r="V86" i="6" a="1"/>
  <c r="V86" i="6" s="1"/>
  <c r="U86" i="5" a="1"/>
  <c r="U86" i="5" s="1"/>
  <c r="V86" i="5" a="1"/>
  <c r="V86" i="5" s="1"/>
  <c r="W86" i="6" l="1" a="1"/>
  <c r="W86" i="6" s="1"/>
  <c r="AI86" i="6" s="1" a="1"/>
  <c r="AI86" i="6" s="1"/>
  <c r="G90" i="6" s="1" a="1"/>
  <c r="G90" i="6" s="1"/>
  <c r="X86" i="6"/>
  <c r="AJ86" i="6" s="1"/>
  <c r="I90" i="6" s="1"/>
  <c r="Y86" i="6" a="1"/>
  <c r="W86" i="5" a="1"/>
  <c r="W86" i="5" s="1"/>
  <c r="AI86" i="5" s="1" a="1"/>
  <c r="AI86" i="5" s="1"/>
  <c r="G90" i="5" s="1" a="1"/>
  <c r="G90" i="5" s="1"/>
  <c r="X86" i="5"/>
  <c r="AJ86" i="5" s="1"/>
  <c r="I90" i="5" s="1"/>
  <c r="Y86" i="5" a="1"/>
  <c r="AE87" i="6" l="1"/>
  <c r="Y86" i="6"/>
  <c r="AE88" i="6"/>
  <c r="AE87" i="5"/>
  <c r="Y86" i="5"/>
  <c r="AE88" i="5"/>
  <c r="AC86" i="6" l="1" a="1"/>
  <c r="AC86" i="6" s="1"/>
  <c r="AF86" i="6" s="1" a="1"/>
  <c r="AF86" i="6" s="1"/>
  <c r="E90" i="6" s="1" a="1"/>
  <c r="E90" i="6" s="1"/>
  <c r="AE86" i="6"/>
  <c r="AH86" i="6" s="1" a="1"/>
  <c r="AH86" i="6" s="1"/>
  <c r="H90" i="6" s="1" a="1"/>
  <c r="H90" i="6" s="1"/>
  <c r="AE86" i="5"/>
  <c r="AH86" i="5" s="1" a="1"/>
  <c r="AH86" i="5" s="1"/>
  <c r="H90" i="5" s="1" a="1"/>
  <c r="H90" i="5" s="1"/>
  <c r="AC86" i="5" a="1"/>
  <c r="AC86" i="5" s="1"/>
  <c r="AF86" i="5" s="1" a="1"/>
  <c r="AF86" i="5" s="1"/>
  <c r="E90" i="5" s="1" a="1"/>
  <c r="E90" i="5" s="1"/>
  <c r="K90" i="6" l="1" a="1"/>
  <c r="K90" i="5" a="1"/>
  <c r="R91" i="6" l="1"/>
  <c r="K90" i="6"/>
  <c r="O90" i="6" s="1"/>
  <c r="P90" i="6"/>
  <c r="O91" i="6"/>
  <c r="Q90" i="6"/>
  <c r="P92" i="6"/>
  <c r="R90" i="6"/>
  <c r="Q92" i="6"/>
  <c r="R92" i="6"/>
  <c r="O92" i="6"/>
  <c r="Q91" i="6"/>
  <c r="P91" i="6"/>
  <c r="R91" i="5"/>
  <c r="R92" i="5"/>
  <c r="P90" i="5"/>
  <c r="R90" i="5"/>
  <c r="Q90" i="5"/>
  <c r="O92" i="5"/>
  <c r="P92" i="5"/>
  <c r="Q92" i="5"/>
  <c r="O91" i="5"/>
  <c r="K90" i="5"/>
  <c r="O90" i="5" s="1"/>
  <c r="S90" i="5" s="1" a="1"/>
  <c r="P91" i="5"/>
  <c r="Q91" i="5"/>
  <c r="S90" i="6" l="1" a="1"/>
  <c r="T93" i="5"/>
  <c r="S90" i="5"/>
  <c r="T90" i="5" s="1"/>
  <c r="T92" i="5"/>
  <c r="T91" i="5"/>
  <c r="T93" i="6" l="1"/>
  <c r="S90" i="6"/>
  <c r="T90" i="6" s="1"/>
  <c r="T92" i="6"/>
  <c r="T91" i="6"/>
  <c r="U90" i="5" a="1"/>
  <c r="U90" i="5" s="1"/>
  <c r="V90" i="5" a="1"/>
  <c r="V90" i="5" s="1"/>
  <c r="V90" i="6" l="1" a="1"/>
  <c r="V90" i="6" s="1"/>
  <c r="U90" i="6" a="1"/>
  <c r="U90" i="6" s="1"/>
  <c r="W90" i="5" a="1"/>
  <c r="W90" i="5" s="1"/>
  <c r="AI90" i="5" s="1" a="1"/>
  <c r="AI90" i="5" s="1"/>
  <c r="G94" i="5" s="1" a="1"/>
  <c r="G94" i="5" s="1"/>
  <c r="X90" i="5"/>
  <c r="AJ90" i="5" s="1"/>
  <c r="I94" i="5" s="1"/>
  <c r="Y90" i="5" a="1"/>
  <c r="W90" i="6" l="1" a="1"/>
  <c r="W90" i="6" s="1"/>
  <c r="AI90" i="6" s="1" a="1"/>
  <c r="AI90" i="6" s="1"/>
  <c r="G94" i="6" s="1" a="1"/>
  <c r="G94" i="6" s="1"/>
  <c r="X90" i="6"/>
  <c r="AJ90" i="6" s="1"/>
  <c r="I94" i="6" s="1"/>
  <c r="Y90" i="6" a="1"/>
  <c r="Y90" i="5"/>
  <c r="AE91" i="5"/>
  <c r="AE92" i="5"/>
  <c r="AE92" i="6" l="1"/>
  <c r="AE91" i="6"/>
  <c r="Y90" i="6"/>
  <c r="AE90" i="5"/>
  <c r="AH90" i="5" s="1" a="1"/>
  <c r="AH90" i="5" s="1"/>
  <c r="H94" i="5" s="1" a="1"/>
  <c r="H94" i="5" s="1"/>
  <c r="AC90" i="5" a="1"/>
  <c r="AC90" i="5" s="1"/>
  <c r="AF90" i="5" s="1" a="1"/>
  <c r="AF90" i="5" s="1"/>
  <c r="E94" i="5" s="1" a="1"/>
  <c r="E94" i="5" s="1"/>
  <c r="AE90" i="6" l="1"/>
  <c r="AH90" i="6" s="1" a="1"/>
  <c r="AH90" i="6" s="1"/>
  <c r="H94" i="6" s="1" a="1"/>
  <c r="H94" i="6" s="1"/>
  <c r="AC90" i="6" a="1"/>
  <c r="AC90" i="6" s="1"/>
  <c r="AF90" i="6" s="1" a="1"/>
  <c r="AF90" i="6" s="1"/>
  <c r="E94" i="6" s="1" a="1"/>
  <c r="E94" i="6" s="1"/>
  <c r="K94" i="5" a="1"/>
  <c r="K94" i="6" l="1" a="1"/>
  <c r="R95" i="5"/>
  <c r="R96" i="5"/>
  <c r="Q95" i="5"/>
  <c r="K94" i="5"/>
  <c r="O94" i="5" s="1"/>
  <c r="P95" i="5"/>
  <c r="P94" i="5"/>
  <c r="O96" i="5"/>
  <c r="P96" i="5"/>
  <c r="R94" i="5"/>
  <c r="O95" i="5"/>
  <c r="Q96" i="5"/>
  <c r="Q94" i="5"/>
  <c r="R95" i="6" l="1"/>
  <c r="Q95" i="6"/>
  <c r="P94" i="6"/>
  <c r="O95" i="6"/>
  <c r="Q94" i="6"/>
  <c r="P95" i="6"/>
  <c r="O96" i="6"/>
  <c r="Q96" i="6"/>
  <c r="P96" i="6"/>
  <c r="K94" i="6"/>
  <c r="O94" i="6" s="1"/>
  <c r="R96" i="6"/>
  <c r="R94" i="6"/>
  <c r="S94" i="5" a="1"/>
  <c r="S94" i="6" l="1" a="1"/>
  <c r="T96" i="5"/>
  <c r="T95" i="5"/>
  <c r="S94" i="5"/>
  <c r="T94" i="5" s="1"/>
  <c r="T97" i="5"/>
  <c r="T96" i="6" l="1"/>
  <c r="T95" i="6"/>
  <c r="S94" i="6"/>
  <c r="T94" i="6" s="1"/>
  <c r="T97" i="6"/>
  <c r="V94" i="5" a="1"/>
  <c r="V94" i="5" s="1"/>
  <c r="U94" i="5" a="1"/>
  <c r="U94" i="5" s="1"/>
  <c r="V94" i="6" l="1" a="1"/>
  <c r="V94" i="6" s="1"/>
  <c r="U94" i="6" a="1"/>
  <c r="U94" i="6" s="1"/>
  <c r="X94" i="5"/>
  <c r="AJ94" i="5" s="1"/>
  <c r="I98" i="5" s="1"/>
  <c r="W94" i="5" a="1"/>
  <c r="W94" i="5" s="1"/>
  <c r="AI94" i="5" s="1" a="1"/>
  <c r="AI94" i="5" s="1"/>
  <c r="G98" i="5" s="1" a="1"/>
  <c r="G98" i="5" s="1"/>
  <c r="Y94" i="5" a="1"/>
  <c r="W94" i="6" l="1" a="1"/>
  <c r="W94" i="6" s="1"/>
  <c r="AI94" i="6" s="1" a="1"/>
  <c r="AI94" i="6" s="1"/>
  <c r="G98" i="6" s="1" a="1"/>
  <c r="G98" i="6" s="1"/>
  <c r="X94" i="6"/>
  <c r="AJ94" i="6" s="1"/>
  <c r="I98" i="6" s="1"/>
  <c r="Y94" i="6" a="1"/>
  <c r="AE96" i="5"/>
  <c r="AE95" i="5"/>
  <c r="Y94" i="5"/>
  <c r="AE95" i="6" l="1"/>
  <c r="Y94" i="6"/>
  <c r="AE96" i="6"/>
  <c r="AC94" i="5" a="1"/>
  <c r="AC94" i="5" s="1"/>
  <c r="AF94" i="5" s="1" a="1"/>
  <c r="AF94" i="5" s="1"/>
  <c r="E98" i="5" s="1" a="1"/>
  <c r="E98" i="5" s="1"/>
  <c r="AE94" i="5"/>
  <c r="AH94" i="5" s="1" a="1"/>
  <c r="AH94" i="5" s="1"/>
  <c r="H98" i="5" s="1" a="1"/>
  <c r="H98" i="5" s="1"/>
  <c r="AE94" i="6" l="1"/>
  <c r="AH94" i="6" s="1" a="1"/>
  <c r="AH94" i="6" s="1"/>
  <c r="H98" i="6" s="1" a="1"/>
  <c r="H98" i="6" s="1"/>
  <c r="AC94" i="6" a="1"/>
  <c r="AC94" i="6" s="1"/>
  <c r="AF94" i="6" s="1" a="1"/>
  <c r="AF94" i="6" s="1"/>
  <c r="E98" i="6" s="1" a="1"/>
  <c r="E98" i="6" s="1"/>
  <c r="K98" i="5" a="1"/>
  <c r="K98" i="6" l="1" a="1"/>
  <c r="P99" i="5"/>
  <c r="O100" i="5"/>
  <c r="R99" i="5"/>
  <c r="K98" i="5"/>
  <c r="O98" i="5" s="1"/>
  <c r="P98" i="5"/>
  <c r="O99" i="5"/>
  <c r="Q98" i="5"/>
  <c r="Q99" i="5"/>
  <c r="P100" i="5"/>
  <c r="Q100" i="5"/>
  <c r="R98" i="5"/>
  <c r="R100" i="5"/>
  <c r="Q98" i="6" l="1"/>
  <c r="O100" i="6"/>
  <c r="R99" i="6"/>
  <c r="R98" i="6"/>
  <c r="Q99" i="6"/>
  <c r="P100" i="6"/>
  <c r="P98" i="6"/>
  <c r="K98" i="6"/>
  <c r="O98" i="6" s="1"/>
  <c r="Q100" i="6"/>
  <c r="R100" i="6"/>
  <c r="O99" i="6"/>
  <c r="P99" i="6"/>
  <c r="S98" i="5" a="1"/>
  <c r="S98" i="6" l="1" a="1"/>
  <c r="S98" i="5"/>
  <c r="T98" i="5" s="1"/>
  <c r="T99" i="5"/>
  <c r="T100" i="5"/>
  <c r="T101" i="5"/>
  <c r="S98" i="6" l="1"/>
  <c r="T98" i="6" s="1"/>
  <c r="T99" i="6"/>
  <c r="T100" i="6"/>
  <c r="T101" i="6"/>
  <c r="U98" i="5" a="1"/>
  <c r="U98" i="5" s="1"/>
  <c r="V98" i="5" a="1"/>
  <c r="V98" i="5" s="1"/>
  <c r="V98" i="6" l="1" a="1"/>
  <c r="V98" i="6" s="1"/>
  <c r="U98" i="6" a="1"/>
  <c r="U98" i="6" s="1"/>
  <c r="X98" i="5"/>
  <c r="AJ98" i="5" s="1"/>
  <c r="I102" i="5" s="1"/>
  <c r="W98" i="5" a="1"/>
  <c r="W98" i="5" s="1"/>
  <c r="AI98" i="5" s="1" a="1"/>
  <c r="AI98" i="5" s="1"/>
  <c r="G102" i="5" s="1" a="1"/>
  <c r="G102" i="5" s="1"/>
  <c r="Y98" i="5" a="1"/>
  <c r="W98" i="6" l="1" a="1"/>
  <c r="W98" i="6" s="1"/>
  <c r="AI98" i="6" s="1" a="1"/>
  <c r="AI98" i="6" s="1"/>
  <c r="G102" i="6" s="1" a="1"/>
  <c r="G102" i="6" s="1"/>
  <c r="X98" i="6"/>
  <c r="AJ98" i="6" s="1"/>
  <c r="I102" i="6" s="1"/>
  <c r="Y98" i="6" a="1"/>
  <c r="AE99" i="5"/>
  <c r="Y98" i="5"/>
  <c r="AE100" i="5"/>
  <c r="AE99" i="6" l="1"/>
  <c r="AE100" i="6"/>
  <c r="Y98" i="6"/>
  <c r="AC98" i="5" a="1"/>
  <c r="AC98" i="5" s="1"/>
  <c r="AF98" i="5" s="1" a="1"/>
  <c r="AF98" i="5" s="1"/>
  <c r="E102" i="5" s="1" a="1"/>
  <c r="E102" i="5" s="1"/>
  <c r="AE98" i="5"/>
  <c r="AH98" i="5" s="1" a="1"/>
  <c r="AH98" i="5" s="1"/>
  <c r="H102" i="5" s="1" a="1"/>
  <c r="H102" i="5" s="1"/>
  <c r="AC98" i="6" l="1" a="1"/>
  <c r="AC98" i="6" s="1"/>
  <c r="AF98" i="6" s="1" a="1"/>
  <c r="AF98" i="6" s="1"/>
  <c r="E102" i="6" s="1" a="1"/>
  <c r="E102" i="6" s="1"/>
  <c r="AE98" i="6"/>
  <c r="AH98" i="6" s="1" a="1"/>
  <c r="AH98" i="6" s="1"/>
  <c r="H102" i="6" s="1" a="1"/>
  <c r="H102" i="6" s="1"/>
  <c r="K102" i="5" a="1"/>
  <c r="K102" i="6" l="1" a="1"/>
  <c r="O103" i="5"/>
  <c r="P103" i="5"/>
  <c r="Q102" i="5"/>
  <c r="R103" i="5"/>
  <c r="R102" i="5"/>
  <c r="O104" i="5"/>
  <c r="P104" i="5"/>
  <c r="Q103" i="5"/>
  <c r="Q104" i="5"/>
  <c r="R104" i="5"/>
  <c r="K102" i="5"/>
  <c r="O102" i="5" s="1"/>
  <c r="S102" i="5" s="1" a="1"/>
  <c r="P102" i="5"/>
  <c r="P104" i="6" l="1"/>
  <c r="O103" i="6"/>
  <c r="P103" i="6"/>
  <c r="Q104" i="6"/>
  <c r="R104" i="6"/>
  <c r="O104" i="6"/>
  <c r="Q103" i="6"/>
  <c r="R103" i="6"/>
  <c r="K102" i="6"/>
  <c r="O102" i="6" s="1"/>
  <c r="P102" i="6"/>
  <c r="R102" i="6"/>
  <c r="Q102" i="6"/>
  <c r="T105" i="5"/>
  <c r="S102" i="5"/>
  <c r="T102" i="5" s="1"/>
  <c r="T103" i="5"/>
  <c r="T104" i="5"/>
  <c r="S102" i="6" l="1" a="1"/>
  <c r="U102" i="5" a="1"/>
  <c r="U102" i="5" s="1"/>
  <c r="V102" i="5" a="1"/>
  <c r="V102" i="5" s="1"/>
  <c r="S102" i="6" l="1"/>
  <c r="T102" i="6" s="1"/>
  <c r="T103" i="6"/>
  <c r="T104" i="6"/>
  <c r="T105" i="6"/>
  <c r="W102" i="5" a="1"/>
  <c r="W102" i="5" s="1"/>
  <c r="AI102" i="5" s="1" a="1"/>
  <c r="AI102" i="5" s="1"/>
  <c r="G106" i="5" s="1" a="1"/>
  <c r="G106" i="5" s="1"/>
  <c r="X102" i="5"/>
  <c r="AJ102" i="5" s="1"/>
  <c r="I106" i="5" s="1"/>
  <c r="Y102" i="5" a="1"/>
  <c r="U102" i="6" l="1" a="1"/>
  <c r="U102" i="6" s="1"/>
  <c r="V102" i="6" a="1"/>
  <c r="V102" i="6" s="1"/>
  <c r="AE103" i="5"/>
  <c r="AE104" i="5"/>
  <c r="Y102" i="5"/>
  <c r="W102" i="6" l="1" a="1"/>
  <c r="W102" i="6" s="1"/>
  <c r="AI102" i="6" s="1" a="1"/>
  <c r="AI102" i="6" s="1"/>
  <c r="G106" i="6" s="1" a="1"/>
  <c r="G106" i="6" s="1"/>
  <c r="X102" i="6"/>
  <c r="AJ102" i="6" s="1"/>
  <c r="I106" i="6" s="1"/>
  <c r="Y102" i="6" a="1"/>
  <c r="AE102" i="5"/>
  <c r="AH102" i="5" s="1" a="1"/>
  <c r="AH102" i="5" s="1"/>
  <c r="H106" i="5" s="1" a="1"/>
  <c r="H106" i="5" s="1"/>
  <c r="AC102" i="5" a="1"/>
  <c r="AC102" i="5" s="1"/>
  <c r="AF102" i="5" s="1" a="1"/>
  <c r="AF102" i="5" s="1"/>
  <c r="E106" i="5" s="1" a="1"/>
  <c r="E106" i="5" s="1"/>
  <c r="AE103" i="6" l="1"/>
  <c r="AE104" i="6"/>
  <c r="Y102" i="6"/>
  <c r="K106" i="5" a="1"/>
  <c r="AE102" i="6" l="1"/>
  <c r="AH102" i="6" s="1" a="1"/>
  <c r="AH102" i="6" s="1"/>
  <c r="H106" i="6" s="1" a="1"/>
  <c r="H106" i="6" s="1"/>
  <c r="AC102" i="6" a="1"/>
  <c r="AC102" i="6" s="1"/>
  <c r="AF102" i="6" s="1" a="1"/>
  <c r="AF102" i="6" s="1"/>
  <c r="E106" i="6" s="1" a="1"/>
  <c r="E106" i="6" s="1"/>
  <c r="Q106" i="5"/>
  <c r="R107" i="5"/>
  <c r="K106" i="5"/>
  <c r="O106" i="5" s="1"/>
  <c r="P108" i="5"/>
  <c r="Q108" i="5"/>
  <c r="O107" i="5"/>
  <c r="P107" i="5"/>
  <c r="Q107" i="5"/>
  <c r="O108" i="5"/>
  <c r="P106" i="5"/>
  <c r="R106" i="5"/>
  <c r="R108" i="5"/>
  <c r="K106" i="6" l="1" a="1"/>
  <c r="S106" i="5" a="1"/>
  <c r="Q106" i="6" l="1"/>
  <c r="K106" i="6"/>
  <c r="O106" i="6" s="1"/>
  <c r="R108" i="6"/>
  <c r="Q107" i="6"/>
  <c r="R107" i="6"/>
  <c r="R106" i="6"/>
  <c r="O107" i="6"/>
  <c r="P107" i="6"/>
  <c r="O108" i="6"/>
  <c r="P108" i="6"/>
  <c r="P106" i="6"/>
  <c r="Q108" i="6"/>
  <c r="T108" i="5"/>
  <c r="T107" i="5"/>
  <c r="S106" i="5"/>
  <c r="T106" i="5" s="1"/>
  <c r="T109" i="5"/>
  <c r="S106" i="6" l="1" a="1"/>
  <c r="V106" i="5" a="1"/>
  <c r="V106" i="5" s="1"/>
  <c r="U106" i="5" a="1"/>
  <c r="U106" i="5" s="1"/>
  <c r="T108" i="6" l="1"/>
  <c r="T109" i="6"/>
  <c r="S106" i="6"/>
  <c r="T106" i="6" s="1"/>
  <c r="T107" i="6"/>
  <c r="W106" i="5" a="1"/>
  <c r="W106" i="5" s="1"/>
  <c r="AI106" i="5" s="1" a="1"/>
  <c r="AI106" i="5" s="1"/>
  <c r="G110" i="5" s="1" a="1"/>
  <c r="G110" i="5" s="1"/>
  <c r="X106" i="5"/>
  <c r="AJ106" i="5" s="1"/>
  <c r="I110" i="5" s="1"/>
  <c r="Y106" i="5" a="1"/>
  <c r="U106" i="6" l="1" a="1"/>
  <c r="U106" i="6" s="1"/>
  <c r="V106" i="6" a="1"/>
  <c r="V106" i="6" s="1"/>
  <c r="AE107" i="5"/>
  <c r="Y106" i="5"/>
  <c r="AE108" i="5"/>
  <c r="W106" i="6" l="1" a="1"/>
  <c r="W106" i="6" s="1"/>
  <c r="AI106" i="6" s="1" a="1"/>
  <c r="AI106" i="6" s="1"/>
  <c r="G110" i="6" s="1" a="1"/>
  <c r="G110" i="6" s="1"/>
  <c r="X106" i="6"/>
  <c r="AJ106" i="6" s="1"/>
  <c r="I110" i="6" s="1"/>
  <c r="Y106" i="6" a="1"/>
  <c r="AC106" i="5" a="1"/>
  <c r="AC106" i="5" s="1"/>
  <c r="AF106" i="5" s="1" a="1"/>
  <c r="AF106" i="5" s="1"/>
  <c r="E110" i="5" s="1" a="1"/>
  <c r="E110" i="5" s="1"/>
  <c r="AE106" i="5"/>
  <c r="AH106" i="5" s="1" a="1"/>
  <c r="AH106" i="5" s="1"/>
  <c r="H110" i="5" s="1" a="1"/>
  <c r="H110" i="5" s="1"/>
  <c r="AE107" i="6" l="1"/>
  <c r="AE108" i="6"/>
  <c r="Y106" i="6"/>
  <c r="K110" i="5" a="1"/>
  <c r="AC106" i="6" l="1" a="1"/>
  <c r="AC106" i="6" s="1"/>
  <c r="AF106" i="6" s="1" a="1"/>
  <c r="AF106" i="6" s="1"/>
  <c r="E110" i="6" s="1" a="1"/>
  <c r="E110" i="6" s="1"/>
  <c r="AE106" i="6"/>
  <c r="AH106" i="6" s="1" a="1"/>
  <c r="AH106" i="6" s="1"/>
  <c r="H110" i="6" s="1" a="1"/>
  <c r="H110" i="6" s="1"/>
  <c r="P112" i="5"/>
  <c r="R112" i="5"/>
  <c r="O112" i="5"/>
  <c r="O111" i="5"/>
  <c r="P111" i="5"/>
  <c r="K110" i="5"/>
  <c r="O110" i="5" s="1"/>
  <c r="Q111" i="5"/>
  <c r="R111" i="5"/>
  <c r="Q110" i="5"/>
  <c r="P110" i="5"/>
  <c r="Q112" i="5"/>
  <c r="R110" i="5"/>
  <c r="K110" i="6" l="1" a="1"/>
  <c r="S110" i="5" a="1"/>
  <c r="P112" i="6" l="1"/>
  <c r="R112" i="6"/>
  <c r="O111" i="6"/>
  <c r="P111" i="6"/>
  <c r="Q111" i="6"/>
  <c r="K110" i="6"/>
  <c r="O110" i="6" s="1"/>
  <c r="R111" i="6"/>
  <c r="O112" i="6"/>
  <c r="Q110" i="6"/>
  <c r="Q112" i="6"/>
  <c r="P110" i="6"/>
  <c r="R110" i="6"/>
  <c r="T111" i="5"/>
  <c r="T112" i="5"/>
  <c r="S110" i="5"/>
  <c r="T110" i="5" s="1"/>
  <c r="T113" i="5"/>
  <c r="S110" i="6" l="1" a="1"/>
  <c r="V110" i="5" a="1"/>
  <c r="V110" i="5" s="1"/>
  <c r="U110" i="5" a="1"/>
  <c r="U110" i="5" s="1"/>
  <c r="T111" i="6" l="1"/>
  <c r="T113" i="6"/>
  <c r="T112" i="6"/>
  <c r="S110" i="6"/>
  <c r="T110" i="6" s="1"/>
  <c r="X110" i="5"/>
  <c r="AJ110" i="5" s="1"/>
  <c r="I114" i="5" s="1"/>
  <c r="W110" i="5" a="1"/>
  <c r="W110" i="5" s="1"/>
  <c r="AI110" i="5" s="1" a="1"/>
  <c r="AI110" i="5" s="1"/>
  <c r="G114" i="5" s="1" a="1"/>
  <c r="G114" i="5" s="1"/>
  <c r="Y110" i="5" a="1"/>
  <c r="V110" i="6" l="1" a="1"/>
  <c r="V110" i="6" s="1"/>
  <c r="U110" i="6" a="1"/>
  <c r="U110" i="6" s="1"/>
  <c r="AE111" i="5"/>
  <c r="Y110" i="5"/>
  <c r="AE112" i="5"/>
  <c r="X110" i="6" l="1"/>
  <c r="AJ110" i="6" s="1"/>
  <c r="I114" i="6" s="1"/>
  <c r="W110" i="6" a="1"/>
  <c r="W110" i="6" s="1"/>
  <c r="AI110" i="6" s="1" a="1"/>
  <c r="AI110" i="6" s="1"/>
  <c r="G114" i="6" s="1" a="1"/>
  <c r="G114" i="6" s="1"/>
  <c r="Y110" i="6" a="1"/>
  <c r="AE110" i="5"/>
  <c r="AH110" i="5" s="1" a="1"/>
  <c r="AH110" i="5" s="1"/>
  <c r="H114" i="5" s="1" a="1"/>
  <c r="H114" i="5" s="1"/>
  <c r="AC110" i="5" a="1"/>
  <c r="AC110" i="5" s="1"/>
  <c r="AF110" i="5" s="1" a="1"/>
  <c r="AF110" i="5" s="1"/>
  <c r="E114" i="5" s="1" a="1"/>
  <c r="E114" i="5" s="1"/>
  <c r="Y110" i="6" l="1"/>
  <c r="AE112" i="6"/>
  <c r="AE111" i="6"/>
  <c r="K114" i="5" a="1"/>
  <c r="AE110" i="6" l="1"/>
  <c r="AH110" i="6" s="1" a="1"/>
  <c r="AH110" i="6" s="1"/>
  <c r="H114" i="6" s="1" a="1"/>
  <c r="H114" i="6" s="1"/>
  <c r="AC110" i="6" a="1"/>
  <c r="AC110" i="6" s="1"/>
  <c r="AF110" i="6" s="1" a="1"/>
  <c r="AF110" i="6" s="1"/>
  <c r="E114" i="6" s="1" a="1"/>
  <c r="E114" i="6" s="1"/>
  <c r="Q116" i="5"/>
  <c r="R116" i="5"/>
  <c r="R115" i="5"/>
  <c r="O115" i="5"/>
  <c r="P115" i="5"/>
  <c r="Q115" i="5"/>
  <c r="O116" i="5"/>
  <c r="P116" i="5"/>
  <c r="P114" i="5"/>
  <c r="Q114" i="5"/>
  <c r="R114" i="5"/>
  <c r="K114" i="5"/>
  <c r="O114" i="5" s="1"/>
  <c r="S114" i="5" s="1" a="1"/>
  <c r="K114" i="6" l="1" a="1"/>
  <c r="T117" i="5"/>
  <c r="S114" i="5"/>
  <c r="T114" i="5" s="1"/>
  <c r="T115" i="5"/>
  <c r="T116" i="5"/>
  <c r="O115" i="6" l="1"/>
  <c r="R116" i="6"/>
  <c r="Q115" i="6"/>
  <c r="P115" i="6"/>
  <c r="R114" i="6"/>
  <c r="R115" i="6"/>
  <c r="O116" i="6"/>
  <c r="Q114" i="6"/>
  <c r="P116" i="6"/>
  <c r="Q116" i="6"/>
  <c r="K114" i="6"/>
  <c r="O114" i="6" s="1"/>
  <c r="P114" i="6"/>
  <c r="U114" i="5" a="1"/>
  <c r="U114" i="5" s="1"/>
  <c r="V114" i="5" a="1"/>
  <c r="V114" i="5" s="1"/>
  <c r="S114" i="6" l="1" a="1"/>
  <c r="W114" i="5" a="1"/>
  <c r="W114" i="5" s="1"/>
  <c r="AI114" i="5" s="1" a="1"/>
  <c r="AI114" i="5" s="1"/>
  <c r="G118" i="5" s="1" a="1"/>
  <c r="G118" i="5" s="1"/>
  <c r="X114" i="5"/>
  <c r="AJ114" i="5" s="1"/>
  <c r="I118" i="5" s="1"/>
  <c r="Y114" i="5" a="1"/>
  <c r="T116" i="6" l="1"/>
  <c r="S114" i="6"/>
  <c r="T114" i="6" s="1"/>
  <c r="T115" i="6"/>
  <c r="T117" i="6"/>
  <c r="AE115" i="5"/>
  <c r="Y114" i="5"/>
  <c r="AE116" i="5"/>
  <c r="U114" i="6" l="1" a="1"/>
  <c r="U114" i="6" s="1"/>
  <c r="V114" i="6" a="1"/>
  <c r="V114" i="6" s="1"/>
  <c r="AC114" i="5" a="1"/>
  <c r="AC114" i="5" s="1"/>
  <c r="AF114" i="5" s="1" a="1"/>
  <c r="AF114" i="5" s="1"/>
  <c r="E118" i="5" s="1" a="1"/>
  <c r="E118" i="5" s="1"/>
  <c r="AE114" i="5"/>
  <c r="AH114" i="5" s="1" a="1"/>
  <c r="AH114" i="5" s="1"/>
  <c r="H118" i="5" s="1" a="1"/>
  <c r="H118" i="5" s="1"/>
  <c r="X114" i="6" l="1"/>
  <c r="AJ114" i="6" s="1"/>
  <c r="I118" i="6" s="1"/>
  <c r="W114" i="6" a="1"/>
  <c r="W114" i="6" s="1"/>
  <c r="AI114" i="6" s="1" a="1"/>
  <c r="AI114" i="6" s="1"/>
  <c r="G118" i="6" s="1" a="1"/>
  <c r="G118" i="6" s="1"/>
  <c r="Y114" i="6" a="1"/>
  <c r="K118" i="5" a="1"/>
  <c r="AE115" i="6" l="1"/>
  <c r="Y114" i="6"/>
  <c r="AE116" i="6"/>
  <c r="Q118" i="5"/>
  <c r="P119" i="5"/>
  <c r="Q119" i="5"/>
  <c r="R119" i="5"/>
  <c r="O120" i="5"/>
  <c r="K118" i="5"/>
  <c r="O118" i="5" s="1"/>
  <c r="P120" i="5"/>
  <c r="Q120" i="5"/>
  <c r="R120" i="5"/>
  <c r="P118" i="5"/>
  <c r="R118" i="5"/>
  <c r="O119" i="5"/>
  <c r="AC114" i="6" l="1" a="1"/>
  <c r="AC114" i="6" s="1"/>
  <c r="AF114" i="6" s="1" a="1"/>
  <c r="AF114" i="6" s="1"/>
  <c r="E118" i="6" s="1" a="1"/>
  <c r="E118" i="6" s="1"/>
  <c r="AE114" i="6"/>
  <c r="AH114" i="6" s="1" a="1"/>
  <c r="AH114" i="6" s="1"/>
  <c r="H118" i="6" s="1" a="1"/>
  <c r="H118" i="6" s="1"/>
  <c r="S118" i="5" a="1"/>
  <c r="K118" i="6" l="1" a="1"/>
  <c r="T121" i="5"/>
  <c r="S118" i="5"/>
  <c r="T118" i="5" s="1"/>
  <c r="T120" i="5"/>
  <c r="T119" i="5"/>
  <c r="R120" i="6" l="1"/>
  <c r="O120" i="6"/>
  <c r="R118" i="6"/>
  <c r="Q120" i="6"/>
  <c r="Q119" i="6"/>
  <c r="K118" i="6"/>
  <c r="O118" i="6" s="1"/>
  <c r="R119" i="6"/>
  <c r="P120" i="6"/>
  <c r="P118" i="6"/>
  <c r="Q118" i="6"/>
  <c r="O119" i="6"/>
  <c r="P119" i="6"/>
  <c r="U118" i="5" a="1"/>
  <c r="U118" i="5" s="1"/>
  <c r="V118" i="5" a="1"/>
  <c r="V118" i="5" s="1"/>
  <c r="S118" i="6" l="1" a="1"/>
  <c r="X118" i="5"/>
  <c r="AJ118" i="5" s="1"/>
  <c r="I122" i="5" s="1"/>
  <c r="W118" i="5" a="1"/>
  <c r="W118" i="5" s="1"/>
  <c r="AI118" i="5" s="1" a="1"/>
  <c r="AI118" i="5" s="1"/>
  <c r="G122" i="5" s="1" a="1"/>
  <c r="G122" i="5" s="1"/>
  <c r="Y118" i="5" a="1"/>
  <c r="T119" i="6" l="1"/>
  <c r="T120" i="6"/>
  <c r="T121" i="6"/>
  <c r="S118" i="6"/>
  <c r="T118" i="6" s="1"/>
  <c r="AE120" i="5"/>
  <c r="Y118" i="5"/>
  <c r="AE119" i="5"/>
  <c r="V118" i="6" l="1" a="1"/>
  <c r="V118" i="6" s="1"/>
  <c r="U118" i="6" a="1"/>
  <c r="U118" i="6" s="1"/>
  <c r="AE118" i="5"/>
  <c r="AH118" i="5" s="1" a="1"/>
  <c r="AH118" i="5" s="1"/>
  <c r="H122" i="5" s="1" a="1"/>
  <c r="H122" i="5" s="1"/>
  <c r="AC118" i="5" a="1"/>
  <c r="AC118" i="5" s="1"/>
  <c r="AF118" i="5" s="1" a="1"/>
  <c r="AF118" i="5" s="1"/>
  <c r="E122" i="5" s="1" a="1"/>
  <c r="E122" i="5" s="1"/>
  <c r="W118" i="6" l="1" a="1"/>
  <c r="W118" i="6" s="1"/>
  <c r="AI118" i="6" s="1" a="1"/>
  <c r="AI118" i="6" s="1"/>
  <c r="G122" i="6" s="1" a="1"/>
  <c r="G122" i="6" s="1"/>
  <c r="X118" i="6"/>
  <c r="AJ118" i="6" s="1"/>
  <c r="I122" i="6" s="1"/>
  <c r="Y118" i="6" a="1"/>
  <c r="K122" i="5" a="1"/>
  <c r="Y118" i="6" l="1"/>
  <c r="AE120" i="6"/>
  <c r="AE119" i="6"/>
  <c r="P124" i="5"/>
  <c r="K122" i="5"/>
  <c r="O122" i="5" s="1"/>
  <c r="R122" i="5"/>
  <c r="O123" i="5"/>
  <c r="P123" i="5"/>
  <c r="Q123" i="5"/>
  <c r="P122" i="5"/>
  <c r="R123" i="5"/>
  <c r="Q122" i="5"/>
  <c r="Q124" i="5"/>
  <c r="O124" i="5"/>
  <c r="R124" i="5"/>
  <c r="AC118" i="6" l="1" a="1"/>
  <c r="AC118" i="6" s="1"/>
  <c r="AF118" i="6" s="1" a="1"/>
  <c r="AF118" i="6" s="1"/>
  <c r="E122" i="6" s="1" a="1"/>
  <c r="E122" i="6" s="1"/>
  <c r="AE118" i="6"/>
  <c r="AH118" i="6" s="1" a="1"/>
  <c r="AH118" i="6" s="1"/>
  <c r="H122" i="6" s="1" a="1"/>
  <c r="H122" i="6" s="1"/>
  <c r="S122" i="5" a="1"/>
  <c r="K122" i="6" l="1" a="1"/>
  <c r="T125" i="5"/>
  <c r="T123" i="5"/>
  <c r="T124" i="5"/>
  <c r="S122" i="5"/>
  <c r="T122" i="5" s="1"/>
  <c r="O123" i="6" l="1"/>
  <c r="Q123" i="6"/>
  <c r="R122" i="6"/>
  <c r="P123" i="6"/>
  <c r="P124" i="6"/>
  <c r="R123" i="6"/>
  <c r="O124" i="6"/>
  <c r="K122" i="6"/>
  <c r="O122" i="6" s="1"/>
  <c r="P122" i="6"/>
  <c r="Q122" i="6"/>
  <c r="Q124" i="6"/>
  <c r="R124" i="6"/>
  <c r="U122" i="5" a="1"/>
  <c r="U122" i="5" s="1"/>
  <c r="V122" i="5" a="1"/>
  <c r="V122" i="5" s="1"/>
  <c r="S122" i="6" l="1" a="1"/>
  <c r="X122" i="5"/>
  <c r="AJ122" i="5" s="1"/>
  <c r="I126" i="5" s="1"/>
  <c r="W122" i="5" a="1"/>
  <c r="W122" i="5" s="1"/>
  <c r="AI122" i="5" s="1" a="1"/>
  <c r="AI122" i="5" s="1"/>
  <c r="G126" i="5" s="1" a="1"/>
  <c r="G126" i="5" s="1"/>
  <c r="Y122" i="5" a="1"/>
  <c r="T123" i="6" l="1"/>
  <c r="S122" i="6"/>
  <c r="T122" i="6" s="1"/>
  <c r="T124" i="6"/>
  <c r="T125" i="6"/>
  <c r="AE124" i="5"/>
  <c r="AE123" i="5"/>
  <c r="Y122" i="5"/>
  <c r="V122" i="6" l="1" a="1"/>
  <c r="V122" i="6" s="1"/>
  <c r="U122" i="6" a="1"/>
  <c r="U122" i="6" s="1"/>
  <c r="AC122" i="5" a="1"/>
  <c r="AC122" i="5" s="1"/>
  <c r="AF122" i="5" s="1" a="1"/>
  <c r="AF122" i="5" s="1"/>
  <c r="E126" i="5" s="1" a="1"/>
  <c r="E126" i="5" s="1"/>
  <c r="AE122" i="5"/>
  <c r="AH122" i="5" s="1" a="1"/>
  <c r="AH122" i="5" s="1"/>
  <c r="H126" i="5" s="1" a="1"/>
  <c r="H126" i="5" s="1"/>
  <c r="W122" i="6" l="1" a="1"/>
  <c r="W122" i="6" s="1"/>
  <c r="AI122" i="6" s="1" a="1"/>
  <c r="AI122" i="6" s="1"/>
  <c r="G126" i="6" s="1" a="1"/>
  <c r="G126" i="6" s="1"/>
  <c r="X122" i="6"/>
  <c r="AJ122" i="6" s="1"/>
  <c r="I126" i="6" s="1"/>
  <c r="Y122" i="6" a="1"/>
  <c r="K126" i="5" a="1"/>
  <c r="Y122" i="6" l="1"/>
  <c r="AE123" i="6"/>
  <c r="AE124" i="6"/>
  <c r="Q128" i="5"/>
  <c r="R128" i="5"/>
  <c r="R126" i="5"/>
  <c r="P128" i="5"/>
  <c r="O127" i="5"/>
  <c r="K126" i="5"/>
  <c r="O126" i="5" s="1"/>
  <c r="P126" i="5"/>
  <c r="Q126" i="5"/>
  <c r="Q127" i="5"/>
  <c r="P127" i="5"/>
  <c r="R127" i="5"/>
  <c r="O128" i="5"/>
  <c r="AC122" i="6" l="1" a="1"/>
  <c r="AC122" i="6" s="1"/>
  <c r="AF122" i="6" s="1" a="1"/>
  <c r="AF122" i="6" s="1"/>
  <c r="E126" i="6" s="1" a="1"/>
  <c r="E126" i="6" s="1"/>
  <c r="AE122" i="6"/>
  <c r="AH122" i="6" s="1" a="1"/>
  <c r="AH122" i="6" s="1"/>
  <c r="H126" i="6" s="1" a="1"/>
  <c r="H126" i="6" s="1"/>
  <c r="S126" i="5" a="1"/>
  <c r="K126" i="6" l="1" a="1"/>
  <c r="T129" i="5"/>
  <c r="T127" i="5"/>
  <c r="T128" i="5"/>
  <c r="S126" i="5"/>
  <c r="T126" i="5" s="1"/>
  <c r="K126" i="6" l="1"/>
  <c r="O126" i="6" s="1"/>
  <c r="P126" i="6"/>
  <c r="O128" i="6"/>
  <c r="O127" i="6"/>
  <c r="Q126" i="6"/>
  <c r="P127" i="6"/>
  <c r="R127" i="6"/>
  <c r="R128" i="6"/>
  <c r="R126" i="6"/>
  <c r="P128" i="6"/>
  <c r="Q127" i="6"/>
  <c r="Q128" i="6"/>
  <c r="U126" i="5" a="1"/>
  <c r="U126" i="5" s="1"/>
  <c r="V126" i="5" a="1"/>
  <c r="V126" i="5" s="1"/>
  <c r="S126" i="6" l="1" a="1"/>
  <c r="X126" i="5"/>
  <c r="AJ126" i="5" s="1"/>
  <c r="I130" i="5" s="1"/>
  <c r="W126" i="5" a="1"/>
  <c r="W126" i="5" s="1"/>
  <c r="AI126" i="5" s="1" a="1"/>
  <c r="AI126" i="5" s="1"/>
  <c r="G130" i="5" s="1" a="1"/>
  <c r="G130" i="5" s="1"/>
  <c r="Y126" i="5" a="1"/>
  <c r="T127" i="6" l="1"/>
  <c r="S126" i="6"/>
  <c r="T126" i="6" s="1"/>
  <c r="T128" i="6"/>
  <c r="T129" i="6"/>
  <c r="Y126" i="5"/>
  <c r="AE128" i="5"/>
  <c r="AE127" i="5"/>
  <c r="U126" i="6" l="1" a="1"/>
  <c r="U126" i="6" s="1"/>
  <c r="V126" i="6" a="1"/>
  <c r="V126" i="6" s="1"/>
  <c r="AC126" i="5" a="1"/>
  <c r="AC126" i="5" s="1"/>
  <c r="AF126" i="5" s="1" a="1"/>
  <c r="AF126" i="5" s="1"/>
  <c r="E130" i="5" s="1" a="1"/>
  <c r="E130" i="5" s="1"/>
  <c r="AE126" i="5"/>
  <c r="AH126" i="5" s="1" a="1"/>
  <c r="AH126" i="5" s="1"/>
  <c r="H130" i="5" s="1" a="1"/>
  <c r="H130" i="5" s="1"/>
  <c r="W126" i="6" l="1" a="1"/>
  <c r="W126" i="6" s="1"/>
  <c r="AI126" i="6" s="1" a="1"/>
  <c r="AI126" i="6" s="1"/>
  <c r="G130" i="6" s="1" a="1"/>
  <c r="G130" i="6" s="1"/>
  <c r="X126" i="6"/>
  <c r="AJ126" i="6" s="1"/>
  <c r="I130" i="6" s="1"/>
  <c r="Y126" i="6" a="1"/>
  <c r="K130" i="5" a="1"/>
  <c r="AE128" i="6" l="1"/>
  <c r="AE127" i="6"/>
  <c r="Y126" i="6"/>
  <c r="R132" i="5"/>
  <c r="P131" i="5"/>
  <c r="Q131" i="5"/>
  <c r="O132" i="5"/>
  <c r="P132" i="5"/>
  <c r="Q132" i="5"/>
  <c r="K130" i="5"/>
  <c r="O130" i="5" s="1"/>
  <c r="O131" i="5"/>
  <c r="R131" i="5"/>
  <c r="Q130" i="5"/>
  <c r="R130" i="5"/>
  <c r="P130" i="5"/>
  <c r="AC126" i="6" l="1" a="1"/>
  <c r="AC126" i="6" s="1"/>
  <c r="AF126" i="6" s="1" a="1"/>
  <c r="AF126" i="6" s="1"/>
  <c r="E130" i="6" s="1" a="1"/>
  <c r="E130" i="6" s="1"/>
  <c r="AE126" i="6"/>
  <c r="AH126" i="6" s="1" a="1"/>
  <c r="AH126" i="6" s="1"/>
  <c r="H130" i="6" s="1" a="1"/>
  <c r="H130" i="6" s="1"/>
  <c r="S130" i="5" a="1"/>
  <c r="K130" i="6" l="1" a="1"/>
  <c r="T133" i="5"/>
  <c r="T132" i="5"/>
  <c r="S130" i="5"/>
  <c r="T130" i="5" s="1"/>
  <c r="T131" i="5"/>
  <c r="Q131" i="6" l="1"/>
  <c r="P132" i="6"/>
  <c r="P130" i="6"/>
  <c r="O131" i="6"/>
  <c r="Q130" i="6"/>
  <c r="P131" i="6"/>
  <c r="R130" i="6"/>
  <c r="R131" i="6"/>
  <c r="O132" i="6"/>
  <c r="K130" i="6"/>
  <c r="O130" i="6" s="1"/>
  <c r="Q132" i="6"/>
  <c r="R132" i="6"/>
  <c r="U130" i="5" a="1"/>
  <c r="U130" i="5" s="1"/>
  <c r="V130" i="5" a="1"/>
  <c r="V130" i="5" s="1"/>
  <c r="S130" i="6" l="1" a="1"/>
  <c r="X130" i="5"/>
  <c r="AJ130" i="5" s="1"/>
  <c r="I134" i="5" s="1"/>
  <c r="W130" i="5" a="1"/>
  <c r="W130" i="5" s="1"/>
  <c r="AI130" i="5" s="1" a="1"/>
  <c r="AI130" i="5" s="1"/>
  <c r="G134" i="5" s="1" a="1"/>
  <c r="G134" i="5" s="1"/>
  <c r="Y130" i="5" a="1"/>
  <c r="T131" i="6" l="1"/>
  <c r="S130" i="6"/>
  <c r="T130" i="6" s="1"/>
  <c r="T132" i="6"/>
  <c r="T133" i="6"/>
  <c r="Y130" i="5"/>
  <c r="AE131" i="5"/>
  <c r="AE132" i="5"/>
  <c r="U130" i="6" l="1" a="1"/>
  <c r="U130" i="6" s="1"/>
  <c r="V130" i="6" a="1"/>
  <c r="V130" i="6" s="1"/>
  <c r="AC130" i="5" a="1"/>
  <c r="AC130" i="5" s="1"/>
  <c r="AF130" i="5" s="1" a="1"/>
  <c r="AF130" i="5" s="1"/>
  <c r="E134" i="5" s="1" a="1"/>
  <c r="E134" i="5" s="1"/>
  <c r="AE130" i="5"/>
  <c r="AH130" i="5" s="1" a="1"/>
  <c r="AH130" i="5" s="1"/>
  <c r="H134" i="5" s="1" a="1"/>
  <c r="H134" i="5" s="1"/>
  <c r="W130" i="6" l="1" a="1"/>
  <c r="W130" i="6" s="1"/>
  <c r="AI130" i="6" s="1" a="1"/>
  <c r="AI130" i="6" s="1"/>
  <c r="G134" i="6" s="1" a="1"/>
  <c r="G134" i="6" s="1"/>
  <c r="X130" i="6"/>
  <c r="AJ130" i="6" s="1"/>
  <c r="I134" i="6" s="1"/>
  <c r="Y130" i="6" a="1"/>
  <c r="K134" i="5" a="1"/>
  <c r="AE131" i="6" l="1"/>
  <c r="Y130" i="6"/>
  <c r="AE132" i="6"/>
  <c r="O135" i="5"/>
  <c r="K134" i="5"/>
  <c r="O134" i="5" s="1"/>
  <c r="P135" i="5"/>
  <c r="R135" i="5"/>
  <c r="Q135" i="5"/>
  <c r="P134" i="5"/>
  <c r="O136" i="5"/>
  <c r="P136" i="5"/>
  <c r="Q136" i="5"/>
  <c r="R136" i="5"/>
  <c r="Q134" i="5"/>
  <c r="R134" i="5"/>
  <c r="AE130" i="6" l="1"/>
  <c r="AH130" i="6" s="1" a="1"/>
  <c r="AH130" i="6" s="1"/>
  <c r="H134" i="6" s="1" a="1"/>
  <c r="H134" i="6" s="1"/>
  <c r="AC130" i="6" a="1"/>
  <c r="AC130" i="6" s="1"/>
  <c r="AF130" i="6" s="1" a="1"/>
  <c r="AF130" i="6" s="1"/>
  <c r="E134" i="6" s="1" a="1"/>
  <c r="E134" i="6" s="1"/>
  <c r="S134" i="5" a="1"/>
  <c r="K134" i="6" l="1" a="1"/>
  <c r="T137" i="5"/>
  <c r="S134" i="5"/>
  <c r="T134" i="5" s="1"/>
  <c r="T135" i="5"/>
  <c r="T136" i="5"/>
  <c r="K134" i="6" l="1"/>
  <c r="O134" i="6" s="1"/>
  <c r="P134" i="6"/>
  <c r="Q136" i="6"/>
  <c r="R136" i="6"/>
  <c r="O136" i="6"/>
  <c r="R135" i="6"/>
  <c r="Q134" i="6"/>
  <c r="R134" i="6"/>
  <c r="P135" i="6"/>
  <c r="Q135" i="6"/>
  <c r="P136" i="6"/>
  <c r="O135" i="6"/>
  <c r="U134" i="5" a="1"/>
  <c r="U134" i="5" s="1"/>
  <c r="V134" i="5" a="1"/>
  <c r="V134" i="5" s="1"/>
  <c r="S134" i="6" l="1" a="1"/>
  <c r="X134" i="5"/>
  <c r="AJ134" i="5" s="1"/>
  <c r="I138" i="5" s="1"/>
  <c r="W134" i="5" a="1"/>
  <c r="W134" i="5" s="1"/>
  <c r="AI134" i="5" s="1" a="1"/>
  <c r="AI134" i="5" s="1"/>
  <c r="G138" i="5" s="1" a="1"/>
  <c r="G138" i="5" s="1"/>
  <c r="Y134" i="5" a="1"/>
  <c r="S134" i="6" l="1"/>
  <c r="T134" i="6" s="1"/>
  <c r="T135" i="6"/>
  <c r="T136" i="6"/>
  <c r="T137" i="6"/>
  <c r="AE136" i="5"/>
  <c r="Y134" i="5"/>
  <c r="AE135" i="5"/>
  <c r="U134" i="6" l="1" a="1"/>
  <c r="U134" i="6" s="1"/>
  <c r="V134" i="6" a="1"/>
  <c r="V134" i="6" s="1"/>
  <c r="AE134" i="5"/>
  <c r="AH134" i="5" s="1" a="1"/>
  <c r="AH134" i="5" s="1"/>
  <c r="H138" i="5" s="1" a="1"/>
  <c r="H138" i="5" s="1"/>
  <c r="AC134" i="5" a="1"/>
  <c r="AC134" i="5" s="1"/>
  <c r="AF134" i="5" s="1" a="1"/>
  <c r="AF134" i="5" s="1"/>
  <c r="E138" i="5" s="1" a="1"/>
  <c r="E138" i="5" s="1"/>
  <c r="X134" i="6" l="1"/>
  <c r="AJ134" i="6" s="1"/>
  <c r="I138" i="6" s="1"/>
  <c r="W134" i="6" a="1"/>
  <c r="W134" i="6" s="1"/>
  <c r="AI134" i="6" s="1" a="1"/>
  <c r="AI134" i="6" s="1"/>
  <c r="G138" i="6" s="1" a="1"/>
  <c r="G138" i="6" s="1"/>
  <c r="Y134" i="6" a="1"/>
  <c r="K138" i="5" a="1"/>
  <c r="AE135" i="6" l="1"/>
  <c r="AE136" i="6"/>
  <c r="Y134" i="6"/>
  <c r="Q140" i="5"/>
  <c r="R140" i="5"/>
  <c r="R138" i="5"/>
  <c r="O140" i="5"/>
  <c r="P140" i="5"/>
  <c r="Q139" i="5"/>
  <c r="R139" i="5"/>
  <c r="O139" i="5"/>
  <c r="K138" i="5"/>
  <c r="O138" i="5" s="1"/>
  <c r="P138" i="5"/>
  <c r="Q138" i="5"/>
  <c r="P139" i="5"/>
  <c r="AC134" i="6" l="1" a="1"/>
  <c r="AC134" i="6" s="1"/>
  <c r="AF134" i="6" s="1" a="1"/>
  <c r="AF134" i="6" s="1"/>
  <c r="E138" i="6" s="1" a="1"/>
  <c r="E138" i="6" s="1"/>
  <c r="AE134" i="6"/>
  <c r="AH134" i="6" s="1" a="1"/>
  <c r="AH134" i="6" s="1"/>
  <c r="H138" i="6" s="1" a="1"/>
  <c r="H138" i="6" s="1"/>
  <c r="S138" i="5" a="1"/>
  <c r="K138" i="6" l="1" a="1"/>
  <c r="T139" i="5"/>
  <c r="S138" i="5"/>
  <c r="T138" i="5" s="1"/>
  <c r="T140" i="5"/>
  <c r="T141" i="5"/>
  <c r="O140" i="6" l="1"/>
  <c r="R139" i="6"/>
  <c r="R140" i="6"/>
  <c r="Q140" i="6"/>
  <c r="P138" i="6"/>
  <c r="P140" i="6"/>
  <c r="O139" i="6"/>
  <c r="P139" i="6"/>
  <c r="Q139" i="6"/>
  <c r="K138" i="6"/>
  <c r="O138" i="6" s="1"/>
  <c r="R138" i="6"/>
  <c r="Q138" i="6"/>
  <c r="U138" i="5" a="1"/>
  <c r="U138" i="5" s="1"/>
  <c r="V138" i="5" a="1"/>
  <c r="V138" i="5" s="1"/>
  <c r="S138" i="6" l="1" a="1"/>
  <c r="X138" i="5"/>
  <c r="AJ138" i="5" s="1"/>
  <c r="I142" i="5" s="1"/>
  <c r="W138" i="5" a="1"/>
  <c r="W138" i="5" s="1"/>
  <c r="AI138" i="5" s="1" a="1"/>
  <c r="AI138" i="5" s="1"/>
  <c r="G142" i="5" s="1" a="1"/>
  <c r="G142" i="5" s="1"/>
  <c r="Y138" i="5" a="1"/>
  <c r="T139" i="6" l="1"/>
  <c r="S138" i="6"/>
  <c r="T138" i="6" s="1"/>
  <c r="T140" i="6"/>
  <c r="T141" i="6"/>
  <c r="AE140" i="5"/>
  <c r="Y138" i="5"/>
  <c r="AE139" i="5"/>
  <c r="U138" i="6" l="1" a="1"/>
  <c r="U138" i="6" s="1"/>
  <c r="V138" i="6" a="1"/>
  <c r="V138" i="6" s="1"/>
  <c r="AE138" i="5"/>
  <c r="AH138" i="5" s="1" a="1"/>
  <c r="AH138" i="5" s="1"/>
  <c r="H142" i="5" s="1" a="1"/>
  <c r="H142" i="5" s="1"/>
  <c r="AC138" i="5" a="1"/>
  <c r="AC138" i="5" s="1"/>
  <c r="AF138" i="5" s="1" a="1"/>
  <c r="AF138" i="5" s="1"/>
  <c r="E142" i="5" s="1" a="1"/>
  <c r="E142" i="5" s="1"/>
  <c r="W138" i="6" l="1" a="1"/>
  <c r="W138" i="6" s="1"/>
  <c r="AI138" i="6" s="1" a="1"/>
  <c r="AI138" i="6" s="1"/>
  <c r="G142" i="6" s="1" a="1"/>
  <c r="G142" i="6" s="1"/>
  <c r="X138" i="6"/>
  <c r="AJ138" i="6" s="1"/>
  <c r="I142" i="6" s="1"/>
  <c r="Y138" i="6" a="1"/>
  <c r="K142" i="5" a="1"/>
  <c r="AE139" i="6" l="1"/>
  <c r="AE140" i="6"/>
  <c r="Y138" i="6"/>
  <c r="Q143" i="5"/>
  <c r="P143" i="5"/>
  <c r="R143" i="5"/>
  <c r="K142" i="5"/>
  <c r="O142" i="5" s="1"/>
  <c r="Q142" i="5"/>
  <c r="O143" i="5"/>
  <c r="P142" i="5"/>
  <c r="R142" i="5"/>
  <c r="O144" i="5"/>
  <c r="P144" i="5"/>
  <c r="Q144" i="5"/>
  <c r="R144" i="5"/>
  <c r="AE138" i="6" l="1"/>
  <c r="AH138" i="6" s="1" a="1"/>
  <c r="AH138" i="6" s="1"/>
  <c r="H142" i="6" s="1" a="1"/>
  <c r="H142" i="6" s="1"/>
  <c r="AC138" i="6" a="1"/>
  <c r="AC138" i="6" s="1"/>
  <c r="AF138" i="6" s="1" a="1"/>
  <c r="AF138" i="6" s="1"/>
  <c r="E142" i="6" s="1" a="1"/>
  <c r="E142" i="6" s="1"/>
  <c r="S142" i="5" a="1"/>
  <c r="K142" i="6" l="1" a="1"/>
  <c r="T145" i="5"/>
  <c r="T144" i="5"/>
  <c r="S142" i="5"/>
  <c r="T142" i="5" s="1"/>
  <c r="T143" i="5"/>
  <c r="P142" i="6" l="1"/>
  <c r="R142" i="6"/>
  <c r="O143" i="6"/>
  <c r="P143" i="6"/>
  <c r="Q144" i="6"/>
  <c r="K142" i="6"/>
  <c r="O142" i="6" s="1"/>
  <c r="O144" i="6"/>
  <c r="P144" i="6"/>
  <c r="Q142" i="6"/>
  <c r="R144" i="6"/>
  <c r="Q143" i="6"/>
  <c r="R143" i="6"/>
  <c r="U142" i="5" a="1"/>
  <c r="U142" i="5" s="1"/>
  <c r="V142" i="5" a="1"/>
  <c r="V142" i="5" s="1"/>
  <c r="S142" i="6" l="1" a="1"/>
  <c r="W142" i="5" a="1"/>
  <c r="W142" i="5" s="1"/>
  <c r="AI142" i="5" s="1" a="1"/>
  <c r="AI142" i="5" s="1"/>
  <c r="G146" i="5" s="1" a="1"/>
  <c r="G146" i="5" s="1"/>
  <c r="X142" i="5"/>
  <c r="AJ142" i="5" s="1"/>
  <c r="I146" i="5" s="1"/>
  <c r="Y142" i="5" a="1"/>
  <c r="S142" i="6" l="1"/>
  <c r="T142" i="6" s="1"/>
  <c r="T144" i="6"/>
  <c r="T145" i="6"/>
  <c r="T143" i="6"/>
  <c r="Y142" i="5"/>
  <c r="AE144" i="5"/>
  <c r="AE143" i="5"/>
  <c r="U142" i="6" l="1" a="1"/>
  <c r="U142" i="6" s="1"/>
  <c r="V142" i="6" a="1"/>
  <c r="V142" i="6" s="1"/>
  <c r="AC142" i="5" a="1"/>
  <c r="AC142" i="5" s="1"/>
  <c r="AF142" i="5" s="1" a="1"/>
  <c r="AF142" i="5" s="1"/>
  <c r="E146" i="5" s="1" a="1"/>
  <c r="E146" i="5" s="1"/>
  <c r="AE142" i="5"/>
  <c r="AH142" i="5" s="1" a="1"/>
  <c r="AH142" i="5" s="1"/>
  <c r="H146" i="5" s="1" a="1"/>
  <c r="H146" i="5" s="1"/>
  <c r="W142" i="6" l="1" a="1"/>
  <c r="W142" i="6" s="1"/>
  <c r="AI142" i="6" s="1" a="1"/>
  <c r="AI142" i="6" s="1"/>
  <c r="G146" i="6" s="1" a="1"/>
  <c r="G146" i="6" s="1"/>
  <c r="X142" i="6"/>
  <c r="AJ142" i="6" s="1"/>
  <c r="I146" i="6" s="1"/>
  <c r="Y142" i="6" a="1"/>
  <c r="K146" i="5" a="1"/>
  <c r="AE144" i="6" l="1"/>
  <c r="AE143" i="6"/>
  <c r="Y142" i="6"/>
  <c r="K146" i="5"/>
  <c r="O146" i="5" s="1"/>
  <c r="P146" i="5"/>
  <c r="R148" i="5"/>
  <c r="O147" i="5"/>
  <c r="Q147" i="5"/>
  <c r="O148" i="5"/>
  <c r="R147" i="5"/>
  <c r="Q146" i="5"/>
  <c r="R146" i="5"/>
  <c r="P147" i="5"/>
  <c r="P148" i="5"/>
  <c r="Q148" i="5"/>
  <c r="AC142" i="6" l="1" a="1"/>
  <c r="AC142" i="6" s="1"/>
  <c r="AF142" i="6" s="1" a="1"/>
  <c r="AF142" i="6" s="1"/>
  <c r="E146" i="6" s="1" a="1"/>
  <c r="E146" i="6" s="1"/>
  <c r="AE142" i="6"/>
  <c r="AH142" i="6" s="1" a="1"/>
  <c r="AH142" i="6" s="1"/>
  <c r="H146" i="6" s="1" a="1"/>
  <c r="H146" i="6" s="1"/>
  <c r="S146" i="5" a="1"/>
  <c r="K146" i="6" l="1" a="1"/>
  <c r="T149" i="5"/>
  <c r="S146" i="5"/>
  <c r="T146" i="5" s="1"/>
  <c r="T147" i="5"/>
  <c r="T148" i="5"/>
  <c r="O148" i="6" l="1"/>
  <c r="K146" i="6"/>
  <c r="O146" i="6" s="1"/>
  <c r="Q148" i="6"/>
  <c r="P147" i="6"/>
  <c r="O147" i="6"/>
  <c r="Q147" i="6"/>
  <c r="P148" i="6"/>
  <c r="P146" i="6"/>
  <c r="Q146" i="6"/>
  <c r="R146" i="6"/>
  <c r="R148" i="6"/>
  <c r="R147" i="6"/>
  <c r="V146" i="5" a="1"/>
  <c r="V146" i="5" s="1"/>
  <c r="U146" i="5" a="1"/>
  <c r="U146" i="5" s="1"/>
  <c r="S146" i="6" l="1" a="1"/>
  <c r="W146" i="5" a="1"/>
  <c r="W146" i="5" s="1"/>
  <c r="AI146" i="5" s="1" a="1"/>
  <c r="AI146" i="5" s="1"/>
  <c r="G150" i="5" s="1" a="1"/>
  <c r="G150" i="5" s="1"/>
  <c r="X146" i="5"/>
  <c r="AJ146" i="5" s="1"/>
  <c r="I150" i="5" s="1"/>
  <c r="Y146" i="5" a="1"/>
  <c r="T149" i="6" l="1"/>
  <c r="S146" i="6"/>
  <c r="T146" i="6" s="1"/>
  <c r="T148" i="6"/>
  <c r="T147" i="6"/>
  <c r="Y146" i="5"/>
  <c r="AE147" i="5"/>
  <c r="AE148" i="5"/>
  <c r="V146" i="6" l="1" a="1"/>
  <c r="V146" i="6" s="1"/>
  <c r="U146" i="6" a="1"/>
  <c r="U146" i="6" s="1"/>
  <c r="AC146" i="5" a="1"/>
  <c r="AC146" i="5" s="1"/>
  <c r="AF146" i="5" s="1" a="1"/>
  <c r="AF146" i="5" s="1"/>
  <c r="E150" i="5" s="1" a="1"/>
  <c r="E150" i="5" s="1"/>
  <c r="AE146" i="5"/>
  <c r="AH146" i="5" s="1" a="1"/>
  <c r="AH146" i="5" s="1"/>
  <c r="H150" i="5" s="1" a="1"/>
  <c r="H150" i="5" s="1"/>
  <c r="X146" i="6" l="1"/>
  <c r="AJ146" i="6" s="1"/>
  <c r="I150" i="6" s="1"/>
  <c r="W146" i="6" a="1"/>
  <c r="W146" i="6" s="1"/>
  <c r="AI146" i="6" s="1" a="1"/>
  <c r="AI146" i="6" s="1"/>
  <c r="G150" i="6" s="1" a="1"/>
  <c r="G150" i="6" s="1"/>
  <c r="Y146" i="6" a="1"/>
  <c r="K150" i="5" a="1"/>
  <c r="Y146" i="6" l="1"/>
  <c r="AE148" i="6"/>
  <c r="AE147" i="6"/>
  <c r="O152" i="5"/>
  <c r="Q152" i="5"/>
  <c r="K150" i="5"/>
  <c r="O150" i="5" s="1"/>
  <c r="O151" i="5"/>
  <c r="P150" i="5"/>
  <c r="P151" i="5"/>
  <c r="Q150" i="5"/>
  <c r="R150" i="5"/>
  <c r="Q151" i="5"/>
  <c r="R151" i="5"/>
  <c r="P152" i="5"/>
  <c r="R152" i="5"/>
  <c r="AC146" i="6" l="1" a="1"/>
  <c r="AC146" i="6" s="1"/>
  <c r="AF146" i="6" s="1" a="1"/>
  <c r="AF146" i="6" s="1"/>
  <c r="E150" i="6" s="1" a="1"/>
  <c r="E150" i="6" s="1"/>
  <c r="AE146" i="6"/>
  <c r="AH146" i="6" s="1" a="1"/>
  <c r="AH146" i="6" s="1"/>
  <c r="H150" i="6" s="1" a="1"/>
  <c r="H150" i="6" s="1"/>
  <c r="S150" i="5" a="1"/>
  <c r="K150" i="6" l="1" a="1"/>
  <c r="T151" i="5"/>
  <c r="T152" i="5"/>
  <c r="T153" i="5"/>
  <c r="S150" i="5"/>
  <c r="T150" i="5" s="1"/>
  <c r="P152" i="6" l="1"/>
  <c r="Q152" i="6"/>
  <c r="R151" i="6"/>
  <c r="O152" i="6"/>
  <c r="K150" i="6"/>
  <c r="O150" i="6" s="1"/>
  <c r="O151" i="6"/>
  <c r="P151" i="6"/>
  <c r="Q151" i="6"/>
  <c r="R150" i="6"/>
  <c r="R152" i="6"/>
  <c r="P150" i="6"/>
  <c r="Q150" i="6"/>
  <c r="U150" i="5" a="1"/>
  <c r="U150" i="5" s="1"/>
  <c r="V150" i="5" a="1"/>
  <c r="V150" i="5" s="1"/>
  <c r="S150" i="6" l="1" a="1"/>
  <c r="X150" i="5"/>
  <c r="AJ150" i="5" s="1"/>
  <c r="I154" i="5" s="1"/>
  <c r="W150" i="5" a="1"/>
  <c r="W150" i="5" s="1"/>
  <c r="AI150" i="5" s="1" a="1"/>
  <c r="AI150" i="5" s="1"/>
  <c r="G154" i="5" s="1" a="1"/>
  <c r="G154" i="5" s="1"/>
  <c r="Y150" i="5" a="1"/>
  <c r="T153" i="6" l="1"/>
  <c r="S150" i="6"/>
  <c r="T150" i="6" s="1"/>
  <c r="T151" i="6"/>
  <c r="T152" i="6"/>
  <c r="Y150" i="5"/>
  <c r="AE152" i="5"/>
  <c r="AE151" i="5"/>
  <c r="U150" i="6" l="1" a="1"/>
  <c r="U150" i="6" s="1"/>
  <c r="V150" i="6" a="1"/>
  <c r="V150" i="6" s="1"/>
  <c r="AC150" i="5" a="1"/>
  <c r="AC150" i="5" s="1"/>
  <c r="AF150" i="5" s="1" a="1"/>
  <c r="AF150" i="5" s="1"/>
  <c r="E154" i="5" s="1" a="1"/>
  <c r="E154" i="5" s="1"/>
  <c r="AE150" i="5"/>
  <c r="AH150" i="5" s="1" a="1"/>
  <c r="AH150" i="5" s="1"/>
  <c r="H154" i="5" s="1" a="1"/>
  <c r="H154" i="5" s="1"/>
  <c r="X150" i="6" l="1"/>
  <c r="AJ150" i="6" s="1"/>
  <c r="I154" i="6" s="1"/>
  <c r="W150" i="6" a="1"/>
  <c r="W150" i="6" s="1"/>
  <c r="AI150" i="6" s="1" a="1"/>
  <c r="AI150" i="6" s="1"/>
  <c r="G154" i="6" s="1" a="1"/>
  <c r="G154" i="6" s="1"/>
  <c r="Y150" i="6" a="1"/>
  <c r="K154" i="5" a="1"/>
  <c r="AE152" i="6" l="1"/>
  <c r="Y150" i="6"/>
  <c r="AE151" i="6"/>
  <c r="R154" i="5"/>
  <c r="Q154" i="5"/>
  <c r="O156" i="5"/>
  <c r="R156" i="5"/>
  <c r="P154" i="5"/>
  <c r="Q155" i="5"/>
  <c r="R155" i="5"/>
  <c r="P156" i="5"/>
  <c r="Q156" i="5"/>
  <c r="O155" i="5"/>
  <c r="P155" i="5"/>
  <c r="K154" i="5"/>
  <c r="O154" i="5" s="1"/>
  <c r="S154" i="5" s="1" a="1"/>
  <c r="AC150" i="6" l="1" a="1"/>
  <c r="AC150" i="6" s="1"/>
  <c r="AF150" i="6" s="1" a="1"/>
  <c r="AF150" i="6" s="1"/>
  <c r="E154" i="6" s="1" a="1"/>
  <c r="E154" i="6" s="1"/>
  <c r="AE150" i="6"/>
  <c r="AH150" i="6" s="1" a="1"/>
  <c r="AH150" i="6" s="1"/>
  <c r="H154" i="6" s="1" a="1"/>
  <c r="H154" i="6" s="1"/>
  <c r="S154" i="5"/>
  <c r="T154" i="5" s="1"/>
  <c r="T155" i="5"/>
  <c r="T156" i="5"/>
  <c r="T157" i="5"/>
  <c r="K154" i="6" l="1" a="1"/>
  <c r="V154" i="5" a="1"/>
  <c r="V154" i="5" s="1"/>
  <c r="U154" i="5" a="1"/>
  <c r="U154" i="5" s="1"/>
  <c r="Q154" i="6" l="1"/>
  <c r="O155" i="6"/>
  <c r="Q156" i="6"/>
  <c r="R156" i="6"/>
  <c r="P156" i="6"/>
  <c r="O156" i="6"/>
  <c r="K154" i="6"/>
  <c r="O154" i="6" s="1"/>
  <c r="R155" i="6"/>
  <c r="P155" i="6"/>
  <c r="P154" i="6"/>
  <c r="R154" i="6"/>
  <c r="Q155" i="6"/>
  <c r="W154" i="5" a="1"/>
  <c r="W154" i="5" s="1"/>
  <c r="AI154" i="5" s="1" a="1"/>
  <c r="AI154" i="5" s="1"/>
  <c r="G158" i="5" s="1" a="1"/>
  <c r="G158" i="5" s="1"/>
  <c r="X154" i="5"/>
  <c r="AJ154" i="5" s="1"/>
  <c r="I158" i="5" s="1"/>
  <c r="Y154" i="5" a="1"/>
  <c r="S154" i="6" l="1" a="1"/>
  <c r="AE155" i="5"/>
  <c r="AE156" i="5"/>
  <c r="Y154" i="5"/>
  <c r="S154" i="6" l="1"/>
  <c r="T154" i="6" s="1"/>
  <c r="T156" i="6"/>
  <c r="T157" i="6"/>
  <c r="T155" i="6"/>
  <c r="AC154" i="5" a="1"/>
  <c r="AC154" i="5" s="1"/>
  <c r="AF154" i="5" s="1" a="1"/>
  <c r="AF154" i="5" s="1"/>
  <c r="E158" i="5" s="1" a="1"/>
  <c r="E158" i="5" s="1"/>
  <c r="AE154" i="5"/>
  <c r="AH154" i="5" s="1" a="1"/>
  <c r="AH154" i="5" s="1"/>
  <c r="H158" i="5" s="1" a="1"/>
  <c r="H158" i="5" s="1"/>
  <c r="U154" i="6" l="1" a="1"/>
  <c r="U154" i="6" s="1"/>
  <c r="V154" i="6" a="1"/>
  <c r="V154" i="6" s="1"/>
  <c r="K158" i="5" a="1"/>
  <c r="W154" i="6" l="1" a="1"/>
  <c r="W154" i="6" s="1"/>
  <c r="AI154" i="6" s="1" a="1"/>
  <c r="AI154" i="6" s="1"/>
  <c r="G158" i="6" s="1" a="1"/>
  <c r="G158" i="6" s="1"/>
  <c r="X154" i="6"/>
  <c r="AJ154" i="6" s="1"/>
  <c r="I158" i="6" s="1"/>
  <c r="Y154" i="6" a="1"/>
  <c r="Q160" i="5"/>
  <c r="O159" i="5"/>
  <c r="P159" i="5"/>
  <c r="R160" i="5"/>
  <c r="O160" i="5"/>
  <c r="P160" i="5"/>
  <c r="Q158" i="5"/>
  <c r="R158" i="5"/>
  <c r="Q159" i="5"/>
  <c r="R159" i="5"/>
  <c r="P158" i="5"/>
  <c r="K158" i="5"/>
  <c r="O158" i="5" s="1"/>
  <c r="S158" i="5" s="1" a="1"/>
  <c r="AE156" i="6" l="1"/>
  <c r="Y154" i="6"/>
  <c r="AE155" i="6"/>
  <c r="T161" i="5"/>
  <c r="S158" i="5"/>
  <c r="T158" i="5" s="1"/>
  <c r="T160" i="5"/>
  <c r="T159" i="5"/>
  <c r="AC154" i="6" l="1" a="1"/>
  <c r="AC154" i="6" s="1"/>
  <c r="AF154" i="6" s="1" a="1"/>
  <c r="AF154" i="6" s="1"/>
  <c r="E158" i="6" s="1" a="1"/>
  <c r="E158" i="6" s="1"/>
  <c r="AE154" i="6"/>
  <c r="AH154" i="6" s="1" a="1"/>
  <c r="AH154" i="6" s="1"/>
  <c r="H158" i="6" s="1" a="1"/>
  <c r="H158" i="6" s="1"/>
  <c r="U158" i="5" a="1"/>
  <c r="U158" i="5" s="1"/>
  <c r="V158" i="5" a="1"/>
  <c r="V158" i="5" s="1"/>
  <c r="K158" i="6" l="1" a="1"/>
  <c r="X158" i="5"/>
  <c r="AJ158" i="5" s="1"/>
  <c r="I162" i="5" s="1"/>
  <c r="W158" i="5" a="1"/>
  <c r="W158" i="5" s="1"/>
  <c r="AI158" i="5" s="1" a="1"/>
  <c r="AI158" i="5" s="1"/>
  <c r="G162" i="5" s="1" a="1"/>
  <c r="G162" i="5" s="1"/>
  <c r="Y158" i="5" a="1"/>
  <c r="R160" i="6" l="1"/>
  <c r="K158" i="6"/>
  <c r="O158" i="6" s="1"/>
  <c r="O160" i="6"/>
  <c r="P160" i="6"/>
  <c r="O159" i="6"/>
  <c r="P159" i="6"/>
  <c r="P158" i="6"/>
  <c r="Q159" i="6"/>
  <c r="R159" i="6"/>
  <c r="Q158" i="6"/>
  <c r="R158" i="6"/>
  <c r="Q160" i="6"/>
  <c r="AE159" i="5"/>
  <c r="AE160" i="5"/>
  <c r="Y158" i="5"/>
  <c r="S158" i="6" l="1" a="1"/>
  <c r="AE158" i="5"/>
  <c r="AH158" i="5" s="1" a="1"/>
  <c r="AH158" i="5" s="1"/>
  <c r="H162" i="5" s="1" a="1"/>
  <c r="H162" i="5" s="1"/>
  <c r="AC158" i="5" a="1"/>
  <c r="AC158" i="5" s="1"/>
  <c r="AF158" i="5" s="1" a="1"/>
  <c r="AF158" i="5" s="1"/>
  <c r="E162" i="5" s="1" a="1"/>
  <c r="E162" i="5" s="1"/>
  <c r="T160" i="6" l="1"/>
  <c r="S158" i="6"/>
  <c r="T158" i="6" s="1"/>
  <c r="T159" i="6"/>
  <c r="T161" i="6"/>
  <c r="K162" i="5" a="1"/>
  <c r="V158" i="6" l="1" a="1"/>
  <c r="V158" i="6" s="1"/>
  <c r="U158" i="6" a="1"/>
  <c r="U158" i="6" s="1"/>
  <c r="R163" i="5"/>
  <c r="K162" i="5"/>
  <c r="O162" i="5" s="1"/>
  <c r="P164" i="5"/>
  <c r="O164" i="5"/>
  <c r="Q164" i="5"/>
  <c r="R164" i="5"/>
  <c r="R162" i="5"/>
  <c r="O163" i="5"/>
  <c r="P163" i="5"/>
  <c r="Q163" i="5"/>
  <c r="Q162" i="5"/>
  <c r="P162" i="5"/>
  <c r="X158" i="6" l="1"/>
  <c r="AJ158" i="6" s="1"/>
  <c r="I162" i="6" s="1"/>
  <c r="W158" i="6" a="1"/>
  <c r="W158" i="6" s="1"/>
  <c r="AI158" i="6" s="1" a="1"/>
  <c r="AI158" i="6" s="1"/>
  <c r="G162" i="6" s="1" a="1"/>
  <c r="G162" i="6" s="1"/>
  <c r="Y158" i="6" a="1"/>
  <c r="S162" i="5" a="1"/>
  <c r="Y158" i="6" l="1"/>
  <c r="AE159" i="6"/>
  <c r="AE160" i="6"/>
  <c r="T164" i="5"/>
  <c r="S162" i="5"/>
  <c r="T162" i="5" s="1"/>
  <c r="T165" i="5"/>
  <c r="T163" i="5"/>
  <c r="AC158" i="6" l="1" a="1"/>
  <c r="AC158" i="6" s="1"/>
  <c r="AF158" i="6" s="1" a="1"/>
  <c r="AF158" i="6" s="1"/>
  <c r="E162" i="6" s="1" a="1"/>
  <c r="E162" i="6" s="1"/>
  <c r="AE158" i="6"/>
  <c r="AH158" i="6" s="1" a="1"/>
  <c r="AH158" i="6" s="1"/>
  <c r="H162" i="6" s="1" a="1"/>
  <c r="H162" i="6" s="1"/>
  <c r="V162" i="5" a="1"/>
  <c r="V162" i="5" s="1"/>
  <c r="U162" i="5" a="1"/>
  <c r="U162" i="5" s="1"/>
  <c r="K162" i="6" l="1" a="1"/>
  <c r="W162" i="5" a="1"/>
  <c r="W162" i="5" s="1"/>
  <c r="AI162" i="5" s="1" a="1"/>
  <c r="AI162" i="5" s="1"/>
  <c r="G166" i="5" s="1" a="1"/>
  <c r="G166" i="5" s="1"/>
  <c r="X162" i="5"/>
  <c r="AJ162" i="5" s="1"/>
  <c r="I166" i="5" s="1"/>
  <c r="Y162" i="5" a="1"/>
  <c r="O163" i="6" l="1"/>
  <c r="R163" i="6"/>
  <c r="K162" i="6"/>
  <c r="O162" i="6" s="1"/>
  <c r="P163" i="6"/>
  <c r="Q163" i="6"/>
  <c r="Q162" i="6"/>
  <c r="P164" i="6"/>
  <c r="P162" i="6"/>
  <c r="O164" i="6"/>
  <c r="R162" i="6"/>
  <c r="Q164" i="6"/>
  <c r="R164" i="6"/>
  <c r="AE163" i="5"/>
  <c r="AE164" i="5"/>
  <c r="Y162" i="5"/>
  <c r="S162" i="6" l="1" a="1"/>
  <c r="AE162" i="5"/>
  <c r="AH162" i="5" s="1" a="1"/>
  <c r="AH162" i="5" s="1"/>
  <c r="H166" i="5" s="1" a="1"/>
  <c r="H166" i="5" s="1"/>
  <c r="AC162" i="5" a="1"/>
  <c r="AC162" i="5" s="1"/>
  <c r="AF162" i="5" s="1" a="1"/>
  <c r="AF162" i="5" s="1"/>
  <c r="E166" i="5" s="1" a="1"/>
  <c r="E166" i="5" s="1"/>
  <c r="S162" i="6" l="1"/>
  <c r="T162" i="6" s="1"/>
  <c r="T163" i="6"/>
  <c r="T164" i="6"/>
  <c r="T165" i="6"/>
  <c r="K166" i="5" a="1"/>
  <c r="U162" i="6" l="1" a="1"/>
  <c r="U162" i="6" s="1"/>
  <c r="V162" i="6" a="1"/>
  <c r="V162" i="6" s="1"/>
  <c r="Q168" i="5"/>
  <c r="R168" i="5"/>
  <c r="O168" i="5"/>
  <c r="P168" i="5"/>
  <c r="Q166" i="5"/>
  <c r="R166" i="5"/>
  <c r="O167" i="5"/>
  <c r="P167" i="5"/>
  <c r="Q167" i="5"/>
  <c r="K166" i="5"/>
  <c r="O166" i="5" s="1"/>
  <c r="P166" i="5"/>
  <c r="R167" i="5"/>
  <c r="W162" i="6" l="1" a="1"/>
  <c r="W162" i="6" s="1"/>
  <c r="AI162" i="6" s="1" a="1"/>
  <c r="AI162" i="6" s="1"/>
  <c r="G166" i="6" s="1" a="1"/>
  <c r="G166" i="6" s="1"/>
  <c r="X162" i="6"/>
  <c r="AJ162" i="6" s="1"/>
  <c r="I166" i="6" s="1"/>
  <c r="Y162" i="6" a="1"/>
  <c r="S166" i="5" a="1"/>
  <c r="AE164" i="6" l="1"/>
  <c r="AE163" i="6"/>
  <c r="Y162" i="6"/>
  <c r="T167" i="5"/>
  <c r="T168" i="5"/>
  <c r="T169" i="5"/>
  <c r="S166" i="5"/>
  <c r="T166" i="5" s="1"/>
  <c r="AC162" i="6" l="1" a="1"/>
  <c r="AC162" i="6" s="1"/>
  <c r="AF162" i="6" s="1" a="1"/>
  <c r="AF162" i="6" s="1"/>
  <c r="E166" i="6" s="1" a="1"/>
  <c r="E166" i="6" s="1"/>
  <c r="AE162" i="6"/>
  <c r="AH162" i="6" s="1" a="1"/>
  <c r="AH162" i="6" s="1"/>
  <c r="H166" i="6" s="1" a="1"/>
  <c r="H166" i="6" s="1"/>
  <c r="U166" i="5" a="1"/>
  <c r="U166" i="5" s="1"/>
  <c r="V166" i="5" a="1"/>
  <c r="V166" i="5" s="1"/>
  <c r="K166" i="6" l="1" a="1"/>
  <c r="X166" i="5"/>
  <c r="AJ166" i="5" s="1"/>
  <c r="I170" i="5" s="1"/>
  <c r="W166" i="5" a="1"/>
  <c r="W166" i="5" s="1"/>
  <c r="AI166" i="5" s="1" a="1"/>
  <c r="AI166" i="5" s="1"/>
  <c r="G170" i="5" s="1" a="1"/>
  <c r="G170" i="5" s="1"/>
  <c r="Y166" i="5" a="1"/>
  <c r="Q166" i="6" l="1"/>
  <c r="R166" i="6"/>
  <c r="O167" i="6"/>
  <c r="Q167" i="6"/>
  <c r="P166" i="6"/>
  <c r="O168" i="6"/>
  <c r="Q168" i="6"/>
  <c r="R168" i="6"/>
  <c r="P168" i="6"/>
  <c r="K166" i="6"/>
  <c r="O166" i="6" s="1"/>
  <c r="P167" i="6"/>
  <c r="R167" i="6"/>
  <c r="AE168" i="5"/>
  <c r="AE167" i="5"/>
  <c r="Y166" i="5"/>
  <c r="S166" i="6" l="1" a="1"/>
  <c r="AE166" i="5"/>
  <c r="AH166" i="5" s="1" a="1"/>
  <c r="AH166" i="5" s="1"/>
  <c r="H170" i="5" s="1" a="1"/>
  <c r="H170" i="5" s="1"/>
  <c r="AC166" i="5" a="1"/>
  <c r="AC166" i="5" s="1"/>
  <c r="AF166" i="5" s="1" a="1"/>
  <c r="AF166" i="5" s="1"/>
  <c r="E170" i="5" s="1" a="1"/>
  <c r="E170" i="5" s="1"/>
  <c r="T167" i="6" l="1"/>
  <c r="S166" i="6"/>
  <c r="T166" i="6" s="1"/>
  <c r="T169" i="6"/>
  <c r="T168" i="6"/>
  <c r="K170" i="5" a="1"/>
  <c r="V166" i="6" l="1" a="1"/>
  <c r="V166" i="6" s="1"/>
  <c r="U166" i="6" a="1"/>
  <c r="U166" i="6" s="1"/>
  <c r="P171" i="5"/>
  <c r="Q171" i="5"/>
  <c r="R171" i="5"/>
  <c r="Q172" i="5"/>
  <c r="R172" i="5"/>
  <c r="P172" i="5"/>
  <c r="O171" i="5"/>
  <c r="O172" i="5"/>
  <c r="R170" i="5"/>
  <c r="K170" i="5"/>
  <c r="O170" i="5" s="1"/>
  <c r="P170" i="5"/>
  <c r="Q170" i="5"/>
  <c r="W166" i="6" l="1" a="1"/>
  <c r="W166" i="6" s="1"/>
  <c r="AI166" i="6" s="1" a="1"/>
  <c r="AI166" i="6" s="1"/>
  <c r="G170" i="6" s="1" a="1"/>
  <c r="G170" i="6" s="1"/>
  <c r="X166" i="6"/>
  <c r="AJ166" i="6" s="1"/>
  <c r="I170" i="6" s="1"/>
  <c r="Y166" i="6" a="1"/>
  <c r="S170" i="5" a="1"/>
  <c r="AE168" i="6" l="1"/>
  <c r="AE167" i="6"/>
  <c r="Y166" i="6"/>
  <c r="T172" i="5"/>
  <c r="S170" i="5"/>
  <c r="T170" i="5" s="1"/>
  <c r="T173" i="5"/>
  <c r="T171" i="5"/>
  <c r="AC166" i="6" l="1" a="1"/>
  <c r="AC166" i="6" s="1"/>
  <c r="AF166" i="6" s="1" a="1"/>
  <c r="AF166" i="6" s="1"/>
  <c r="E170" i="6" s="1" a="1"/>
  <c r="E170" i="6" s="1"/>
  <c r="AE166" i="6"/>
  <c r="AH166" i="6" s="1" a="1"/>
  <c r="AH166" i="6" s="1"/>
  <c r="H170" i="6" s="1" a="1"/>
  <c r="H170" i="6" s="1"/>
  <c r="U170" i="5" a="1"/>
  <c r="U170" i="5" s="1"/>
  <c r="V170" i="5" a="1"/>
  <c r="V170" i="5" s="1"/>
  <c r="K170" i="6" l="1" a="1"/>
  <c r="W170" i="5" a="1"/>
  <c r="W170" i="5" s="1"/>
  <c r="AI170" i="5" s="1" a="1"/>
  <c r="AI170" i="5" s="1"/>
  <c r="G174" i="5" s="1" a="1"/>
  <c r="G174" i="5" s="1"/>
  <c r="X170" i="5"/>
  <c r="AJ170" i="5" s="1"/>
  <c r="I174" i="5" s="1"/>
  <c r="Y170" i="5" a="1"/>
  <c r="Q171" i="6" l="1"/>
  <c r="Q170" i="6"/>
  <c r="K170" i="6"/>
  <c r="O170" i="6" s="1"/>
  <c r="R172" i="6"/>
  <c r="O171" i="6"/>
  <c r="P171" i="6"/>
  <c r="R171" i="6"/>
  <c r="O172" i="6"/>
  <c r="P172" i="6"/>
  <c r="Q172" i="6"/>
  <c r="P170" i="6"/>
  <c r="R170" i="6"/>
  <c r="AE171" i="5"/>
  <c r="AE172" i="5"/>
  <c r="Y170" i="5"/>
  <c r="S170" i="6" l="1" a="1"/>
  <c r="AE170" i="5"/>
  <c r="AH170" i="5" s="1" a="1"/>
  <c r="AH170" i="5" s="1"/>
  <c r="H174" i="5" s="1" a="1"/>
  <c r="H174" i="5" s="1"/>
  <c r="AC170" i="5" a="1"/>
  <c r="AC170" i="5" s="1"/>
  <c r="AF170" i="5" s="1" a="1"/>
  <c r="AF170" i="5" s="1"/>
  <c r="E174" i="5" s="1" a="1"/>
  <c r="E174" i="5" s="1"/>
  <c r="S170" i="6" l="1"/>
  <c r="T170" i="6" s="1"/>
  <c r="T172" i="6"/>
  <c r="T173" i="6"/>
  <c r="T171" i="6"/>
  <c r="K174" i="5" a="1"/>
  <c r="V170" i="6" l="1" a="1"/>
  <c r="V170" i="6" s="1"/>
  <c r="U170" i="6" a="1"/>
  <c r="U170" i="6" s="1"/>
  <c r="Q174" i="5"/>
  <c r="K174" i="5"/>
  <c r="O174" i="5" s="1"/>
  <c r="P175" i="5"/>
  <c r="P176" i="5"/>
  <c r="Q176" i="5"/>
  <c r="R176" i="5"/>
  <c r="Q175" i="5"/>
  <c r="R175" i="5"/>
  <c r="O175" i="5"/>
  <c r="O176" i="5"/>
  <c r="P174" i="5"/>
  <c r="R174" i="5"/>
  <c r="W170" i="6" l="1" a="1"/>
  <c r="W170" i="6" s="1"/>
  <c r="AI170" i="6" s="1" a="1"/>
  <c r="AI170" i="6" s="1"/>
  <c r="G174" i="6" s="1" a="1"/>
  <c r="G174" i="6" s="1"/>
  <c r="X170" i="6"/>
  <c r="AJ170" i="6" s="1"/>
  <c r="I174" i="6" s="1"/>
  <c r="Y170" i="6" a="1"/>
  <c r="S174" i="5" a="1"/>
  <c r="AE171" i="6" l="1"/>
  <c r="AE172" i="6"/>
  <c r="Y170" i="6"/>
  <c r="T176" i="5"/>
  <c r="T175" i="5"/>
  <c r="T177" i="5"/>
  <c r="S174" i="5"/>
  <c r="T174" i="5" s="1"/>
  <c r="AC170" i="6" l="1" a="1"/>
  <c r="AC170" i="6" s="1"/>
  <c r="AF170" i="6" s="1" a="1"/>
  <c r="AF170" i="6" s="1"/>
  <c r="E174" i="6" s="1" a="1"/>
  <c r="E174" i="6" s="1"/>
  <c r="AE170" i="6"/>
  <c r="AH170" i="6" s="1" a="1"/>
  <c r="AH170" i="6" s="1"/>
  <c r="H174" i="6" s="1" a="1"/>
  <c r="H174" i="6" s="1"/>
  <c r="V174" i="5" a="1"/>
  <c r="V174" i="5" s="1"/>
  <c r="U174" i="5" a="1"/>
  <c r="U174" i="5" s="1"/>
  <c r="K174" i="6" l="1" a="1"/>
  <c r="W174" i="5" a="1"/>
  <c r="W174" i="5" s="1"/>
  <c r="AI174" i="5" s="1" a="1"/>
  <c r="AI174" i="5" s="1"/>
  <c r="G178" i="5" s="1" a="1"/>
  <c r="G178" i="5" s="1"/>
  <c r="X174" i="5"/>
  <c r="AJ174" i="5" s="1"/>
  <c r="I178" i="5" s="1"/>
  <c r="Y174" i="5" a="1"/>
  <c r="K174" i="6" l="1"/>
  <c r="O174" i="6" s="1"/>
  <c r="O176" i="6"/>
  <c r="Q175" i="6"/>
  <c r="R175" i="6"/>
  <c r="Q174" i="6"/>
  <c r="P176" i="6"/>
  <c r="Q176" i="6"/>
  <c r="R174" i="6"/>
  <c r="P174" i="6"/>
  <c r="O175" i="6"/>
  <c r="P175" i="6"/>
  <c r="R176" i="6"/>
  <c r="AE175" i="5"/>
  <c r="AE176" i="5"/>
  <c r="Y174" i="5"/>
  <c r="S174" i="6" l="1" a="1"/>
  <c r="AC174" i="5" a="1"/>
  <c r="AC174" i="5" s="1"/>
  <c r="AF174" i="5" s="1" a="1"/>
  <c r="AF174" i="5" s="1"/>
  <c r="E178" i="5" s="1" a="1"/>
  <c r="E178" i="5" s="1"/>
  <c r="AE174" i="5"/>
  <c r="AH174" i="5" s="1" a="1"/>
  <c r="AH174" i="5" s="1"/>
  <c r="H178" i="5" s="1" a="1"/>
  <c r="H178" i="5" s="1"/>
  <c r="T176" i="6" l="1"/>
  <c r="T177" i="6"/>
  <c r="T175" i="6"/>
  <c r="S174" i="6"/>
  <c r="T174" i="6" s="1"/>
  <c r="K178" i="5" a="1"/>
  <c r="U174" i="6" l="1" a="1"/>
  <c r="U174" i="6" s="1"/>
  <c r="V174" i="6" a="1"/>
  <c r="V174" i="6" s="1"/>
  <c r="P180" i="5"/>
  <c r="R180" i="5"/>
  <c r="P178" i="5"/>
  <c r="O180" i="5"/>
  <c r="Q180" i="5"/>
  <c r="O179" i="5"/>
  <c r="P179" i="5"/>
  <c r="Q179" i="5"/>
  <c r="R179" i="5"/>
  <c r="K178" i="5"/>
  <c r="O178" i="5" s="1"/>
  <c r="Q178" i="5"/>
  <c r="R178" i="5"/>
  <c r="X174" i="6" l="1"/>
  <c r="AJ174" i="6" s="1"/>
  <c r="I178" i="6" s="1"/>
  <c r="W174" i="6" a="1"/>
  <c r="W174" i="6" s="1"/>
  <c r="AI174" i="6" s="1" a="1"/>
  <c r="AI174" i="6" s="1"/>
  <c r="G178" i="6" s="1" a="1"/>
  <c r="G178" i="6" s="1"/>
  <c r="Y174" i="6" a="1"/>
  <c r="S178" i="5" a="1"/>
  <c r="AE176" i="6" l="1"/>
  <c r="Y174" i="6"/>
  <c r="AE175" i="6"/>
  <c r="T180" i="5"/>
  <c r="T181" i="5"/>
  <c r="T179" i="5"/>
  <c r="S178" i="5"/>
  <c r="T178" i="5" s="1"/>
  <c r="AC174" i="6" l="1" a="1"/>
  <c r="AC174" i="6" s="1"/>
  <c r="AF174" i="6" s="1" a="1"/>
  <c r="AF174" i="6" s="1"/>
  <c r="E178" i="6" s="1" a="1"/>
  <c r="E178" i="6" s="1"/>
  <c r="AE174" i="6"/>
  <c r="AH174" i="6" s="1" a="1"/>
  <c r="AH174" i="6" s="1"/>
  <c r="H178" i="6" s="1" a="1"/>
  <c r="H178" i="6" s="1"/>
  <c r="V178" i="5" a="1"/>
  <c r="V178" i="5" s="1"/>
  <c r="U178" i="5" a="1"/>
  <c r="U178" i="5" s="1"/>
  <c r="K178" i="6" l="1" a="1"/>
  <c r="X178" i="5"/>
  <c r="AJ178" i="5" s="1"/>
  <c r="I182" i="5" s="1"/>
  <c r="W178" i="5" a="1"/>
  <c r="W178" i="5" s="1"/>
  <c r="AI178" i="5" s="1" a="1"/>
  <c r="AI178" i="5" s="1"/>
  <c r="G182" i="5" s="1" a="1"/>
  <c r="G182" i="5" s="1"/>
  <c r="Y178" i="5" a="1"/>
  <c r="P180" i="6" l="1"/>
  <c r="Q180" i="6"/>
  <c r="R180" i="6"/>
  <c r="O179" i="6"/>
  <c r="K178" i="6"/>
  <c r="O178" i="6" s="1"/>
  <c r="P178" i="6"/>
  <c r="P179" i="6"/>
  <c r="Q178" i="6"/>
  <c r="Q179" i="6"/>
  <c r="R179" i="6"/>
  <c r="O180" i="6"/>
  <c r="R178" i="6"/>
  <c r="Y178" i="5"/>
  <c r="AE180" i="5"/>
  <c r="AE179" i="5"/>
  <c r="S178" i="6" l="1" a="1"/>
  <c r="AE178" i="5"/>
  <c r="AH178" i="5" s="1" a="1"/>
  <c r="AH178" i="5" s="1"/>
  <c r="H182" i="5" s="1" a="1"/>
  <c r="H182" i="5" s="1"/>
  <c r="AC178" i="5" a="1"/>
  <c r="AC178" i="5" s="1"/>
  <c r="AF178" i="5" s="1" a="1"/>
  <c r="AF178" i="5" s="1"/>
  <c r="E182" i="5" s="1" a="1"/>
  <c r="E182" i="5" s="1"/>
  <c r="T179" i="6" l="1"/>
  <c r="T181" i="6"/>
  <c r="T180" i="6"/>
  <c r="S178" i="6"/>
  <c r="T178" i="6" s="1"/>
  <c r="K182" i="5" a="1"/>
  <c r="V178" i="6" l="1" a="1"/>
  <c r="V178" i="6" s="1"/>
  <c r="U178" i="6" a="1"/>
  <c r="U178" i="6" s="1"/>
  <c r="Q183" i="5"/>
  <c r="R183" i="5"/>
  <c r="Q184" i="5"/>
  <c r="R184" i="5"/>
  <c r="K182" i="5"/>
  <c r="O182" i="5" s="1"/>
  <c r="O184" i="5"/>
  <c r="P184" i="5"/>
  <c r="P182" i="5"/>
  <c r="Q182" i="5"/>
  <c r="R182" i="5"/>
  <c r="O183" i="5"/>
  <c r="P183" i="5"/>
  <c r="W178" i="6" l="1" a="1"/>
  <c r="W178" i="6" s="1"/>
  <c r="AI178" i="6" s="1" a="1"/>
  <c r="AI178" i="6" s="1"/>
  <c r="G182" i="6" s="1" a="1"/>
  <c r="G182" i="6" s="1"/>
  <c r="X178" i="6"/>
  <c r="AJ178" i="6" s="1"/>
  <c r="I182" i="6" s="1"/>
  <c r="Y178" i="6" a="1"/>
  <c r="S182" i="5" a="1"/>
  <c r="AE179" i="6" l="1"/>
  <c r="Y178" i="6"/>
  <c r="AE180" i="6"/>
  <c r="T184" i="5"/>
  <c r="T185" i="5"/>
  <c r="S182" i="5"/>
  <c r="T182" i="5" s="1"/>
  <c r="T183" i="5"/>
  <c r="AE178" i="6" l="1"/>
  <c r="AH178" i="6" s="1" a="1"/>
  <c r="AH178" i="6" s="1"/>
  <c r="H182" i="6" s="1" a="1"/>
  <c r="H182" i="6" s="1"/>
  <c r="AC178" i="6" a="1"/>
  <c r="AC178" i="6" s="1"/>
  <c r="AF178" i="6" s="1" a="1"/>
  <c r="AF178" i="6" s="1"/>
  <c r="E182" i="6" s="1" a="1"/>
  <c r="E182" i="6" s="1"/>
  <c r="U182" i="5" a="1"/>
  <c r="U182" i="5" s="1"/>
  <c r="V182" i="5" a="1"/>
  <c r="V182" i="5" s="1"/>
  <c r="K182" i="6" l="1" a="1"/>
  <c r="W182" i="5" a="1"/>
  <c r="W182" i="5" s="1"/>
  <c r="AI182" i="5" s="1" a="1"/>
  <c r="AI182" i="5" s="1"/>
  <c r="G186" i="5" s="1" a="1"/>
  <c r="G186" i="5" s="1"/>
  <c r="X182" i="5"/>
  <c r="AJ182" i="5" s="1"/>
  <c r="I186" i="5" s="1"/>
  <c r="Y182" i="5" a="1"/>
  <c r="P182" i="6" l="1"/>
  <c r="R182" i="6"/>
  <c r="Q183" i="6"/>
  <c r="R183" i="6"/>
  <c r="O183" i="6"/>
  <c r="K182" i="6"/>
  <c r="O182" i="6" s="1"/>
  <c r="P183" i="6"/>
  <c r="Q182" i="6"/>
  <c r="O184" i="6"/>
  <c r="P184" i="6"/>
  <c r="Q184" i="6"/>
  <c r="R184" i="6"/>
  <c r="AE184" i="5"/>
  <c r="AE183" i="5"/>
  <c r="Y182" i="5"/>
  <c r="S182" i="6" l="1" a="1"/>
  <c r="AE182" i="5"/>
  <c r="AH182" i="5" s="1" a="1"/>
  <c r="AH182" i="5" s="1"/>
  <c r="H186" i="5" s="1" a="1"/>
  <c r="H186" i="5" s="1"/>
  <c r="AC182" i="5" a="1"/>
  <c r="AC182" i="5" s="1"/>
  <c r="AF182" i="5" s="1" a="1"/>
  <c r="AF182" i="5" s="1"/>
  <c r="E186" i="5" s="1" a="1"/>
  <c r="E186" i="5" s="1"/>
  <c r="T183" i="6" l="1"/>
  <c r="S182" i="6"/>
  <c r="T182" i="6" s="1"/>
  <c r="T184" i="6"/>
  <c r="T185" i="6"/>
  <c r="K186" i="5" a="1"/>
  <c r="U182" i="6" l="1" a="1"/>
  <c r="U182" i="6" s="1"/>
  <c r="V182" i="6" a="1"/>
  <c r="V182" i="6" s="1"/>
  <c r="R188" i="5"/>
  <c r="P186" i="5"/>
  <c r="P188" i="5"/>
  <c r="Q188" i="5"/>
  <c r="O188" i="5"/>
  <c r="O187" i="5"/>
  <c r="K186" i="5"/>
  <c r="O186" i="5" s="1"/>
  <c r="P187" i="5"/>
  <c r="Q187" i="5"/>
  <c r="R187" i="5"/>
  <c r="R186" i="5"/>
  <c r="Q186" i="5"/>
  <c r="W182" i="6" l="1" a="1"/>
  <c r="W182" i="6" s="1"/>
  <c r="AI182" i="6" s="1" a="1"/>
  <c r="AI182" i="6" s="1"/>
  <c r="G186" i="6" s="1" a="1"/>
  <c r="G186" i="6" s="1"/>
  <c r="X182" i="6"/>
  <c r="AJ182" i="6" s="1"/>
  <c r="I186" i="6" s="1"/>
  <c r="Y182" i="6" a="1"/>
  <c r="S186" i="5" a="1"/>
  <c r="AE183" i="6" l="1"/>
  <c r="Y182" i="6"/>
  <c r="AE184" i="6"/>
  <c r="T188" i="5"/>
  <c r="S186" i="5"/>
  <c r="T186" i="5" s="1"/>
  <c r="T189" i="5"/>
  <c r="T187" i="5"/>
  <c r="AE182" i="6" l="1"/>
  <c r="AH182" i="6" s="1" a="1"/>
  <c r="AH182" i="6" s="1"/>
  <c r="H186" i="6" s="1" a="1"/>
  <c r="H186" i="6" s="1"/>
  <c r="AC182" i="6" a="1"/>
  <c r="AC182" i="6" s="1"/>
  <c r="AF182" i="6" s="1" a="1"/>
  <c r="AF182" i="6" s="1"/>
  <c r="E186" i="6" s="1" a="1"/>
  <c r="E186" i="6" s="1"/>
  <c r="V186" i="5" a="1"/>
  <c r="V186" i="5" s="1"/>
  <c r="U186" i="5" a="1"/>
  <c r="U186" i="5" s="1"/>
  <c r="K186" i="6" l="1" a="1"/>
  <c r="W186" i="5" a="1"/>
  <c r="W186" i="5" s="1"/>
  <c r="AI186" i="5" s="1" a="1"/>
  <c r="AI186" i="5" s="1"/>
  <c r="G190" i="5" s="1" a="1"/>
  <c r="G190" i="5" s="1"/>
  <c r="X186" i="5"/>
  <c r="AJ186" i="5" s="1"/>
  <c r="I190" i="5" s="1"/>
  <c r="Y186" i="5" a="1"/>
  <c r="O188" i="6" l="1"/>
  <c r="P186" i="6"/>
  <c r="Q186" i="6"/>
  <c r="R186" i="6"/>
  <c r="P188" i="6"/>
  <c r="Q188" i="6"/>
  <c r="R188" i="6"/>
  <c r="P187" i="6"/>
  <c r="Q187" i="6"/>
  <c r="K186" i="6"/>
  <c r="O186" i="6" s="1"/>
  <c r="O187" i="6"/>
  <c r="R187" i="6"/>
  <c r="Y186" i="5"/>
  <c r="AE188" i="5"/>
  <c r="AE187" i="5"/>
  <c r="S186" i="6" l="1" a="1"/>
  <c r="AE186" i="5"/>
  <c r="AH186" i="5" s="1" a="1"/>
  <c r="AH186" i="5" s="1"/>
  <c r="H190" i="5" s="1" a="1"/>
  <c r="H190" i="5" s="1"/>
  <c r="AC186" i="5" a="1"/>
  <c r="AC186" i="5" s="1"/>
  <c r="AF186" i="5" s="1" a="1"/>
  <c r="AF186" i="5" s="1"/>
  <c r="E190" i="5" s="1" a="1"/>
  <c r="E190" i="5" s="1"/>
  <c r="T189" i="6" l="1"/>
  <c r="S186" i="6"/>
  <c r="T186" i="6" s="1"/>
  <c r="T188" i="6"/>
  <c r="T187" i="6"/>
  <c r="K190" i="5" a="1"/>
  <c r="U186" i="6" l="1" a="1"/>
  <c r="U186" i="6" s="1"/>
  <c r="V186" i="6" a="1"/>
  <c r="V186" i="6" s="1"/>
  <c r="O191" i="5"/>
  <c r="R192" i="5"/>
  <c r="P192" i="5"/>
  <c r="Q192" i="5"/>
  <c r="Q190" i="5"/>
  <c r="R190" i="5"/>
  <c r="O192" i="5"/>
  <c r="P191" i="5"/>
  <c r="Q191" i="5"/>
  <c r="R191" i="5"/>
  <c r="K190" i="5"/>
  <c r="O190" i="5" s="1"/>
  <c r="P190" i="5"/>
  <c r="W186" i="6" l="1" a="1"/>
  <c r="W186" i="6" s="1"/>
  <c r="AI186" i="6" s="1" a="1"/>
  <c r="AI186" i="6" s="1"/>
  <c r="G190" i="6" s="1" a="1"/>
  <c r="G190" i="6" s="1"/>
  <c r="X186" i="6"/>
  <c r="AJ186" i="6" s="1"/>
  <c r="I190" i="6" s="1"/>
  <c r="Y186" i="6" a="1"/>
  <c r="S190" i="5" a="1"/>
  <c r="AE187" i="6" l="1"/>
  <c r="AE188" i="6"/>
  <c r="Y186" i="6"/>
  <c r="T192" i="5"/>
  <c r="T193" i="5"/>
  <c r="S190" i="5"/>
  <c r="T190" i="5" s="1"/>
  <c r="T191" i="5"/>
  <c r="AC186" i="6" l="1" a="1"/>
  <c r="AC186" i="6" s="1"/>
  <c r="AF186" i="6" s="1" a="1"/>
  <c r="AF186" i="6" s="1"/>
  <c r="E190" i="6" s="1" a="1"/>
  <c r="E190" i="6" s="1"/>
  <c r="AE186" i="6"/>
  <c r="AH186" i="6" s="1" a="1"/>
  <c r="AH186" i="6" s="1"/>
  <c r="H190" i="6" s="1" a="1"/>
  <c r="H190" i="6" s="1"/>
  <c r="V190" i="5" a="1"/>
  <c r="V190" i="5" s="1"/>
  <c r="U190" i="5" a="1"/>
  <c r="U190" i="5" s="1"/>
  <c r="K190" i="6" l="1" a="1"/>
  <c r="W190" i="5" a="1"/>
  <c r="W190" i="5" s="1"/>
  <c r="AI190" i="5" s="1" a="1"/>
  <c r="AI190" i="5" s="1"/>
  <c r="G194" i="5" s="1" a="1"/>
  <c r="G194" i="5" s="1"/>
  <c r="X190" i="5"/>
  <c r="AJ190" i="5" s="1"/>
  <c r="I194" i="5" s="1"/>
  <c r="Y190" i="5" a="1"/>
  <c r="R190" i="6" l="1"/>
  <c r="R191" i="6"/>
  <c r="Q190" i="6"/>
  <c r="Q192" i="6"/>
  <c r="R192" i="6"/>
  <c r="K190" i="6"/>
  <c r="O190" i="6" s="1"/>
  <c r="P190" i="6"/>
  <c r="O191" i="6"/>
  <c r="P191" i="6"/>
  <c r="Q191" i="6"/>
  <c r="O192" i="6"/>
  <c r="P192" i="6"/>
  <c r="Y190" i="5"/>
  <c r="AE192" i="5"/>
  <c r="AE191" i="5"/>
  <c r="S190" i="6" l="1" a="1"/>
  <c r="AE190" i="5"/>
  <c r="AH190" i="5" s="1" a="1"/>
  <c r="AH190" i="5" s="1"/>
  <c r="H194" i="5" s="1" a="1"/>
  <c r="H194" i="5" s="1"/>
  <c r="AC190" i="5" a="1"/>
  <c r="AC190" i="5" s="1"/>
  <c r="AF190" i="5" s="1" a="1"/>
  <c r="AF190" i="5" s="1"/>
  <c r="E194" i="5" s="1" a="1"/>
  <c r="E194" i="5" s="1"/>
  <c r="T192" i="6" l="1"/>
  <c r="T193" i="6"/>
  <c r="T191" i="6"/>
  <c r="S190" i="6"/>
  <c r="T190" i="6" s="1"/>
  <c r="K194" i="5" a="1"/>
  <c r="V190" i="6" l="1" a="1"/>
  <c r="V190" i="6" s="1"/>
  <c r="U190" i="6" a="1"/>
  <c r="U190" i="6" s="1"/>
  <c r="Q195" i="5"/>
  <c r="R195" i="5"/>
  <c r="Q196" i="5"/>
  <c r="R196" i="5"/>
  <c r="K194" i="5"/>
  <c r="O194" i="5" s="1"/>
  <c r="P195" i="5"/>
  <c r="O195" i="5"/>
  <c r="P194" i="5"/>
  <c r="Q194" i="5"/>
  <c r="O196" i="5"/>
  <c r="P196" i="5"/>
  <c r="R194" i="5"/>
  <c r="W190" i="6" l="1" a="1"/>
  <c r="W190" i="6" s="1"/>
  <c r="AI190" i="6" s="1" a="1"/>
  <c r="AI190" i="6" s="1"/>
  <c r="G194" i="6" s="1" a="1"/>
  <c r="G194" i="6" s="1"/>
  <c r="X190" i="6"/>
  <c r="AJ190" i="6" s="1"/>
  <c r="I194" i="6" s="1"/>
  <c r="Y190" i="6" a="1"/>
  <c r="S194" i="5" a="1"/>
  <c r="AE191" i="6" l="1"/>
  <c r="AE192" i="6"/>
  <c r="Y190" i="6"/>
  <c r="T196" i="5"/>
  <c r="T197" i="5"/>
  <c r="T195" i="5"/>
  <c r="S194" i="5"/>
  <c r="T194" i="5" s="1"/>
  <c r="AE190" i="6" l="1"/>
  <c r="AH190" i="6" s="1" a="1"/>
  <c r="AH190" i="6" s="1"/>
  <c r="H194" i="6" s="1" a="1"/>
  <c r="H194" i="6" s="1"/>
  <c r="AC190" i="6" a="1"/>
  <c r="AC190" i="6" s="1"/>
  <c r="AF190" i="6" s="1" a="1"/>
  <c r="AF190" i="6" s="1"/>
  <c r="E194" i="6" s="1" a="1"/>
  <c r="E194" i="6" s="1"/>
  <c r="U194" i="5" a="1"/>
  <c r="U194" i="5" s="1"/>
  <c r="V194" i="5" a="1"/>
  <c r="V194" i="5" s="1"/>
  <c r="K194" i="6" l="1" a="1"/>
  <c r="W194" i="5" a="1"/>
  <c r="W194" i="5" s="1"/>
  <c r="AI194" i="5" s="1" a="1"/>
  <c r="AI194" i="5" s="1"/>
  <c r="G198" i="5" s="1" a="1"/>
  <c r="G198" i="5" s="1"/>
  <c r="X194" i="5"/>
  <c r="AJ194" i="5" s="1"/>
  <c r="I198" i="5" s="1"/>
  <c r="Y194" i="5" a="1"/>
  <c r="Q196" i="6" l="1"/>
  <c r="R194" i="6"/>
  <c r="P195" i="6"/>
  <c r="K194" i="6"/>
  <c r="O194" i="6" s="1"/>
  <c r="O195" i="6"/>
  <c r="O196" i="6"/>
  <c r="Q195" i="6"/>
  <c r="R195" i="6"/>
  <c r="P194" i="6"/>
  <c r="Q194" i="6"/>
  <c r="P196" i="6"/>
  <c r="R196" i="6"/>
  <c r="AE196" i="5"/>
  <c r="Y194" i="5"/>
  <c r="AE195" i="5"/>
  <c r="S194" i="6" l="1" a="1"/>
  <c r="AC194" i="5" a="1"/>
  <c r="AC194" i="5" s="1"/>
  <c r="AF194" i="5" s="1" a="1"/>
  <c r="AF194" i="5" s="1"/>
  <c r="E198" i="5" s="1" a="1"/>
  <c r="E198" i="5" s="1"/>
  <c r="AE194" i="5"/>
  <c r="AH194" i="5" s="1" a="1"/>
  <c r="AH194" i="5" s="1"/>
  <c r="H198" i="5" s="1" a="1"/>
  <c r="H198" i="5" s="1"/>
  <c r="T196" i="6" l="1"/>
  <c r="T197" i="6"/>
  <c r="S194" i="6"/>
  <c r="T194" i="6" s="1"/>
  <c r="T195" i="6"/>
  <c r="K198" i="5" a="1"/>
  <c r="U194" i="6" l="1" a="1"/>
  <c r="U194" i="6" s="1"/>
  <c r="V194" i="6" a="1"/>
  <c r="V194" i="6" s="1"/>
  <c r="Q199" i="5"/>
  <c r="P198" i="5"/>
  <c r="Q200" i="5"/>
  <c r="R200" i="5"/>
  <c r="O200" i="5"/>
  <c r="P200" i="5"/>
  <c r="O199" i="5"/>
  <c r="P199" i="5"/>
  <c r="R199" i="5"/>
  <c r="K198" i="5"/>
  <c r="O198" i="5" s="1"/>
  <c r="Q198" i="5"/>
  <c r="R198" i="5"/>
  <c r="X194" i="6" l="1"/>
  <c r="AJ194" i="6" s="1"/>
  <c r="I198" i="6" s="1"/>
  <c r="W194" i="6" a="1"/>
  <c r="W194" i="6" s="1"/>
  <c r="AI194" i="6" s="1" a="1"/>
  <c r="AI194" i="6" s="1"/>
  <c r="G198" i="6" s="1" a="1"/>
  <c r="G198" i="6" s="1"/>
  <c r="Y194" i="6" a="1"/>
  <c r="S198" i="5" a="1"/>
  <c r="Y194" i="6" l="1"/>
  <c r="AE196" i="6"/>
  <c r="AE195" i="6"/>
  <c r="T200" i="5"/>
  <c r="T201" i="5"/>
  <c r="S198" i="5"/>
  <c r="T198" i="5" s="1"/>
  <c r="T199" i="5"/>
  <c r="AC194" i="6" l="1" a="1"/>
  <c r="AC194" i="6" s="1"/>
  <c r="AF194" i="6" s="1" a="1"/>
  <c r="AF194" i="6" s="1"/>
  <c r="E198" i="6" s="1" a="1"/>
  <c r="E198" i="6" s="1"/>
  <c r="AE194" i="6"/>
  <c r="AH194" i="6" s="1" a="1"/>
  <c r="AH194" i="6" s="1"/>
  <c r="H198" i="6" s="1" a="1"/>
  <c r="H198" i="6" s="1"/>
  <c r="V198" i="5" a="1"/>
  <c r="V198" i="5" s="1"/>
  <c r="U198" i="5" a="1"/>
  <c r="U198" i="5" s="1"/>
  <c r="K198" i="6" l="1" a="1"/>
  <c r="X198" i="5"/>
  <c r="AJ198" i="5" s="1"/>
  <c r="I202" i="5" s="1"/>
  <c r="W198" i="5" a="1"/>
  <c r="W198" i="5" s="1"/>
  <c r="AI198" i="5" s="1" a="1"/>
  <c r="AI198" i="5" s="1"/>
  <c r="G202" i="5" s="1" a="1"/>
  <c r="G202" i="5" s="1"/>
  <c r="Y198" i="5" a="1"/>
  <c r="O200" i="6" l="1"/>
  <c r="P200" i="6"/>
  <c r="O199" i="6"/>
  <c r="K198" i="6"/>
  <c r="O198" i="6" s="1"/>
  <c r="S198" i="6" s="1" a="1"/>
  <c r="P199" i="6"/>
  <c r="P198" i="6"/>
  <c r="Q198" i="6"/>
  <c r="R199" i="6"/>
  <c r="Q199" i="6"/>
  <c r="R198" i="6"/>
  <c r="Q200" i="6"/>
  <c r="R200" i="6"/>
  <c r="AE200" i="5"/>
  <c r="Y198" i="5"/>
  <c r="AE199" i="5"/>
  <c r="S198" i="6" l="1"/>
  <c r="T198" i="6" s="1"/>
  <c r="T201" i="6"/>
  <c r="T199" i="6"/>
  <c r="T200" i="6"/>
  <c r="AC198" i="5" a="1"/>
  <c r="AC198" i="5" s="1"/>
  <c r="AF198" i="5" s="1" a="1"/>
  <c r="AF198" i="5" s="1"/>
  <c r="E202" i="5" s="1" a="1"/>
  <c r="E202" i="5" s="1"/>
  <c r="AE198" i="5"/>
  <c r="AH198" i="5" s="1" a="1"/>
  <c r="AH198" i="5" s="1"/>
  <c r="H202" i="5" s="1" a="1"/>
  <c r="H202" i="5" s="1"/>
  <c r="V198" i="6" l="1" a="1"/>
  <c r="V198" i="6" s="1"/>
  <c r="U198" i="6" a="1"/>
  <c r="U198" i="6" s="1"/>
  <c r="K202" i="5" a="1"/>
  <c r="W198" i="6" l="1" a="1"/>
  <c r="W198" i="6" s="1"/>
  <c r="AI198" i="6" s="1" a="1"/>
  <c r="AI198" i="6" s="1"/>
  <c r="G202" i="6" s="1" a="1"/>
  <c r="G202" i="6" s="1"/>
  <c r="X198" i="6"/>
  <c r="AJ198" i="6" s="1"/>
  <c r="I202" i="6" s="1"/>
  <c r="Y198" i="6" a="1"/>
  <c r="K202" i="5"/>
  <c r="O202" i="5" s="1"/>
  <c r="R204" i="5"/>
  <c r="P204" i="5"/>
  <c r="Q204" i="5"/>
  <c r="P203" i="5"/>
  <c r="Q203" i="5"/>
  <c r="R203" i="5"/>
  <c r="P202" i="5"/>
  <c r="Q202" i="5"/>
  <c r="O204" i="5"/>
  <c r="R202" i="5"/>
  <c r="O203" i="5"/>
  <c r="AE199" i="6" l="1"/>
  <c r="AE200" i="6"/>
  <c r="Y198" i="6"/>
  <c r="S202" i="5" a="1"/>
  <c r="AC198" i="6" l="1" a="1"/>
  <c r="AC198" i="6" s="1"/>
  <c r="AF198" i="6" s="1" a="1"/>
  <c r="AF198" i="6" s="1"/>
  <c r="E202" i="6" s="1" a="1"/>
  <c r="E202" i="6" s="1"/>
  <c r="AE198" i="6"/>
  <c r="AH198" i="6" s="1" a="1"/>
  <c r="AH198" i="6" s="1"/>
  <c r="H202" i="6" s="1" a="1"/>
  <c r="H202" i="6" s="1"/>
  <c r="T204" i="5"/>
  <c r="T205" i="5"/>
  <c r="T203" i="5"/>
  <c r="S202" i="5"/>
  <c r="T202" i="5" s="1"/>
  <c r="K202" i="6" l="1" a="1"/>
  <c r="V202" i="5" a="1"/>
  <c r="V202" i="5" s="1"/>
  <c r="U202" i="5" a="1"/>
  <c r="U202" i="5" s="1"/>
  <c r="R203" i="6" l="1"/>
  <c r="R202" i="6"/>
  <c r="O203" i="6"/>
  <c r="P202" i="6"/>
  <c r="Q203" i="6"/>
  <c r="K202" i="6"/>
  <c r="O202" i="6" s="1"/>
  <c r="P203" i="6"/>
  <c r="Q202" i="6"/>
  <c r="O204" i="6"/>
  <c r="Q204" i="6"/>
  <c r="R204" i="6"/>
  <c r="P204" i="6"/>
  <c r="W202" i="5" a="1"/>
  <c r="W202" i="5" s="1"/>
  <c r="AI202" i="5" s="1" a="1"/>
  <c r="AI202" i="5" s="1"/>
  <c r="G206" i="5" s="1" a="1"/>
  <c r="G206" i="5" s="1"/>
  <c r="X202" i="5"/>
  <c r="AJ202" i="5" s="1"/>
  <c r="I206" i="5" s="1"/>
  <c r="Y202" i="5" a="1"/>
  <c r="S202" i="6" l="1" a="1"/>
  <c r="Y202" i="5"/>
  <c r="AE204" i="5"/>
  <c r="AE203" i="5"/>
  <c r="S202" i="6" l="1"/>
  <c r="T202" i="6" s="1"/>
  <c r="T204" i="6"/>
  <c r="T203" i="6"/>
  <c r="T205" i="6"/>
  <c r="AE202" i="5"/>
  <c r="AH202" i="5" s="1" a="1"/>
  <c r="AH202" i="5" s="1"/>
  <c r="H206" i="5" s="1" a="1"/>
  <c r="H206" i="5" s="1"/>
  <c r="AC202" i="5" a="1"/>
  <c r="AC202" i="5" s="1"/>
  <c r="AF202" i="5" s="1" a="1"/>
  <c r="AF202" i="5" s="1"/>
  <c r="E206" i="5" s="1" a="1"/>
  <c r="E206" i="5" s="1"/>
  <c r="V202" i="6" l="1" a="1"/>
  <c r="V202" i="6" s="1"/>
  <c r="U202" i="6" a="1"/>
  <c r="U202" i="6" s="1"/>
  <c r="K206" i="5" a="1"/>
  <c r="W202" i="6" l="1" a="1"/>
  <c r="W202" i="6" s="1"/>
  <c r="AI202" i="6" s="1" a="1"/>
  <c r="AI202" i="6" s="1"/>
  <c r="G206" i="6" s="1" a="1"/>
  <c r="G206" i="6" s="1"/>
  <c r="X202" i="6"/>
  <c r="AJ202" i="6" s="1"/>
  <c r="I206" i="6" s="1"/>
  <c r="Y202" i="6" a="1"/>
  <c r="Q207" i="5"/>
  <c r="R207" i="5"/>
  <c r="Q208" i="5"/>
  <c r="R208" i="5"/>
  <c r="R206" i="5"/>
  <c r="P208" i="5"/>
  <c r="O208" i="5"/>
  <c r="O207" i="5"/>
  <c r="P207" i="5"/>
  <c r="K206" i="5"/>
  <c r="O206" i="5" s="1"/>
  <c r="P206" i="5"/>
  <c r="Q206" i="5"/>
  <c r="AE203" i="6" l="1"/>
  <c r="AE204" i="6"/>
  <c r="Y202" i="6"/>
  <c r="S206" i="5" a="1"/>
  <c r="AC202" i="6" l="1" a="1"/>
  <c r="AC202" i="6" s="1"/>
  <c r="AF202" i="6" s="1" a="1"/>
  <c r="AF202" i="6" s="1"/>
  <c r="E206" i="6" s="1" a="1"/>
  <c r="E206" i="6" s="1"/>
  <c r="AE202" i="6"/>
  <c r="AH202" i="6" s="1" a="1"/>
  <c r="AH202" i="6" s="1"/>
  <c r="H206" i="6" s="1" a="1"/>
  <c r="H206" i="6" s="1"/>
  <c r="T207" i="5"/>
  <c r="T208" i="5"/>
  <c r="T209" i="5"/>
  <c r="S206" i="5"/>
  <c r="T206" i="5" s="1"/>
  <c r="K206" i="6" l="1" a="1"/>
  <c r="U206" i="5" a="1"/>
  <c r="U206" i="5" s="1"/>
  <c r="V206" i="5" a="1"/>
  <c r="V206" i="5" s="1"/>
  <c r="Q207" i="6" l="1"/>
  <c r="R206" i="6"/>
  <c r="R207" i="6"/>
  <c r="P208" i="6"/>
  <c r="R208" i="6"/>
  <c r="O208" i="6"/>
  <c r="Q208" i="6"/>
  <c r="O207" i="6"/>
  <c r="K206" i="6"/>
  <c r="O206" i="6" s="1"/>
  <c r="S206" i="6" s="1" a="1"/>
  <c r="P207" i="6"/>
  <c r="P206" i="6"/>
  <c r="Q206" i="6"/>
  <c r="W206" i="5" a="1"/>
  <c r="W206" i="5" s="1"/>
  <c r="AI206" i="5" s="1" a="1"/>
  <c r="AI206" i="5" s="1"/>
  <c r="G210" i="5" s="1" a="1"/>
  <c r="G210" i="5" s="1"/>
  <c r="X206" i="5"/>
  <c r="AJ206" i="5" s="1"/>
  <c r="I210" i="5" s="1"/>
  <c r="Y206" i="5" a="1"/>
  <c r="T209" i="6" l="1"/>
  <c r="S206" i="6"/>
  <c r="T206" i="6" s="1"/>
  <c r="T207" i="6"/>
  <c r="T208" i="6"/>
  <c r="AE208" i="5"/>
  <c r="Y206" i="5"/>
  <c r="AE207" i="5"/>
  <c r="U206" i="6" l="1" a="1"/>
  <c r="U206" i="6" s="1"/>
  <c r="V206" i="6" a="1"/>
  <c r="V206" i="6" s="1"/>
  <c r="AC206" i="5" a="1"/>
  <c r="AC206" i="5" s="1"/>
  <c r="AF206" i="5" s="1" a="1"/>
  <c r="AF206" i="5" s="1"/>
  <c r="E210" i="5" s="1" a="1"/>
  <c r="E210" i="5" s="1"/>
  <c r="AE206" i="5"/>
  <c r="AH206" i="5" s="1" a="1"/>
  <c r="AH206" i="5" s="1"/>
  <c r="H210" i="5" s="1" a="1"/>
  <c r="H210" i="5" s="1"/>
  <c r="W206" i="6" l="1" a="1"/>
  <c r="W206" i="6" s="1"/>
  <c r="AI206" i="6" s="1" a="1"/>
  <c r="AI206" i="6" s="1"/>
  <c r="G210" i="6" s="1" a="1"/>
  <c r="G210" i="6" s="1"/>
  <c r="X206" i="6"/>
  <c r="AJ206" i="6" s="1"/>
  <c r="I210" i="6" s="1"/>
  <c r="Y206" i="6" a="1"/>
  <c r="K210" i="5" a="1"/>
  <c r="AE207" i="6" l="1"/>
  <c r="AE208" i="6"/>
  <c r="Y206" i="6"/>
  <c r="P210" i="5"/>
  <c r="Q210" i="5"/>
  <c r="O212" i="5"/>
  <c r="P212" i="5"/>
  <c r="Q212" i="5"/>
  <c r="P211" i="5"/>
  <c r="Q211" i="5"/>
  <c r="R211" i="5"/>
  <c r="K210" i="5"/>
  <c r="O210" i="5" s="1"/>
  <c r="R212" i="5"/>
  <c r="R210" i="5"/>
  <c r="O211" i="5"/>
  <c r="AE206" i="6" l="1"/>
  <c r="AH206" i="6" s="1" a="1"/>
  <c r="AH206" i="6" s="1"/>
  <c r="H210" i="6" s="1" a="1"/>
  <c r="H210" i="6" s="1"/>
  <c r="AC206" i="6" a="1"/>
  <c r="AC206" i="6" s="1"/>
  <c r="AF206" i="6" s="1" a="1"/>
  <c r="AF206" i="6" s="1"/>
  <c r="E210" i="6" s="1" a="1"/>
  <c r="E210" i="6" s="1"/>
  <c r="S210" i="5" a="1"/>
  <c r="K210" i="6" l="1" a="1"/>
  <c r="T211" i="5"/>
  <c r="T212" i="5"/>
  <c r="T213" i="5"/>
  <c r="S210" i="5"/>
  <c r="T210" i="5" s="1"/>
  <c r="O212" i="6" l="1"/>
  <c r="P212" i="6"/>
  <c r="Q212" i="6"/>
  <c r="R210" i="6"/>
  <c r="P211" i="6"/>
  <c r="R212" i="6"/>
  <c r="K210" i="6"/>
  <c r="O210" i="6" s="1"/>
  <c r="P210" i="6"/>
  <c r="Q210" i="6"/>
  <c r="O211" i="6"/>
  <c r="Q211" i="6"/>
  <c r="R211" i="6"/>
  <c r="V210" i="5" a="1"/>
  <c r="V210" i="5" s="1"/>
  <c r="U210" i="5" a="1"/>
  <c r="U210" i="5" s="1"/>
  <c r="S210" i="6" l="1" a="1"/>
  <c r="W210" i="5" a="1"/>
  <c r="W210" i="5" s="1"/>
  <c r="AI210" i="5" s="1" a="1"/>
  <c r="AI210" i="5" s="1"/>
  <c r="G214" i="5" s="1" a="1"/>
  <c r="G214" i="5" s="1"/>
  <c r="X210" i="5"/>
  <c r="AJ210" i="5" s="1"/>
  <c r="I214" i="5" s="1"/>
  <c r="Y210" i="5" a="1"/>
  <c r="S210" i="6" l="1"/>
  <c r="T210" i="6" s="1"/>
  <c r="T211" i="6"/>
  <c r="T212" i="6"/>
  <c r="T213" i="6"/>
  <c r="AE211" i="5"/>
  <c r="Y210" i="5"/>
  <c r="AE212" i="5"/>
  <c r="U210" i="6" l="1" a="1"/>
  <c r="U210" i="6" s="1"/>
  <c r="V210" i="6" a="1"/>
  <c r="V210" i="6" s="1"/>
  <c r="AC210" i="5" a="1"/>
  <c r="AC210" i="5" s="1"/>
  <c r="AF210" i="5" s="1" a="1"/>
  <c r="AF210" i="5" s="1"/>
  <c r="E214" i="5" s="1" a="1"/>
  <c r="E214" i="5" s="1"/>
  <c r="AE210" i="5"/>
  <c r="AH210" i="5" s="1" a="1"/>
  <c r="AH210" i="5" s="1"/>
  <c r="H214" i="5" s="1" a="1"/>
  <c r="H214" i="5" s="1"/>
  <c r="W210" i="6" l="1" a="1"/>
  <c r="W210" i="6" s="1"/>
  <c r="AI210" i="6" s="1" a="1"/>
  <c r="AI210" i="6" s="1"/>
  <c r="G214" i="6" s="1" a="1"/>
  <c r="G214" i="6" s="1"/>
  <c r="X210" i="6"/>
  <c r="AJ210" i="6" s="1"/>
  <c r="I214" i="6" s="1"/>
  <c r="Y210" i="6" a="1"/>
  <c r="K214" i="5" a="1"/>
  <c r="AE211" i="6" l="1"/>
  <c r="AE212" i="6"/>
  <c r="Y210" i="6"/>
  <c r="O216" i="5"/>
  <c r="Q215" i="5"/>
  <c r="R215" i="5"/>
  <c r="P216" i="5"/>
  <c r="R216" i="5"/>
  <c r="O215" i="5"/>
  <c r="P215" i="5"/>
  <c r="Q216" i="5"/>
  <c r="Q214" i="5"/>
  <c r="R214" i="5"/>
  <c r="K214" i="5"/>
  <c r="O214" i="5" s="1"/>
  <c r="P214" i="5"/>
  <c r="AC210" i="6" l="1" a="1"/>
  <c r="AC210" i="6" s="1"/>
  <c r="AF210" i="6" s="1" a="1"/>
  <c r="AF210" i="6" s="1"/>
  <c r="E214" i="6" s="1" a="1"/>
  <c r="E214" i="6" s="1"/>
  <c r="AE210" i="6"/>
  <c r="AH210" i="6" s="1" a="1"/>
  <c r="AH210" i="6" s="1"/>
  <c r="H214" i="6" s="1" a="1"/>
  <c r="H214" i="6" s="1"/>
  <c r="S214" i="5" a="1"/>
  <c r="K214" i="6" l="1" a="1"/>
  <c r="T216" i="5"/>
  <c r="S214" i="5"/>
  <c r="T214" i="5" s="1"/>
  <c r="T215" i="5"/>
  <c r="T217" i="5"/>
  <c r="Q214" i="6" l="1"/>
  <c r="O215" i="6"/>
  <c r="P215" i="6"/>
  <c r="R214" i="6"/>
  <c r="R216" i="6"/>
  <c r="Q215" i="6"/>
  <c r="K214" i="6"/>
  <c r="O214" i="6" s="1"/>
  <c r="P214" i="6"/>
  <c r="R215" i="6"/>
  <c r="O216" i="6"/>
  <c r="P216" i="6"/>
  <c r="Q216" i="6"/>
  <c r="U214" i="5" a="1"/>
  <c r="U214" i="5" s="1"/>
  <c r="V214" i="5" a="1"/>
  <c r="V214" i="5" s="1"/>
  <c r="S214" i="6" l="1" a="1"/>
  <c r="W214" i="5" a="1"/>
  <c r="W214" i="5" s="1"/>
  <c r="AI214" i="5" s="1" a="1"/>
  <c r="AI214" i="5" s="1"/>
  <c r="G218" i="5" s="1" a="1"/>
  <c r="G218" i="5" s="1"/>
  <c r="X214" i="5"/>
  <c r="AJ214" i="5" s="1"/>
  <c r="I218" i="5" s="1"/>
  <c r="Y214" i="5" a="1"/>
  <c r="S214" i="6" l="1"/>
  <c r="T214" i="6" s="1"/>
  <c r="T215" i="6"/>
  <c r="T216" i="6"/>
  <c r="T217" i="6"/>
  <c r="Y214" i="5"/>
  <c r="AE216" i="5"/>
  <c r="AE215" i="5"/>
  <c r="U214" i="6" l="1" a="1"/>
  <c r="U214" i="6" s="1"/>
  <c r="V214" i="6" a="1"/>
  <c r="V214" i="6" s="1"/>
  <c r="AC214" i="5" a="1"/>
  <c r="AC214" i="5" s="1"/>
  <c r="AF214" i="5" s="1" a="1"/>
  <c r="AF214" i="5" s="1"/>
  <c r="E218" i="5" s="1" a="1"/>
  <c r="E218" i="5" s="1"/>
  <c r="AE214" i="5"/>
  <c r="AH214" i="5" s="1" a="1"/>
  <c r="AH214" i="5" s="1"/>
  <c r="H218" i="5" s="1" a="1"/>
  <c r="H218" i="5" s="1"/>
  <c r="W214" i="6" l="1" a="1"/>
  <c r="W214" i="6" s="1"/>
  <c r="AI214" i="6" s="1" a="1"/>
  <c r="AI214" i="6" s="1"/>
  <c r="G218" i="6" s="1" a="1"/>
  <c r="G218" i="6" s="1"/>
  <c r="X214" i="6"/>
  <c r="AJ214" i="6" s="1"/>
  <c r="I218" i="6" s="1"/>
  <c r="Y214" i="6" a="1"/>
  <c r="K218" i="5" a="1"/>
  <c r="Y214" i="6" l="1"/>
  <c r="AE216" i="6"/>
  <c r="AE215" i="6"/>
  <c r="R218" i="5"/>
  <c r="R219" i="5"/>
  <c r="Q218" i="5"/>
  <c r="O219" i="5"/>
  <c r="P219" i="5"/>
  <c r="Q219" i="5"/>
  <c r="P218" i="5"/>
  <c r="R220" i="5"/>
  <c r="O220" i="5"/>
  <c r="P220" i="5"/>
  <c r="Q220" i="5"/>
  <c r="K218" i="5"/>
  <c r="O218" i="5" s="1"/>
  <c r="S218" i="5" s="1" a="1"/>
  <c r="AC214" i="6" l="1" a="1"/>
  <c r="AC214" i="6" s="1"/>
  <c r="AF214" i="6" s="1" a="1"/>
  <c r="AF214" i="6" s="1"/>
  <c r="E218" i="6" s="1" a="1"/>
  <c r="E218" i="6" s="1"/>
  <c r="AE214" i="6"/>
  <c r="AH214" i="6" s="1" a="1"/>
  <c r="AH214" i="6" s="1"/>
  <c r="H218" i="6" s="1" a="1"/>
  <c r="H218" i="6" s="1"/>
  <c r="T219" i="5"/>
  <c r="S218" i="5"/>
  <c r="T218" i="5" s="1"/>
  <c r="T220" i="5"/>
  <c r="T221" i="5"/>
  <c r="K218" i="6" l="1" a="1"/>
  <c r="V218" i="5" a="1"/>
  <c r="V218" i="5" s="1"/>
  <c r="U218" i="5" a="1"/>
  <c r="U218" i="5" s="1"/>
  <c r="P220" i="6" l="1"/>
  <c r="K218" i="6"/>
  <c r="O218" i="6" s="1"/>
  <c r="R219" i="6"/>
  <c r="O219" i="6"/>
  <c r="P219" i="6"/>
  <c r="P218" i="6"/>
  <c r="O220" i="6"/>
  <c r="Q220" i="6"/>
  <c r="R220" i="6"/>
  <c r="Q218" i="6"/>
  <c r="R218" i="6"/>
  <c r="Q219" i="6"/>
  <c r="X218" i="5"/>
  <c r="AJ218" i="5" s="1"/>
  <c r="I222" i="5" s="1"/>
  <c r="W218" i="5" a="1"/>
  <c r="W218" i="5" s="1"/>
  <c r="AI218" i="5" s="1" a="1"/>
  <c r="AI218" i="5" s="1"/>
  <c r="G222" i="5" s="1" a="1"/>
  <c r="G222" i="5" s="1"/>
  <c r="Y218" i="5" a="1"/>
  <c r="S218" i="6" l="1" a="1"/>
  <c r="AE219" i="5"/>
  <c r="AE220" i="5"/>
  <c r="Y218" i="5"/>
  <c r="S218" i="6" l="1"/>
  <c r="T218" i="6" s="1"/>
  <c r="T221" i="6"/>
  <c r="T219" i="6"/>
  <c r="T220" i="6"/>
  <c r="AC218" i="5" a="1"/>
  <c r="AC218" i="5" s="1"/>
  <c r="AF218" i="5" s="1" a="1"/>
  <c r="AF218" i="5" s="1"/>
  <c r="E222" i="5" s="1" a="1"/>
  <c r="E222" i="5" s="1"/>
  <c r="AE218" i="5"/>
  <c r="AH218" i="5" s="1" a="1"/>
  <c r="AH218" i="5" s="1"/>
  <c r="H222" i="5" s="1" a="1"/>
  <c r="H222" i="5" s="1"/>
  <c r="U218" i="6" l="1" a="1"/>
  <c r="U218" i="6" s="1"/>
  <c r="V218" i="6" a="1"/>
  <c r="V218" i="6" s="1"/>
  <c r="K222" i="5" a="1"/>
  <c r="X218" i="6" l="1"/>
  <c r="AJ218" i="6" s="1"/>
  <c r="I222" i="6" s="1"/>
  <c r="W218" i="6" a="1"/>
  <c r="W218" i="6" s="1"/>
  <c r="AI218" i="6" s="1" a="1"/>
  <c r="AI218" i="6" s="1"/>
  <c r="G222" i="6" s="1" a="1"/>
  <c r="G222" i="6" s="1"/>
  <c r="Y218" i="6" a="1"/>
  <c r="Q224" i="5"/>
  <c r="P222" i="5"/>
  <c r="Q222" i="5"/>
  <c r="R222" i="5"/>
  <c r="O223" i="5"/>
  <c r="Q223" i="5"/>
  <c r="P223" i="5"/>
  <c r="K222" i="5"/>
  <c r="O222" i="5" s="1"/>
  <c r="O224" i="5"/>
  <c r="R223" i="5"/>
  <c r="P224" i="5"/>
  <c r="R224" i="5"/>
  <c r="AE220" i="6" l="1"/>
  <c r="Y218" i="6"/>
  <c r="AE219" i="6"/>
  <c r="S222" i="5" a="1"/>
  <c r="AE218" i="6" l="1"/>
  <c r="AH218" i="6" s="1" a="1"/>
  <c r="AH218" i="6" s="1"/>
  <c r="H222" i="6" s="1" a="1"/>
  <c r="H222" i="6" s="1"/>
  <c r="AC218" i="6" a="1"/>
  <c r="AC218" i="6" s="1"/>
  <c r="AF218" i="6" s="1" a="1"/>
  <c r="AF218" i="6" s="1"/>
  <c r="E222" i="6" s="1" a="1"/>
  <c r="E222" i="6" s="1"/>
  <c r="S222" i="5"/>
  <c r="T222" i="5" s="1"/>
  <c r="T223" i="5"/>
  <c r="T225" i="5"/>
  <c r="T224" i="5"/>
  <c r="K222" i="6" l="1" a="1"/>
  <c r="U222" i="5" a="1"/>
  <c r="U222" i="5" s="1"/>
  <c r="V222" i="5" a="1"/>
  <c r="V222" i="5" s="1"/>
  <c r="O224" i="6" l="1"/>
  <c r="P224" i="6"/>
  <c r="Q224" i="6"/>
  <c r="R223" i="6"/>
  <c r="K222" i="6"/>
  <c r="O222" i="6" s="1"/>
  <c r="O223" i="6"/>
  <c r="P223" i="6"/>
  <c r="R224" i="6"/>
  <c r="R222" i="6"/>
  <c r="Q223" i="6"/>
  <c r="P222" i="6"/>
  <c r="Q222" i="6"/>
  <c r="X222" i="5"/>
  <c r="AJ222" i="5" s="1"/>
  <c r="I226" i="5" s="1"/>
  <c r="W222" i="5" a="1"/>
  <c r="W222" i="5" s="1"/>
  <c r="AI222" i="5" s="1" a="1"/>
  <c r="AI222" i="5" s="1"/>
  <c r="G226" i="5" s="1" a="1"/>
  <c r="G226" i="5" s="1"/>
  <c r="Y222" i="5" a="1"/>
  <c r="S222" i="6" l="1" a="1"/>
  <c r="Y222" i="5"/>
  <c r="AE223" i="5"/>
  <c r="AE224" i="5"/>
  <c r="S222" i="6" l="1"/>
  <c r="T222" i="6" s="1"/>
  <c r="T225" i="6"/>
  <c r="T224" i="6"/>
  <c r="T223" i="6"/>
  <c r="AC222" i="5" a="1"/>
  <c r="AC222" i="5" s="1"/>
  <c r="AF222" i="5" s="1" a="1"/>
  <c r="AF222" i="5" s="1"/>
  <c r="E226" i="5" s="1" a="1"/>
  <c r="E226" i="5" s="1"/>
  <c r="AE222" i="5"/>
  <c r="AH222" i="5" s="1" a="1"/>
  <c r="AH222" i="5" s="1"/>
  <c r="H226" i="5" s="1" a="1"/>
  <c r="H226" i="5" s="1"/>
  <c r="V222" i="6" l="1" a="1"/>
  <c r="V222" i="6" s="1"/>
  <c r="U222" i="6" a="1"/>
  <c r="U222" i="6" s="1"/>
  <c r="K226" i="5" a="1"/>
  <c r="W222" i="6" l="1" a="1"/>
  <c r="W222" i="6" s="1"/>
  <c r="AI222" i="6" s="1" a="1"/>
  <c r="AI222" i="6" s="1"/>
  <c r="G226" i="6" s="1" a="1"/>
  <c r="G226" i="6" s="1"/>
  <c r="X222" i="6"/>
  <c r="AJ222" i="6" s="1"/>
  <c r="I226" i="6" s="1"/>
  <c r="Y222" i="6" a="1"/>
  <c r="K226" i="5"/>
  <c r="O226" i="5" s="1"/>
  <c r="P226" i="5"/>
  <c r="Q226" i="5"/>
  <c r="O227" i="5"/>
  <c r="P227" i="5"/>
  <c r="R227" i="5"/>
  <c r="O228" i="5"/>
  <c r="R226" i="5"/>
  <c r="P228" i="5"/>
  <c r="Q228" i="5"/>
  <c r="R228" i="5"/>
  <c r="Q227" i="5"/>
  <c r="Y222" i="6" l="1"/>
  <c r="AE224" i="6"/>
  <c r="AE223" i="6"/>
  <c r="S226" i="5" a="1"/>
  <c r="AC222" i="6" l="1" a="1"/>
  <c r="AC222" i="6" s="1"/>
  <c r="AF222" i="6" s="1" a="1"/>
  <c r="AF222" i="6" s="1"/>
  <c r="E226" i="6" s="1" a="1"/>
  <c r="E226" i="6" s="1"/>
  <c r="AE222" i="6"/>
  <c r="AH222" i="6" s="1" a="1"/>
  <c r="AH222" i="6" s="1"/>
  <c r="H226" i="6" s="1" a="1"/>
  <c r="H226" i="6" s="1"/>
  <c r="S226" i="5"/>
  <c r="T226" i="5" s="1"/>
  <c r="T228" i="5"/>
  <c r="T227" i="5"/>
  <c r="T229" i="5"/>
  <c r="K226" i="6" l="1" a="1"/>
  <c r="U226" i="5" a="1"/>
  <c r="U226" i="5" s="1"/>
  <c r="V226" i="5" a="1"/>
  <c r="V226" i="5" s="1"/>
  <c r="R228" i="6" l="1"/>
  <c r="O227" i="6"/>
  <c r="P227" i="6"/>
  <c r="K226" i="6"/>
  <c r="O226" i="6" s="1"/>
  <c r="Q227" i="6"/>
  <c r="R227" i="6"/>
  <c r="P226" i="6"/>
  <c r="O228" i="6"/>
  <c r="P228" i="6"/>
  <c r="Q226" i="6"/>
  <c r="R226" i="6"/>
  <c r="Q228" i="6"/>
  <c r="W226" i="5" a="1"/>
  <c r="W226" i="5" s="1"/>
  <c r="AI226" i="5" s="1" a="1"/>
  <c r="AI226" i="5" s="1"/>
  <c r="G230" i="5" s="1" a="1"/>
  <c r="G230" i="5" s="1"/>
  <c r="X226" i="5"/>
  <c r="AJ226" i="5" s="1"/>
  <c r="I230" i="5" s="1"/>
  <c r="Y226" i="5" a="1"/>
  <c r="S226" i="6" l="1" a="1"/>
  <c r="Y226" i="5"/>
  <c r="AE228" i="5"/>
  <c r="AE227" i="5"/>
  <c r="S226" i="6" l="1"/>
  <c r="T226" i="6" s="1"/>
  <c r="T227" i="6"/>
  <c r="T228" i="6"/>
  <c r="T229" i="6"/>
  <c r="AC226" i="5" a="1"/>
  <c r="AC226" i="5" s="1"/>
  <c r="AF226" i="5" s="1" a="1"/>
  <c r="AF226" i="5" s="1"/>
  <c r="E230" i="5" s="1" a="1"/>
  <c r="E230" i="5" s="1"/>
  <c r="AE226" i="5"/>
  <c r="AH226" i="5" s="1" a="1"/>
  <c r="AH226" i="5" s="1"/>
  <c r="H230" i="5" s="1" a="1"/>
  <c r="H230" i="5" s="1"/>
  <c r="U226" i="6" l="1" a="1"/>
  <c r="U226" i="6" s="1"/>
  <c r="V226" i="6" a="1"/>
  <c r="V226" i="6" s="1"/>
  <c r="K230" i="5" a="1"/>
  <c r="W226" i="6" l="1" a="1"/>
  <c r="W226" i="6" s="1"/>
  <c r="AI226" i="6" s="1" a="1"/>
  <c r="AI226" i="6" s="1"/>
  <c r="G230" i="6" s="1" a="1"/>
  <c r="G230" i="6" s="1"/>
  <c r="X226" i="6"/>
  <c r="AJ226" i="6" s="1"/>
  <c r="I230" i="6" s="1"/>
  <c r="Y226" i="6" a="1"/>
  <c r="R231" i="5"/>
  <c r="K230" i="5"/>
  <c r="O230" i="5" s="1"/>
  <c r="P232" i="5"/>
  <c r="Q232" i="5"/>
  <c r="P231" i="5"/>
  <c r="P230" i="5"/>
  <c r="Q230" i="5"/>
  <c r="R230" i="5"/>
  <c r="O231" i="5"/>
  <c r="Q231" i="5"/>
  <c r="O232" i="5"/>
  <c r="R232" i="5"/>
  <c r="Y226" i="6" l="1"/>
  <c r="AE227" i="6"/>
  <c r="AE228" i="6"/>
  <c r="S230" i="5" a="1"/>
  <c r="AE226" i="6" l="1"/>
  <c r="AH226" i="6" s="1" a="1"/>
  <c r="AH226" i="6" s="1"/>
  <c r="H230" i="6" s="1" a="1"/>
  <c r="H230" i="6" s="1"/>
  <c r="AC226" i="6" a="1"/>
  <c r="AC226" i="6" s="1"/>
  <c r="AF226" i="6" s="1" a="1"/>
  <c r="AF226" i="6" s="1"/>
  <c r="E230" i="6" s="1" a="1"/>
  <c r="E230" i="6" s="1"/>
  <c r="T232" i="5"/>
  <c r="T231" i="5"/>
  <c r="S230" i="5"/>
  <c r="T230" i="5" s="1"/>
  <c r="T233" i="5"/>
  <c r="K230" i="6" l="1" a="1"/>
  <c r="V230" i="5" a="1"/>
  <c r="V230" i="5" s="1"/>
  <c r="U230" i="5" a="1"/>
  <c r="U230" i="5" s="1"/>
  <c r="O231" i="6" l="1"/>
  <c r="K230" i="6"/>
  <c r="O230" i="6" s="1"/>
  <c r="P231" i="6"/>
  <c r="Q230" i="6"/>
  <c r="R230" i="6"/>
  <c r="R231" i="6"/>
  <c r="P230" i="6"/>
  <c r="Q231" i="6"/>
  <c r="O232" i="6"/>
  <c r="P232" i="6"/>
  <c r="Q232" i="6"/>
  <c r="R232" i="6"/>
  <c r="W230" i="5" a="1"/>
  <c r="W230" i="5" s="1"/>
  <c r="AI230" i="5" s="1" a="1"/>
  <c r="AI230" i="5" s="1"/>
  <c r="G234" i="5" s="1" a="1"/>
  <c r="G234" i="5" s="1"/>
  <c r="X230" i="5"/>
  <c r="AJ230" i="5" s="1"/>
  <c r="I234" i="5" s="1"/>
  <c r="Y230" i="5" a="1"/>
  <c r="S230" i="6" l="1" a="1"/>
  <c r="Y230" i="5"/>
  <c r="AE231" i="5"/>
  <c r="AE232" i="5"/>
  <c r="S230" i="6" l="1"/>
  <c r="T230" i="6" s="1"/>
  <c r="T231" i="6"/>
  <c r="T233" i="6"/>
  <c r="T232" i="6"/>
  <c r="AC230" i="5" a="1"/>
  <c r="AC230" i="5" s="1"/>
  <c r="AF230" i="5" s="1" a="1"/>
  <c r="AF230" i="5" s="1"/>
  <c r="E234" i="5" s="1" a="1"/>
  <c r="E234" i="5" s="1"/>
  <c r="AE230" i="5"/>
  <c r="AH230" i="5" s="1" a="1"/>
  <c r="AH230" i="5" s="1"/>
  <c r="H234" i="5" s="1" a="1"/>
  <c r="H234" i="5" s="1"/>
  <c r="U230" i="6" l="1" a="1"/>
  <c r="U230" i="6" s="1"/>
  <c r="V230" i="6" a="1"/>
  <c r="V230" i="6" s="1"/>
  <c r="K234" i="5" a="1"/>
  <c r="W230" i="6" l="1" a="1"/>
  <c r="W230" i="6" s="1"/>
  <c r="AI230" i="6" s="1" a="1"/>
  <c r="AI230" i="6" s="1"/>
  <c r="G234" i="6" s="1" a="1"/>
  <c r="G234" i="6" s="1"/>
  <c r="X230" i="6"/>
  <c r="AJ230" i="6" s="1"/>
  <c r="I234" i="6" s="1"/>
  <c r="Y230" i="6" a="1"/>
  <c r="P235" i="5"/>
  <c r="P234" i="5"/>
  <c r="Q234" i="5"/>
  <c r="Q235" i="5"/>
  <c r="R235" i="5"/>
  <c r="K234" i="5"/>
  <c r="O234" i="5" s="1"/>
  <c r="O236" i="5"/>
  <c r="R234" i="5"/>
  <c r="P236" i="5"/>
  <c r="O235" i="5"/>
  <c r="R236" i="5"/>
  <c r="Q236" i="5"/>
  <c r="AE231" i="6" l="1"/>
  <c r="Y230" i="6"/>
  <c r="AE232" i="6"/>
  <c r="S234" i="5" a="1"/>
  <c r="AE230" i="6" l="1"/>
  <c r="AH230" i="6" s="1" a="1"/>
  <c r="AH230" i="6" s="1"/>
  <c r="H234" i="6" s="1" a="1"/>
  <c r="H234" i="6" s="1"/>
  <c r="AC230" i="6" a="1"/>
  <c r="AC230" i="6" s="1"/>
  <c r="AF230" i="6" s="1" a="1"/>
  <c r="AF230" i="6" s="1"/>
  <c r="E234" i="6" s="1" a="1"/>
  <c r="E234" i="6" s="1"/>
  <c r="T235" i="5"/>
  <c r="S234" i="5"/>
  <c r="T234" i="5" s="1"/>
  <c r="T236" i="5"/>
  <c r="T237" i="5"/>
  <c r="K234" i="6" l="1" a="1"/>
  <c r="U234" i="5" a="1"/>
  <c r="U234" i="5" s="1"/>
  <c r="V234" i="5" a="1"/>
  <c r="V234" i="5" s="1"/>
  <c r="O236" i="6" l="1"/>
  <c r="P236" i="6"/>
  <c r="Q236" i="6"/>
  <c r="K234" i="6"/>
  <c r="O234" i="6" s="1"/>
  <c r="Q234" i="6"/>
  <c r="R234" i="6"/>
  <c r="Q235" i="6"/>
  <c r="R236" i="6"/>
  <c r="P234" i="6"/>
  <c r="O235" i="6"/>
  <c r="P235" i="6"/>
  <c r="R235" i="6"/>
  <c r="X234" i="5"/>
  <c r="AJ234" i="5" s="1"/>
  <c r="I238" i="5" s="1"/>
  <c r="W234" i="5" a="1"/>
  <c r="W234" i="5" s="1"/>
  <c r="AI234" i="5" s="1" a="1"/>
  <c r="AI234" i="5" s="1"/>
  <c r="G238" i="5" s="1" a="1"/>
  <c r="G238" i="5" s="1"/>
  <c r="Y234" i="5" a="1"/>
  <c r="S234" i="6" l="1" a="1"/>
  <c r="AE235" i="5"/>
  <c r="Y234" i="5"/>
  <c r="AE236" i="5"/>
  <c r="T235" i="6" l="1"/>
  <c r="S234" i="6"/>
  <c r="T234" i="6" s="1"/>
  <c r="T236" i="6"/>
  <c r="T237" i="6"/>
  <c r="AE234" i="5"/>
  <c r="AH234" i="5" s="1" a="1"/>
  <c r="AH234" i="5" s="1"/>
  <c r="H238" i="5" s="1" a="1"/>
  <c r="H238" i="5" s="1"/>
  <c r="AC234" i="5" a="1"/>
  <c r="AC234" i="5" s="1"/>
  <c r="AF234" i="5" s="1" a="1"/>
  <c r="AF234" i="5" s="1"/>
  <c r="E238" i="5" s="1" a="1"/>
  <c r="E238" i="5" s="1"/>
  <c r="U234" i="6" l="1" a="1"/>
  <c r="U234" i="6" s="1"/>
  <c r="V234" i="6" a="1"/>
  <c r="V234" i="6" s="1"/>
  <c r="K238" i="5" a="1"/>
  <c r="W234" i="6" l="1" a="1"/>
  <c r="W234" i="6" s="1"/>
  <c r="AI234" i="6" s="1" a="1"/>
  <c r="AI234" i="6" s="1"/>
  <c r="G238" i="6" s="1" a="1"/>
  <c r="G238" i="6" s="1"/>
  <c r="X234" i="6"/>
  <c r="AJ234" i="6" s="1"/>
  <c r="I238" i="6" s="1"/>
  <c r="Y234" i="6" a="1"/>
  <c r="R240" i="5"/>
  <c r="O240" i="5"/>
  <c r="K238" i="5"/>
  <c r="O238" i="5" s="1"/>
  <c r="P240" i="5"/>
  <c r="Q240" i="5"/>
  <c r="P238" i="5"/>
  <c r="Q238" i="5"/>
  <c r="R238" i="5"/>
  <c r="Q239" i="5"/>
  <c r="R239" i="5"/>
  <c r="O239" i="5"/>
  <c r="P239" i="5"/>
  <c r="AE236" i="6" l="1"/>
  <c r="AE235" i="6"/>
  <c r="Y234" i="6"/>
  <c r="S238" i="5" a="1"/>
  <c r="AE234" i="6" l="1"/>
  <c r="AH234" i="6" s="1" a="1"/>
  <c r="AH234" i="6" s="1"/>
  <c r="H238" i="6" s="1" a="1"/>
  <c r="H238" i="6" s="1"/>
  <c r="AC234" i="6" a="1"/>
  <c r="AC234" i="6" s="1"/>
  <c r="AF234" i="6" s="1" a="1"/>
  <c r="AF234" i="6" s="1"/>
  <c r="E238" i="6" s="1" a="1"/>
  <c r="E238" i="6" s="1"/>
  <c r="T241" i="5"/>
  <c r="T240" i="5"/>
  <c r="S238" i="5"/>
  <c r="T238" i="5" s="1"/>
  <c r="T239" i="5"/>
  <c r="K238" i="6" l="1" a="1"/>
  <c r="U238" i="5" a="1"/>
  <c r="U238" i="5" s="1"/>
  <c r="V238" i="5" a="1"/>
  <c r="V238" i="5" s="1"/>
  <c r="Q239" i="6" l="1"/>
  <c r="O239" i="6"/>
  <c r="P239" i="6"/>
  <c r="P240" i="6"/>
  <c r="R239" i="6"/>
  <c r="P238" i="6"/>
  <c r="Q238" i="6"/>
  <c r="R238" i="6"/>
  <c r="O240" i="6"/>
  <c r="Q240" i="6"/>
  <c r="R240" i="6"/>
  <c r="K238" i="6"/>
  <c r="O238" i="6" s="1"/>
  <c r="S238" i="6" s="1" a="1"/>
  <c r="W238" i="5" a="1"/>
  <c r="W238" i="5" s="1"/>
  <c r="AI238" i="5" s="1" a="1"/>
  <c r="AI238" i="5" s="1"/>
  <c r="G242" i="5" s="1" a="1"/>
  <c r="G242" i="5" s="1"/>
  <c r="X238" i="5"/>
  <c r="AJ238" i="5" s="1"/>
  <c r="I242" i="5" s="1"/>
  <c r="Y238" i="5" a="1"/>
  <c r="S238" i="6" l="1"/>
  <c r="T238" i="6" s="1"/>
  <c r="T239" i="6"/>
  <c r="T240" i="6"/>
  <c r="T241" i="6"/>
  <c r="Y238" i="5"/>
  <c r="AE240" i="5"/>
  <c r="AE239" i="5"/>
  <c r="V238" i="6" l="1" a="1"/>
  <c r="V238" i="6" s="1"/>
  <c r="U238" i="6" a="1"/>
  <c r="U238" i="6" s="1"/>
  <c r="AE238" i="5"/>
  <c r="AH238" i="5" s="1" a="1"/>
  <c r="AH238" i="5" s="1"/>
  <c r="H242" i="5" s="1" a="1"/>
  <c r="H242" i="5" s="1"/>
  <c r="AC238" i="5" a="1"/>
  <c r="AC238" i="5" s="1"/>
  <c r="AF238" i="5" s="1" a="1"/>
  <c r="AF238" i="5" s="1"/>
  <c r="E242" i="5" s="1" a="1"/>
  <c r="E242" i="5" s="1"/>
  <c r="W238" i="6" l="1" a="1"/>
  <c r="W238" i="6" s="1"/>
  <c r="AI238" i="6" s="1" a="1"/>
  <c r="AI238" i="6" s="1"/>
  <c r="G242" i="6" s="1" a="1"/>
  <c r="G242" i="6" s="1"/>
  <c r="X238" i="6"/>
  <c r="AJ238" i="6" s="1"/>
  <c r="I242" i="6" s="1"/>
  <c r="Y238" i="6" a="1"/>
  <c r="K242" i="5" a="1"/>
  <c r="AE239" i="6" l="1"/>
  <c r="AE240" i="6"/>
  <c r="Y238" i="6"/>
  <c r="R243" i="5"/>
  <c r="Q242" i="5"/>
  <c r="O244" i="5"/>
  <c r="O243" i="5"/>
  <c r="Q244" i="5"/>
  <c r="R242" i="5"/>
  <c r="R244" i="5"/>
  <c r="K242" i="5"/>
  <c r="O242" i="5" s="1"/>
  <c r="P242" i="5"/>
  <c r="P243" i="5"/>
  <c r="Q243" i="5"/>
  <c r="P244" i="5"/>
  <c r="AE238" i="6" l="1"/>
  <c r="AH238" i="6" s="1" a="1"/>
  <c r="AH238" i="6" s="1"/>
  <c r="H242" i="6" s="1" a="1"/>
  <c r="H242" i="6" s="1"/>
  <c r="AC238" i="6" a="1"/>
  <c r="AC238" i="6" s="1"/>
  <c r="AF238" i="6" s="1" a="1"/>
  <c r="AF238" i="6" s="1"/>
  <c r="E242" i="6" s="1" a="1"/>
  <c r="E242" i="6" s="1"/>
  <c r="S242" i="5" a="1"/>
  <c r="K242" i="6" l="1" a="1"/>
  <c r="T243" i="5"/>
  <c r="T245" i="5"/>
  <c r="S242" i="5"/>
  <c r="T242" i="5" s="1"/>
  <c r="T244" i="5"/>
  <c r="K242" i="6" l="1"/>
  <c r="O242" i="6" s="1"/>
  <c r="O244" i="6"/>
  <c r="R244" i="6"/>
  <c r="P244" i="6"/>
  <c r="Q244" i="6"/>
  <c r="R243" i="6"/>
  <c r="O243" i="6"/>
  <c r="P243" i="6"/>
  <c r="Q243" i="6"/>
  <c r="P242" i="6"/>
  <c r="Q242" i="6"/>
  <c r="R242" i="6"/>
  <c r="V242" i="5" a="1"/>
  <c r="V242" i="5" s="1"/>
  <c r="U242" i="5" a="1"/>
  <c r="U242" i="5" s="1"/>
  <c r="S242" i="6" l="1" a="1"/>
  <c r="W242" i="5" a="1"/>
  <c r="W242" i="5" s="1"/>
  <c r="AI242" i="5" s="1" a="1"/>
  <c r="AI242" i="5" s="1"/>
  <c r="G246" i="5" s="1" a="1"/>
  <c r="G246" i="5" s="1"/>
  <c r="X242" i="5"/>
  <c r="AJ242" i="5" s="1"/>
  <c r="I246" i="5" s="1"/>
  <c r="Y242" i="5" a="1"/>
  <c r="S242" i="6" l="1"/>
  <c r="T242" i="6" s="1"/>
  <c r="T243" i="6"/>
  <c r="T244" i="6"/>
  <c r="T245" i="6"/>
  <c r="AE243" i="5"/>
  <c r="AE244" i="5"/>
  <c r="Y242" i="5"/>
  <c r="V242" i="6" l="1" a="1"/>
  <c r="V242" i="6" s="1"/>
  <c r="U242" i="6" a="1"/>
  <c r="U242" i="6" s="1"/>
  <c r="AC242" i="5" a="1"/>
  <c r="AC242" i="5" s="1"/>
  <c r="AF242" i="5" s="1" a="1"/>
  <c r="AF242" i="5" s="1"/>
  <c r="E246" i="5" s="1" a="1"/>
  <c r="E246" i="5" s="1"/>
  <c r="AE242" i="5"/>
  <c r="AH242" i="5" s="1" a="1"/>
  <c r="AH242" i="5" s="1"/>
  <c r="H246" i="5" s="1" a="1"/>
  <c r="H246" i="5" s="1"/>
  <c r="W242" i="6" l="1" a="1"/>
  <c r="W242" i="6" s="1"/>
  <c r="AI242" i="6" s="1" a="1"/>
  <c r="AI242" i="6" s="1"/>
  <c r="G246" i="6" s="1" a="1"/>
  <c r="G246" i="6" s="1"/>
  <c r="X242" i="6"/>
  <c r="AJ242" i="6" s="1"/>
  <c r="I246" i="6" s="1"/>
  <c r="Y242" i="6" a="1"/>
  <c r="K246" i="5" a="1"/>
  <c r="AE243" i="6" l="1"/>
  <c r="AE244" i="6"/>
  <c r="Y242" i="6"/>
  <c r="Q246" i="5"/>
  <c r="R246" i="5"/>
  <c r="Q248" i="5"/>
  <c r="R248" i="5"/>
  <c r="P246" i="5"/>
  <c r="O248" i="5"/>
  <c r="P248" i="5"/>
  <c r="O247" i="5"/>
  <c r="P247" i="5"/>
  <c r="Q247" i="5"/>
  <c r="R247" i="5"/>
  <c r="K246" i="5"/>
  <c r="O246" i="5" s="1"/>
  <c r="S246" i="5" s="1" a="1"/>
  <c r="AE242" i="6" l="1"/>
  <c r="AH242" i="6" s="1" a="1"/>
  <c r="AH242" i="6" s="1"/>
  <c r="H246" i="6" s="1" a="1"/>
  <c r="H246" i="6" s="1"/>
  <c r="AC242" i="6" a="1"/>
  <c r="AC242" i="6" s="1"/>
  <c r="AF242" i="6" s="1" a="1"/>
  <c r="AF242" i="6" s="1"/>
  <c r="E246" i="6" s="1" a="1"/>
  <c r="E246" i="6" s="1"/>
  <c r="T248" i="5"/>
  <c r="S246" i="5"/>
  <c r="T246" i="5" s="1"/>
  <c r="T249" i="5"/>
  <c r="T247" i="5"/>
  <c r="K246" i="6" l="1" a="1"/>
  <c r="U246" i="5" a="1"/>
  <c r="U246" i="5" s="1"/>
  <c r="V246" i="5" a="1"/>
  <c r="V246" i="5" s="1"/>
  <c r="P248" i="6" l="1"/>
  <c r="Q248" i="6"/>
  <c r="R248" i="6"/>
  <c r="O248" i="6"/>
  <c r="Q247" i="6"/>
  <c r="K246" i="6"/>
  <c r="O246" i="6" s="1"/>
  <c r="Q246" i="6"/>
  <c r="P246" i="6"/>
  <c r="O247" i="6"/>
  <c r="P247" i="6"/>
  <c r="R246" i="6"/>
  <c r="R247" i="6"/>
  <c r="W246" i="5" a="1"/>
  <c r="W246" i="5" s="1"/>
  <c r="AI246" i="5" s="1" a="1"/>
  <c r="AI246" i="5" s="1"/>
  <c r="G250" i="5" s="1" a="1"/>
  <c r="G250" i="5" s="1"/>
  <c r="X246" i="5"/>
  <c r="AJ246" i="5" s="1"/>
  <c r="I250" i="5" s="1"/>
  <c r="Y246" i="5" a="1"/>
  <c r="S246" i="6" l="1" a="1"/>
  <c r="AE248" i="5"/>
  <c r="AE247" i="5"/>
  <c r="Y246" i="5"/>
  <c r="T247" i="6" l="1"/>
  <c r="T248" i="6"/>
  <c r="T249" i="6"/>
  <c r="S246" i="6"/>
  <c r="T246" i="6" s="1"/>
  <c r="AC246" i="5" a="1"/>
  <c r="AC246" i="5" s="1"/>
  <c r="AF246" i="5" s="1" a="1"/>
  <c r="AF246" i="5" s="1"/>
  <c r="E250" i="5" s="1" a="1"/>
  <c r="E250" i="5" s="1"/>
  <c r="AE246" i="5"/>
  <c r="AH246" i="5" s="1" a="1"/>
  <c r="AH246" i="5" s="1"/>
  <c r="H250" i="5" s="1" a="1"/>
  <c r="H250" i="5" s="1"/>
  <c r="U246" i="6" l="1" a="1"/>
  <c r="U246" i="6" s="1"/>
  <c r="V246" i="6" a="1"/>
  <c r="V246" i="6" s="1"/>
  <c r="K250" i="5" a="1"/>
  <c r="X246" i="6" l="1"/>
  <c r="AJ246" i="6" s="1"/>
  <c r="I250" i="6" s="1"/>
  <c r="W246" i="6" a="1"/>
  <c r="W246" i="6" s="1"/>
  <c r="AI246" i="6" s="1" a="1"/>
  <c r="AI246" i="6" s="1"/>
  <c r="G250" i="6" s="1" a="1"/>
  <c r="G250" i="6" s="1"/>
  <c r="Y246" i="6" a="1"/>
  <c r="O252" i="5"/>
  <c r="P252" i="5"/>
  <c r="R252" i="5"/>
  <c r="Q252" i="5"/>
  <c r="K250" i="5"/>
  <c r="O250" i="5" s="1"/>
  <c r="R250" i="5"/>
  <c r="O251" i="5"/>
  <c r="Q250" i="5"/>
  <c r="P251" i="5"/>
  <c r="Q251" i="5"/>
  <c r="R251" i="5"/>
  <c r="P250" i="5"/>
  <c r="AE248" i="6" l="1"/>
  <c r="Y246" i="6"/>
  <c r="AE247" i="6"/>
  <c r="S250" i="5" a="1"/>
  <c r="AC246" i="6" l="1" a="1"/>
  <c r="AC246" i="6" s="1"/>
  <c r="AF246" i="6" s="1" a="1"/>
  <c r="AF246" i="6" s="1"/>
  <c r="E250" i="6" s="1" a="1"/>
  <c r="E250" i="6" s="1"/>
  <c r="AE246" i="6"/>
  <c r="AH246" i="6" s="1" a="1"/>
  <c r="AH246" i="6" s="1"/>
  <c r="H250" i="6" s="1" a="1"/>
  <c r="H250" i="6" s="1"/>
  <c r="T253" i="5"/>
  <c r="T252" i="5"/>
  <c r="T251" i="5"/>
  <c r="S250" i="5"/>
  <c r="T250" i="5" s="1"/>
  <c r="K250" i="6" l="1" a="1"/>
  <c r="V250" i="5" a="1"/>
  <c r="V250" i="5" s="1"/>
  <c r="U250" i="5" a="1"/>
  <c r="U250" i="5" s="1"/>
  <c r="P250" i="6" l="1"/>
  <c r="O251" i="6"/>
  <c r="P251" i="6"/>
  <c r="Q251" i="6"/>
  <c r="Q252" i="6"/>
  <c r="Q250" i="6"/>
  <c r="R250" i="6"/>
  <c r="O252" i="6"/>
  <c r="P252" i="6"/>
  <c r="R252" i="6"/>
  <c r="R251" i="6"/>
  <c r="K250" i="6"/>
  <c r="O250" i="6" s="1"/>
  <c r="S250" i="6" s="1" a="1"/>
  <c r="W250" i="5" a="1"/>
  <c r="W250" i="5" s="1"/>
  <c r="AI250" i="5" s="1" a="1"/>
  <c r="AI250" i="5" s="1"/>
  <c r="G254" i="5" s="1" a="1"/>
  <c r="G254" i="5" s="1"/>
  <c r="X250" i="5"/>
  <c r="AJ250" i="5" s="1"/>
  <c r="I254" i="5" s="1"/>
  <c r="Y250" i="5" a="1"/>
  <c r="S250" i="6" l="1"/>
  <c r="T250" i="6" s="1"/>
  <c r="T253" i="6"/>
  <c r="T251" i="6"/>
  <c r="T252" i="6"/>
  <c r="AE251" i="5"/>
  <c r="AE252" i="5"/>
  <c r="Y250" i="5"/>
  <c r="U250" i="6" l="1" a="1"/>
  <c r="U250" i="6" s="1"/>
  <c r="V250" i="6" a="1"/>
  <c r="V250" i="6" s="1"/>
  <c r="AC250" i="5" a="1"/>
  <c r="AC250" i="5" s="1"/>
  <c r="AF250" i="5" s="1" a="1"/>
  <c r="AF250" i="5" s="1"/>
  <c r="E254" i="5" s="1" a="1"/>
  <c r="E254" i="5" s="1"/>
  <c r="AE250" i="5"/>
  <c r="AH250" i="5" s="1" a="1"/>
  <c r="AH250" i="5" s="1"/>
  <c r="H254" i="5" s="1" a="1"/>
  <c r="H254" i="5" s="1"/>
  <c r="X250" i="6" l="1"/>
  <c r="AJ250" i="6" s="1"/>
  <c r="I254" i="6" s="1"/>
  <c r="W250" i="6" a="1"/>
  <c r="W250" i="6" s="1"/>
  <c r="AI250" i="6" s="1" a="1"/>
  <c r="AI250" i="6" s="1"/>
  <c r="G254" i="6" s="1" a="1"/>
  <c r="G254" i="6" s="1"/>
  <c r="Y250" i="6" a="1"/>
  <c r="K254" i="5" a="1"/>
  <c r="AE252" i="6" l="1"/>
  <c r="Y250" i="6"/>
  <c r="AE251" i="6"/>
  <c r="Q254" i="5"/>
  <c r="R255" i="5"/>
  <c r="O256" i="5"/>
  <c r="P256" i="5"/>
  <c r="Q256" i="5"/>
  <c r="Q255" i="5"/>
  <c r="O255" i="5"/>
  <c r="P255" i="5"/>
  <c r="K254" i="5"/>
  <c r="O254" i="5" s="1"/>
  <c r="S254" i="5" s="1" a="1"/>
  <c r="R256" i="5"/>
  <c r="P254" i="5"/>
  <c r="R254" i="5"/>
  <c r="AC250" i="6" l="1" a="1"/>
  <c r="AC250" i="6" s="1"/>
  <c r="AF250" i="6" s="1" a="1"/>
  <c r="AF250" i="6" s="1"/>
  <c r="E254" i="6" s="1" a="1"/>
  <c r="E254" i="6" s="1"/>
  <c r="AE250" i="6"/>
  <c r="AH250" i="6" s="1" a="1"/>
  <c r="AH250" i="6" s="1"/>
  <c r="H254" i="6" s="1" a="1"/>
  <c r="H254" i="6" s="1"/>
  <c r="T255" i="5"/>
  <c r="T256" i="5"/>
  <c r="T257" i="5"/>
  <c r="S254" i="5"/>
  <c r="T254" i="5" s="1"/>
  <c r="K254" i="6" l="1" a="1"/>
  <c r="V254" i="5" a="1"/>
  <c r="V254" i="5" s="1"/>
  <c r="U254" i="5" a="1"/>
  <c r="U254" i="5" s="1"/>
  <c r="O256" i="6" l="1"/>
  <c r="K254" i="6"/>
  <c r="O254" i="6" s="1"/>
  <c r="Q256" i="6"/>
  <c r="O255" i="6"/>
  <c r="Q254" i="6"/>
  <c r="P254" i="6"/>
  <c r="P256" i="6"/>
  <c r="R254" i="6"/>
  <c r="P255" i="6"/>
  <c r="Q255" i="6"/>
  <c r="R255" i="6"/>
  <c r="R256" i="6"/>
  <c r="W254" i="5" a="1"/>
  <c r="W254" i="5" s="1"/>
  <c r="AI254" i="5" s="1" a="1"/>
  <c r="AI254" i="5" s="1"/>
  <c r="G258" i="5" s="1" a="1"/>
  <c r="G258" i="5" s="1"/>
  <c r="X254" i="5"/>
  <c r="AJ254" i="5" s="1"/>
  <c r="I258" i="5" s="1"/>
  <c r="Y254" i="5" a="1"/>
  <c r="S254" i="6" l="1" a="1"/>
  <c r="AE255" i="5"/>
  <c r="AE256" i="5"/>
  <c r="Y254" i="5"/>
  <c r="T255" i="6" l="1"/>
  <c r="T256" i="6"/>
  <c r="T257" i="6"/>
  <c r="S254" i="6"/>
  <c r="T254" i="6" s="1"/>
  <c r="AE254" i="5"/>
  <c r="AH254" i="5" s="1" a="1"/>
  <c r="AH254" i="5" s="1"/>
  <c r="H258" i="5" s="1" a="1"/>
  <c r="H258" i="5" s="1"/>
  <c r="AC254" i="5" a="1"/>
  <c r="AC254" i="5" s="1"/>
  <c r="AF254" i="5" s="1" a="1"/>
  <c r="AF254" i="5" s="1"/>
  <c r="E258" i="5" s="1" a="1"/>
  <c r="E258" i="5" s="1"/>
  <c r="V254" i="6" l="1" a="1"/>
  <c r="V254" i="6" s="1"/>
  <c r="U254" i="6" a="1"/>
  <c r="U254" i="6" s="1"/>
  <c r="K258" i="5" a="1"/>
  <c r="W254" i="6" l="1" a="1"/>
  <c r="W254" i="6" s="1"/>
  <c r="AI254" i="6" s="1" a="1"/>
  <c r="AI254" i="6" s="1"/>
  <c r="G258" i="6" s="1" a="1"/>
  <c r="G258" i="6" s="1"/>
  <c r="X254" i="6"/>
  <c r="AJ254" i="6" s="1"/>
  <c r="I258" i="6" s="1"/>
  <c r="Y254" i="6" a="1"/>
  <c r="P260" i="5"/>
  <c r="Q258" i="5"/>
  <c r="R258" i="5"/>
  <c r="Q259" i="5"/>
  <c r="R259" i="5"/>
  <c r="P259" i="5"/>
  <c r="O260" i="5"/>
  <c r="Q260" i="5"/>
  <c r="R260" i="5"/>
  <c r="O259" i="5"/>
  <c r="P258" i="5"/>
  <c r="K258" i="5"/>
  <c r="O258" i="5" s="1"/>
  <c r="S258" i="5" s="1" a="1"/>
  <c r="Y254" i="6" l="1"/>
  <c r="AE256" i="6"/>
  <c r="AE255" i="6"/>
  <c r="S258" i="5"/>
  <c r="T258" i="5" s="1"/>
  <c r="T259" i="5"/>
  <c r="T260" i="5"/>
  <c r="T261" i="5"/>
  <c r="AC254" i="6" l="1" a="1"/>
  <c r="AC254" i="6" s="1"/>
  <c r="AF254" i="6" s="1" a="1"/>
  <c r="AF254" i="6" s="1"/>
  <c r="E258" i="6" s="1" a="1"/>
  <c r="E258" i="6" s="1"/>
  <c r="AE254" i="6"/>
  <c r="AH254" i="6" s="1" a="1"/>
  <c r="AH254" i="6" s="1"/>
  <c r="H258" i="6" s="1" a="1"/>
  <c r="H258" i="6" s="1"/>
  <c r="U258" i="5" a="1"/>
  <c r="U258" i="5" s="1"/>
  <c r="V258" i="5" a="1"/>
  <c r="V258" i="5" s="1"/>
  <c r="K258" i="6" l="1" a="1"/>
  <c r="X258" i="5"/>
  <c r="AJ258" i="5" s="1"/>
  <c r="I262" i="5" s="1"/>
  <c r="W258" i="5" a="1"/>
  <c r="W258" i="5" s="1"/>
  <c r="AI258" i="5" s="1" a="1"/>
  <c r="AI258" i="5" s="1"/>
  <c r="G262" i="5" s="1" a="1"/>
  <c r="G262" i="5" s="1"/>
  <c r="Y258" i="5" a="1"/>
  <c r="R258" i="6" l="1"/>
  <c r="P260" i="6"/>
  <c r="Q260" i="6"/>
  <c r="R260" i="6"/>
  <c r="K258" i="6"/>
  <c r="O258" i="6" s="1"/>
  <c r="P258" i="6"/>
  <c r="O259" i="6"/>
  <c r="P259" i="6"/>
  <c r="R259" i="6"/>
  <c r="Q259" i="6"/>
  <c r="Q258" i="6"/>
  <c r="O260" i="6"/>
  <c r="AE259" i="5"/>
  <c r="Y258" i="5"/>
  <c r="AE260" i="5"/>
  <c r="S258" i="6" l="1" a="1"/>
  <c r="AC258" i="5" a="1"/>
  <c r="AC258" i="5" s="1"/>
  <c r="AF258" i="5" s="1" a="1"/>
  <c r="AF258" i="5" s="1"/>
  <c r="E262" i="5" s="1" a="1"/>
  <c r="E262" i="5" s="1"/>
  <c r="AE258" i="5"/>
  <c r="AH258" i="5" s="1" a="1"/>
  <c r="AH258" i="5" s="1"/>
  <c r="H262" i="5" s="1" a="1"/>
  <c r="H262" i="5" s="1"/>
  <c r="T260" i="6" l="1"/>
  <c r="T259" i="6"/>
  <c r="S258" i="6"/>
  <c r="T258" i="6" s="1"/>
  <c r="T261" i="6"/>
  <c r="K262" i="5" a="1"/>
  <c r="V258" i="6" l="1" a="1"/>
  <c r="V258" i="6" s="1"/>
  <c r="U258" i="6" a="1"/>
  <c r="U258" i="6" s="1"/>
  <c r="Q262" i="5"/>
  <c r="O263" i="5"/>
  <c r="R262" i="5"/>
  <c r="P263" i="5"/>
  <c r="Q263" i="5"/>
  <c r="R263" i="5"/>
  <c r="Q264" i="5"/>
  <c r="R264" i="5"/>
  <c r="O264" i="5"/>
  <c r="P264" i="5"/>
  <c r="K262" i="5"/>
  <c r="O262" i="5" s="1"/>
  <c r="S262" i="5" s="1" a="1"/>
  <c r="P262" i="5"/>
  <c r="X258" i="6" l="1"/>
  <c r="AJ258" i="6" s="1"/>
  <c r="I262" i="6" s="1"/>
  <c r="W258" i="6" a="1"/>
  <c r="W258" i="6" s="1"/>
  <c r="AI258" i="6" s="1" a="1"/>
  <c r="AI258" i="6" s="1"/>
  <c r="G262" i="6" s="1" a="1"/>
  <c r="G262" i="6" s="1"/>
  <c r="Y258" i="6" a="1"/>
  <c r="T265" i="5"/>
  <c r="S262" i="5"/>
  <c r="T262" i="5" s="1"/>
  <c r="T263" i="5"/>
  <c r="T264" i="5"/>
  <c r="Y258" i="6" l="1"/>
  <c r="AE259" i="6"/>
  <c r="AE260" i="6"/>
  <c r="V262" i="5" a="1"/>
  <c r="V262" i="5" s="1"/>
  <c r="U262" i="5" a="1"/>
  <c r="U262" i="5" s="1"/>
  <c r="AE258" i="6" l="1"/>
  <c r="AH258" i="6" s="1" a="1"/>
  <c r="AH258" i="6" s="1"/>
  <c r="H262" i="6" s="1" a="1"/>
  <c r="H262" i="6" s="1"/>
  <c r="AC258" i="6" a="1"/>
  <c r="AC258" i="6" s="1"/>
  <c r="AF258" i="6" s="1" a="1"/>
  <c r="AF258" i="6" s="1"/>
  <c r="E262" i="6" s="1" a="1"/>
  <c r="E262" i="6" s="1"/>
  <c r="W262" i="5" a="1"/>
  <c r="W262" i="5" s="1"/>
  <c r="AI262" i="5" s="1" a="1"/>
  <c r="AI262" i="5" s="1"/>
  <c r="G266" i="5" s="1" a="1"/>
  <c r="G266" i="5" s="1"/>
  <c r="X262" i="5"/>
  <c r="AJ262" i="5" s="1"/>
  <c r="I266" i="5" s="1"/>
  <c r="Y262" i="5" a="1"/>
  <c r="K262" i="6" l="1" a="1"/>
  <c r="AE264" i="5"/>
  <c r="AE263" i="5"/>
  <c r="Y262" i="5"/>
  <c r="Q264" i="6" l="1"/>
  <c r="O263" i="6"/>
  <c r="P263" i="6"/>
  <c r="Q263" i="6"/>
  <c r="K262" i="6"/>
  <c r="O262" i="6" s="1"/>
  <c r="P262" i="6"/>
  <c r="R263" i="6"/>
  <c r="Q262" i="6"/>
  <c r="R262" i="6"/>
  <c r="O264" i="6"/>
  <c r="P264" i="6"/>
  <c r="R264" i="6"/>
  <c r="AC262" i="5" a="1"/>
  <c r="AC262" i="5" s="1"/>
  <c r="AF262" i="5" s="1" a="1"/>
  <c r="AF262" i="5" s="1"/>
  <c r="E266" i="5" s="1" a="1"/>
  <c r="E266" i="5" s="1"/>
  <c r="AE262" i="5"/>
  <c r="AH262" i="5" s="1" a="1"/>
  <c r="AH262" i="5" s="1"/>
  <c r="H266" i="5" s="1" a="1"/>
  <c r="H266" i="5" s="1"/>
  <c r="S262" i="6" l="1" a="1"/>
  <c r="S262" i="6"/>
  <c r="T262" i="6" s="1"/>
  <c r="T264" i="6"/>
  <c r="T263" i="6"/>
  <c r="T265" i="6"/>
  <c r="K266" i="5" a="1"/>
  <c r="U262" i="6" l="1" a="1"/>
  <c r="U262" i="6" s="1"/>
  <c r="V262" i="6" a="1"/>
  <c r="V262" i="6" s="1"/>
  <c r="R268" i="5"/>
  <c r="P266" i="5"/>
  <c r="O267" i="5"/>
  <c r="R266" i="5"/>
  <c r="Q266" i="5"/>
  <c r="K266" i="5"/>
  <c r="O266" i="5" s="1"/>
  <c r="O268" i="5"/>
  <c r="P267" i="5"/>
  <c r="Q267" i="5"/>
  <c r="R267" i="5"/>
  <c r="P268" i="5"/>
  <c r="Q268" i="5"/>
  <c r="W262" i="6" l="1" a="1"/>
  <c r="W262" i="6" s="1"/>
  <c r="AI262" i="6" s="1" a="1"/>
  <c r="AI262" i="6" s="1"/>
  <c r="G266" i="6" s="1" a="1"/>
  <c r="G266" i="6" s="1"/>
  <c r="X262" i="6"/>
  <c r="AJ262" i="6" s="1"/>
  <c r="I266" i="6" s="1"/>
  <c r="Y262" i="6" a="1"/>
  <c r="S266" i="5" a="1"/>
  <c r="AE263" i="6" l="1"/>
  <c r="AE264" i="6"/>
  <c r="Y262" i="6"/>
  <c r="T267" i="5"/>
  <c r="S266" i="5"/>
  <c r="T266" i="5" s="1"/>
  <c r="T268" i="5"/>
  <c r="T269" i="5"/>
  <c r="AC262" i="6" l="1" a="1"/>
  <c r="AC262" i="6" s="1"/>
  <c r="AF262" i="6" s="1" a="1"/>
  <c r="AF262" i="6" s="1"/>
  <c r="E266" i="6" s="1" a="1"/>
  <c r="E266" i="6" s="1"/>
  <c r="AE262" i="6"/>
  <c r="AH262" i="6" s="1" a="1"/>
  <c r="AH262" i="6" s="1"/>
  <c r="H266" i="6" s="1" a="1"/>
  <c r="H266" i="6" s="1"/>
  <c r="V266" i="5" a="1"/>
  <c r="V266" i="5" s="1"/>
  <c r="U266" i="5" a="1"/>
  <c r="U266" i="5" s="1"/>
  <c r="K266" i="6" l="1" a="1"/>
  <c r="W266" i="5" a="1"/>
  <c r="W266" i="5" s="1"/>
  <c r="AI266" i="5" s="1" a="1"/>
  <c r="AI266" i="5" s="1"/>
  <c r="G270" i="5" s="1" a="1"/>
  <c r="G270" i="5" s="1"/>
  <c r="X266" i="5"/>
  <c r="AJ266" i="5" s="1"/>
  <c r="I270" i="5" s="1"/>
  <c r="Y266" i="5" a="1"/>
  <c r="K266" i="6" l="1"/>
  <c r="O266" i="6" s="1"/>
  <c r="R268" i="6"/>
  <c r="O267" i="6"/>
  <c r="P266" i="6"/>
  <c r="Q267" i="6"/>
  <c r="R267" i="6"/>
  <c r="P267" i="6"/>
  <c r="Q266" i="6"/>
  <c r="R266" i="6"/>
  <c r="O268" i="6"/>
  <c r="P268" i="6"/>
  <c r="Q268" i="6"/>
  <c r="Y266" i="5"/>
  <c r="AE267" i="5"/>
  <c r="AE268" i="5"/>
  <c r="S266" i="6" l="1" a="1"/>
  <c r="AC266" i="5" a="1"/>
  <c r="AC266" i="5" s="1"/>
  <c r="AF266" i="5" s="1" a="1"/>
  <c r="AF266" i="5" s="1"/>
  <c r="E270" i="5" s="1" a="1"/>
  <c r="E270" i="5" s="1"/>
  <c r="AE266" i="5"/>
  <c r="AH266" i="5" s="1" a="1"/>
  <c r="AH266" i="5" s="1"/>
  <c r="H270" i="5" s="1" a="1"/>
  <c r="H270" i="5" s="1"/>
  <c r="S266" i="6" l="1"/>
  <c r="T266" i="6" s="1"/>
  <c r="T267" i="6"/>
  <c r="T268" i="6"/>
  <c r="T269" i="6"/>
  <c r="K270" i="5" a="1"/>
  <c r="U266" i="6" l="1" a="1"/>
  <c r="U266" i="6" s="1"/>
  <c r="V266" i="6" a="1"/>
  <c r="V266" i="6" s="1"/>
  <c r="O271" i="5"/>
  <c r="Q270" i="5"/>
  <c r="R270" i="5"/>
  <c r="K270" i="5"/>
  <c r="O270" i="5" s="1"/>
  <c r="P271" i="5"/>
  <c r="R271" i="5"/>
  <c r="P270" i="5"/>
  <c r="Q271" i="5"/>
  <c r="R272" i="5"/>
  <c r="O272" i="5"/>
  <c r="P272" i="5"/>
  <c r="Q272" i="5"/>
  <c r="W266" i="6" l="1" a="1"/>
  <c r="W266" i="6" s="1"/>
  <c r="AI266" i="6" s="1" a="1"/>
  <c r="AI266" i="6" s="1"/>
  <c r="G270" i="6" s="1" a="1"/>
  <c r="G270" i="6" s="1"/>
  <c r="X266" i="6"/>
  <c r="AJ266" i="6" s="1"/>
  <c r="I270" i="6" s="1"/>
  <c r="Y266" i="6" a="1"/>
  <c r="S270" i="5" a="1"/>
  <c r="AE267" i="6" l="1"/>
  <c r="AE268" i="6"/>
  <c r="Y266" i="6"/>
  <c r="T273" i="5"/>
  <c r="S270" i="5"/>
  <c r="T270" i="5" s="1"/>
  <c r="T271" i="5"/>
  <c r="T272" i="5"/>
  <c r="AC266" i="6" l="1" a="1"/>
  <c r="AC266" i="6" s="1"/>
  <c r="AF266" i="6" s="1" a="1"/>
  <c r="AF266" i="6" s="1"/>
  <c r="E270" i="6" s="1" a="1"/>
  <c r="E270" i="6" s="1"/>
  <c r="AE266" i="6"/>
  <c r="AH266" i="6" s="1" a="1"/>
  <c r="AH266" i="6" s="1"/>
  <c r="H270" i="6" s="1" a="1"/>
  <c r="H270" i="6" s="1"/>
  <c r="V270" i="5" a="1"/>
  <c r="V270" i="5" s="1"/>
  <c r="U270" i="5" a="1"/>
  <c r="U270" i="5" s="1"/>
  <c r="K270" i="6" l="1" a="1"/>
  <c r="W270" i="5" a="1"/>
  <c r="W270" i="5" s="1"/>
  <c r="AI270" i="5" s="1" a="1"/>
  <c r="AI270" i="5" s="1"/>
  <c r="G274" i="5" s="1" a="1"/>
  <c r="G274" i="5" s="1"/>
  <c r="X270" i="5"/>
  <c r="AJ270" i="5" s="1"/>
  <c r="I274" i="5" s="1"/>
  <c r="Y270" i="5" a="1"/>
  <c r="P272" i="6" l="1"/>
  <c r="Q272" i="6"/>
  <c r="P270" i="6"/>
  <c r="O271" i="6"/>
  <c r="Q270" i="6"/>
  <c r="P271" i="6"/>
  <c r="O272" i="6"/>
  <c r="R270" i="6"/>
  <c r="Q271" i="6"/>
  <c r="R271" i="6"/>
  <c r="R272" i="6"/>
  <c r="K270" i="6"/>
  <c r="O270" i="6" s="1"/>
  <c r="S270" i="6" s="1" a="1"/>
  <c r="Y270" i="5"/>
  <c r="AE272" i="5"/>
  <c r="AE271" i="5"/>
  <c r="T272" i="6" l="1"/>
  <c r="S270" i="6"/>
  <c r="T270" i="6" s="1"/>
  <c r="T271" i="6"/>
  <c r="T273" i="6"/>
  <c r="AC270" i="5" a="1"/>
  <c r="AC270" i="5" s="1"/>
  <c r="AF270" i="5" s="1" a="1"/>
  <c r="AF270" i="5" s="1"/>
  <c r="E274" i="5" s="1" a="1"/>
  <c r="E274" i="5" s="1"/>
  <c r="AE270" i="5"/>
  <c r="AH270" i="5" s="1" a="1"/>
  <c r="AH270" i="5" s="1"/>
  <c r="H274" i="5" s="1" a="1"/>
  <c r="H274" i="5" s="1"/>
  <c r="U270" i="6" l="1" a="1"/>
  <c r="U270" i="6" s="1"/>
  <c r="V270" i="6" a="1"/>
  <c r="V270" i="6" s="1"/>
  <c r="K274" i="5" a="1"/>
  <c r="X270" i="6" l="1"/>
  <c r="AJ270" i="6" s="1"/>
  <c r="I274" i="6" s="1"/>
  <c r="W270" i="6" a="1"/>
  <c r="W270" i="6" s="1"/>
  <c r="AI270" i="6" s="1" a="1"/>
  <c r="AI270" i="6" s="1"/>
  <c r="G274" i="6" s="1" a="1"/>
  <c r="G274" i="6" s="1"/>
  <c r="Y270" i="6" a="1"/>
  <c r="K274" i="5"/>
  <c r="O274" i="5" s="1"/>
  <c r="P274" i="5"/>
  <c r="R275" i="5"/>
  <c r="R274" i="5"/>
  <c r="O276" i="5"/>
  <c r="P276" i="5"/>
  <c r="Q275" i="5"/>
  <c r="Q276" i="5"/>
  <c r="R276" i="5"/>
  <c r="Q274" i="5"/>
  <c r="O275" i="5"/>
  <c r="P275" i="5"/>
  <c r="AE272" i="6" l="1"/>
  <c r="AE271" i="6"/>
  <c r="Y270" i="6"/>
  <c r="S274" i="5" a="1"/>
  <c r="AC270" i="6" l="1" a="1"/>
  <c r="AC270" i="6" s="1"/>
  <c r="AF270" i="6" s="1" a="1"/>
  <c r="AF270" i="6" s="1"/>
  <c r="E274" i="6" s="1" a="1"/>
  <c r="E274" i="6" s="1"/>
  <c r="AE270" i="6"/>
  <c r="AH270" i="6" s="1" a="1"/>
  <c r="AH270" i="6" s="1"/>
  <c r="H274" i="6" s="1" a="1"/>
  <c r="H274" i="6" s="1"/>
  <c r="T277" i="5"/>
  <c r="S274" i="5"/>
  <c r="T274" i="5" s="1"/>
  <c r="T275" i="5"/>
  <c r="T276" i="5"/>
  <c r="K274" i="6" l="1" a="1"/>
  <c r="U274" i="5" a="1"/>
  <c r="U274" i="5" s="1"/>
  <c r="V274" i="5" a="1"/>
  <c r="V274" i="5" s="1"/>
  <c r="P275" i="6" l="1"/>
  <c r="O275" i="6"/>
  <c r="Q275" i="6"/>
  <c r="Q276" i="6"/>
  <c r="P274" i="6"/>
  <c r="Q274" i="6"/>
  <c r="R275" i="6"/>
  <c r="O276" i="6"/>
  <c r="R276" i="6"/>
  <c r="R274" i="6"/>
  <c r="P276" i="6"/>
  <c r="K274" i="6"/>
  <c r="O274" i="6" s="1"/>
  <c r="S274" i="6" s="1" a="1"/>
  <c r="W274" i="5" a="1"/>
  <c r="W274" i="5" s="1"/>
  <c r="AI274" i="5" s="1" a="1"/>
  <c r="AI274" i="5" s="1"/>
  <c r="G278" i="5" s="1" a="1"/>
  <c r="G278" i="5" s="1"/>
  <c r="X274" i="5"/>
  <c r="AJ274" i="5" s="1"/>
  <c r="I278" i="5" s="1"/>
  <c r="Y274" i="5" a="1"/>
  <c r="S274" i="6" l="1"/>
  <c r="T274" i="6" s="1"/>
  <c r="T275" i="6"/>
  <c r="T276" i="6"/>
  <c r="T277" i="6"/>
  <c r="AE276" i="5"/>
  <c r="AE275" i="5"/>
  <c r="Y274" i="5"/>
  <c r="U274" i="6" l="1" a="1"/>
  <c r="U274" i="6" s="1"/>
  <c r="V274" i="6" a="1"/>
  <c r="V274" i="6" s="1"/>
  <c r="AC274" i="5" a="1"/>
  <c r="AC274" i="5" s="1"/>
  <c r="AF274" i="5" s="1" a="1"/>
  <c r="AF274" i="5" s="1"/>
  <c r="E278" i="5" s="1" a="1"/>
  <c r="E278" i="5" s="1"/>
  <c r="AE274" i="5"/>
  <c r="AH274" i="5" s="1" a="1"/>
  <c r="AH274" i="5" s="1"/>
  <c r="H278" i="5" s="1" a="1"/>
  <c r="H278" i="5" s="1"/>
  <c r="W274" i="6" l="1" a="1"/>
  <c r="W274" i="6" s="1"/>
  <c r="AI274" i="6" s="1" a="1"/>
  <c r="AI274" i="6" s="1"/>
  <c r="G278" i="6" s="1" a="1"/>
  <c r="G278" i="6" s="1"/>
  <c r="X274" i="6"/>
  <c r="AJ274" i="6" s="1"/>
  <c r="I278" i="6" s="1"/>
  <c r="Y274" i="6" a="1"/>
  <c r="K278" i="5" a="1"/>
  <c r="AE276" i="6" l="1"/>
  <c r="AE275" i="6"/>
  <c r="Y274" i="6"/>
  <c r="Q279" i="5"/>
  <c r="O280" i="5"/>
  <c r="P278" i="5"/>
  <c r="R279" i="5"/>
  <c r="Q280" i="5"/>
  <c r="R280" i="5"/>
  <c r="R278" i="5"/>
  <c r="P280" i="5"/>
  <c r="O279" i="5"/>
  <c r="P279" i="5"/>
  <c r="K278" i="5"/>
  <c r="O278" i="5" s="1"/>
  <c r="S278" i="5" s="1" a="1"/>
  <c r="Q278" i="5"/>
  <c r="AE274" i="6" l="1"/>
  <c r="AH274" i="6" s="1" a="1"/>
  <c r="AH274" i="6" s="1"/>
  <c r="H278" i="6" s="1" a="1"/>
  <c r="H278" i="6" s="1"/>
  <c r="AC274" i="6" a="1"/>
  <c r="AC274" i="6" s="1"/>
  <c r="AF274" i="6" s="1" a="1"/>
  <c r="AF274" i="6" s="1"/>
  <c r="E278" i="6" s="1" a="1"/>
  <c r="E278" i="6" s="1"/>
  <c r="T279" i="5"/>
  <c r="T280" i="5"/>
  <c r="T281" i="5"/>
  <c r="S278" i="5"/>
  <c r="T278" i="5" s="1"/>
  <c r="K278" i="6" l="1" a="1"/>
  <c r="V278" i="5" a="1"/>
  <c r="V278" i="5" s="1"/>
  <c r="U278" i="5" a="1"/>
  <c r="U278" i="5" s="1"/>
  <c r="K278" i="6" l="1"/>
  <c r="O278" i="6" s="1"/>
  <c r="R278" i="6"/>
  <c r="P279" i="6"/>
  <c r="Q279" i="6"/>
  <c r="O280" i="6"/>
  <c r="P280" i="6"/>
  <c r="Q280" i="6"/>
  <c r="R279" i="6"/>
  <c r="R280" i="6"/>
  <c r="Q278" i="6"/>
  <c r="O279" i="6"/>
  <c r="P278" i="6"/>
  <c r="W278" i="5" a="1"/>
  <c r="W278" i="5" s="1"/>
  <c r="AI278" i="5" s="1" a="1"/>
  <c r="AI278" i="5" s="1"/>
  <c r="G282" i="5" s="1" a="1"/>
  <c r="G282" i="5" s="1"/>
  <c r="X278" i="5"/>
  <c r="AJ278" i="5" s="1"/>
  <c r="I282" i="5" s="1"/>
  <c r="Y278" i="5" a="1"/>
  <c r="S278" i="6" l="1" a="1"/>
  <c r="AE279" i="5"/>
  <c r="Y278" i="5"/>
  <c r="AE280" i="5"/>
  <c r="T281" i="6" l="1"/>
  <c r="T279" i="6"/>
  <c r="S278" i="6"/>
  <c r="T278" i="6" s="1"/>
  <c r="T280" i="6"/>
  <c r="AE278" i="5"/>
  <c r="AH278" i="5" s="1" a="1"/>
  <c r="AH278" i="5" s="1"/>
  <c r="H282" i="5" s="1" a="1"/>
  <c r="H282" i="5" s="1"/>
  <c r="AC278" i="5" a="1"/>
  <c r="AC278" i="5" s="1"/>
  <c r="AF278" i="5" s="1" a="1"/>
  <c r="AF278" i="5" s="1"/>
  <c r="E282" i="5" s="1" a="1"/>
  <c r="E282" i="5" s="1"/>
  <c r="V278" i="6" l="1" a="1"/>
  <c r="V278" i="6" s="1"/>
  <c r="U278" i="6" a="1"/>
  <c r="U278" i="6" s="1"/>
  <c r="K282" i="5" a="1"/>
  <c r="W278" i="6" l="1" a="1"/>
  <c r="W278" i="6" s="1"/>
  <c r="AI278" i="6" s="1" a="1"/>
  <c r="AI278" i="6" s="1"/>
  <c r="G282" i="6" s="1" a="1"/>
  <c r="G282" i="6" s="1"/>
  <c r="X278" i="6"/>
  <c r="AJ278" i="6" s="1"/>
  <c r="I282" i="6" s="1"/>
  <c r="Y278" i="6" a="1"/>
  <c r="K282" i="5"/>
  <c r="O282" i="5" s="1"/>
  <c r="R282" i="5"/>
  <c r="P283" i="5"/>
  <c r="Q283" i="5"/>
  <c r="R283" i="5"/>
  <c r="O284" i="5"/>
  <c r="O283" i="5"/>
  <c r="P284" i="5"/>
  <c r="Q284" i="5"/>
  <c r="R284" i="5"/>
  <c r="P282" i="5"/>
  <c r="Q282" i="5"/>
  <c r="AE279" i="6" l="1"/>
  <c r="Y278" i="6"/>
  <c r="AE280" i="6"/>
  <c r="S282" i="5" a="1"/>
  <c r="AE278" i="6" l="1"/>
  <c r="AH278" i="6" s="1" a="1"/>
  <c r="AH278" i="6" s="1"/>
  <c r="H282" i="6" s="1" a="1"/>
  <c r="H282" i="6" s="1"/>
  <c r="AC278" i="6" a="1"/>
  <c r="AC278" i="6" s="1"/>
  <c r="AF278" i="6" s="1" a="1"/>
  <c r="AF278" i="6" s="1"/>
  <c r="E282" i="6" s="1" a="1"/>
  <c r="E282" i="6" s="1"/>
  <c r="T285" i="5"/>
  <c r="T284" i="5"/>
  <c r="T283" i="5"/>
  <c r="S282" i="5"/>
  <c r="T282" i="5" s="1"/>
  <c r="K282" i="6" l="1" a="1"/>
  <c r="V282" i="5" a="1"/>
  <c r="V282" i="5" s="1"/>
  <c r="U282" i="5" a="1"/>
  <c r="U282" i="5" s="1"/>
  <c r="R283" i="6" l="1"/>
  <c r="Q284" i="6"/>
  <c r="R284" i="6"/>
  <c r="Q283" i="6"/>
  <c r="Q282" i="6"/>
  <c r="O283" i="6"/>
  <c r="R282" i="6"/>
  <c r="P283" i="6"/>
  <c r="O284" i="6"/>
  <c r="P284" i="6"/>
  <c r="K282" i="6"/>
  <c r="O282" i="6" s="1"/>
  <c r="S282" i="6" s="1" a="1"/>
  <c r="P282" i="6"/>
  <c r="W282" i="5" a="1"/>
  <c r="W282" i="5" s="1"/>
  <c r="AI282" i="5" s="1" a="1"/>
  <c r="AI282" i="5" s="1"/>
  <c r="G286" i="5" s="1" a="1"/>
  <c r="G286" i="5" s="1"/>
  <c r="X282" i="5"/>
  <c r="AJ282" i="5" s="1"/>
  <c r="I286" i="5" s="1"/>
  <c r="Y282" i="5" a="1"/>
  <c r="S282" i="6" l="1"/>
  <c r="T282" i="6" s="1"/>
  <c r="T283" i="6"/>
  <c r="T284" i="6"/>
  <c r="T285" i="6"/>
  <c r="AE284" i="5"/>
  <c r="Y282" i="5"/>
  <c r="AE283" i="5"/>
  <c r="V282" i="6" l="1" a="1"/>
  <c r="V282" i="6" s="1"/>
  <c r="U282" i="6" a="1"/>
  <c r="U282" i="6" s="1"/>
  <c r="AC282" i="5" a="1"/>
  <c r="AC282" i="5" s="1"/>
  <c r="AF282" i="5" s="1" a="1"/>
  <c r="AF282" i="5" s="1"/>
  <c r="E286" i="5" s="1" a="1"/>
  <c r="E286" i="5" s="1"/>
  <c r="AE282" i="5"/>
  <c r="AH282" i="5" s="1" a="1"/>
  <c r="AH282" i="5" s="1"/>
  <c r="H286" i="5" s="1" a="1"/>
  <c r="H286" i="5" s="1"/>
  <c r="H2" i="4" a="1"/>
  <c r="H2" i="4" s="1"/>
  <c r="I2" i="4" s="1"/>
  <c r="A6" i="4"/>
  <c r="A10" i="4" s="1"/>
  <c r="A14" i="4" s="1"/>
  <c r="A18" i="4" s="1"/>
  <c r="A22" i="4" s="1"/>
  <c r="A26" i="4" s="1"/>
  <c r="A30" i="4" s="1"/>
  <c r="A34" i="4" s="1"/>
  <c r="A38" i="4" s="1"/>
  <c r="A42" i="4" s="1"/>
  <c r="A46" i="4" s="1"/>
  <c r="A50" i="4" s="1"/>
  <c r="A54" i="4" s="1"/>
  <c r="A58" i="4" s="1"/>
  <c r="A62" i="4" s="1"/>
  <c r="A66" i="4" s="1"/>
  <c r="A70" i="4" s="1"/>
  <c r="A74" i="4" s="1"/>
  <c r="A78" i="4" s="1"/>
  <c r="A82" i="4" s="1"/>
  <c r="A86" i="4" s="1"/>
  <c r="A90" i="4" s="1"/>
  <c r="A94" i="4" s="1"/>
  <c r="A98" i="4" s="1"/>
  <c r="A102" i="4" s="1"/>
  <c r="A106" i="4" s="1"/>
  <c r="A110" i="4" s="1"/>
  <c r="A114" i="4" s="1"/>
  <c r="A118" i="4" s="1"/>
  <c r="A122" i="4" s="1"/>
  <c r="A126" i="4" s="1"/>
  <c r="A130" i="4" s="1"/>
  <c r="A134" i="4" s="1"/>
  <c r="A138" i="4" s="1"/>
  <c r="A142" i="4" s="1"/>
  <c r="A146" i="4" s="1"/>
  <c r="A150" i="4" s="1"/>
  <c r="A154" i="4" s="1"/>
  <c r="A158" i="4" s="1"/>
  <c r="A162" i="4" s="1"/>
  <c r="A166" i="4" s="1"/>
  <c r="A170" i="4" s="1"/>
  <c r="A174" i="4" s="1"/>
  <c r="A178" i="4" s="1"/>
  <c r="A182" i="4" s="1"/>
  <c r="A186" i="4" s="1"/>
  <c r="A190" i="4" s="1"/>
  <c r="A194" i="4" s="1"/>
  <c r="A198" i="4" s="1"/>
  <c r="A202" i="4" s="1"/>
  <c r="A206" i="4" s="1"/>
  <c r="A210" i="4" s="1"/>
  <c r="A214" i="4" s="1"/>
  <c r="A218" i="4" s="1"/>
  <c r="A222" i="4" s="1"/>
  <c r="A226" i="4" s="1"/>
  <c r="A230" i="4" s="1"/>
  <c r="A234" i="4" s="1"/>
  <c r="A238" i="4" s="1"/>
  <c r="A242" i="4" s="1"/>
  <c r="A246" i="4" s="1"/>
  <c r="A250" i="4" s="1"/>
  <c r="A254" i="4" s="1"/>
  <c r="A258" i="4" s="1"/>
  <c r="A262" i="4" s="1"/>
  <c r="A266" i="4" s="1"/>
  <c r="A270" i="4" s="1"/>
  <c r="A274" i="4" s="1"/>
  <c r="A278" i="4" s="1"/>
  <c r="L10" i="2" a="1"/>
  <c r="L10" i="2" s="1"/>
  <c r="P10" i="2" s="1"/>
  <c r="R11" i="2"/>
  <c r="S11" i="2"/>
  <c r="P13" i="2"/>
  <c r="Q13" i="2"/>
  <c r="A14" i="2"/>
  <c r="A18" i="2" s="1"/>
  <c r="A22" i="2" s="1"/>
  <c r="A26" i="2" s="1"/>
  <c r="K14" i="2"/>
  <c r="K18" i="2" s="1"/>
  <c r="K22" i="2" s="1"/>
  <c r="K26" i="2" s="1"/>
  <c r="A30" i="2"/>
  <c r="A34" i="2" s="1"/>
  <c r="A38" i="2" s="1"/>
  <c r="A42" i="2" s="1"/>
  <c r="A46" i="2" s="1"/>
  <c r="A50" i="2" s="1"/>
  <c r="A54" i="2" s="1"/>
  <c r="A58" i="2" s="1"/>
  <c r="A62" i="2" s="1"/>
  <c r="A66" i="2" s="1"/>
  <c r="A70" i="2" s="1"/>
  <c r="A74" i="2" s="1"/>
  <c r="A78" i="2" s="1"/>
  <c r="A82" i="2" s="1"/>
  <c r="A86" i="2" s="1"/>
  <c r="A90" i="2" s="1"/>
  <c r="A94" i="2" s="1"/>
  <c r="A98" i="2" s="1"/>
  <c r="A102" i="2" s="1"/>
  <c r="A106" i="2" s="1"/>
  <c r="A110" i="2" s="1"/>
  <c r="A114" i="2" s="1"/>
  <c r="A118" i="2" s="1"/>
  <c r="A122" i="2" s="1"/>
  <c r="A126" i="2" s="1"/>
  <c r="A130" i="2" s="1"/>
  <c r="A134" i="2" s="1"/>
  <c r="A138" i="2" s="1"/>
  <c r="A142" i="2" s="1"/>
  <c r="A146" i="2" s="1"/>
  <c r="A150" i="2" s="1"/>
  <c r="A154" i="2" s="1"/>
  <c r="A158" i="2" s="1"/>
  <c r="A162" i="2" s="1"/>
  <c r="A166" i="2" s="1"/>
  <c r="A170" i="2" s="1"/>
  <c r="A174" i="2" s="1"/>
  <c r="A178" i="2" s="1"/>
  <c r="A182" i="2" s="1"/>
  <c r="A186" i="2" s="1"/>
  <c r="A190" i="2" s="1"/>
  <c r="A194" i="2" s="1"/>
  <c r="A198" i="2" s="1"/>
  <c r="A202" i="2" s="1"/>
  <c r="A206" i="2" s="1"/>
  <c r="A210" i="2" s="1"/>
  <c r="A214" i="2" s="1"/>
  <c r="A218" i="2" s="1"/>
  <c r="A222" i="2" s="1"/>
  <c r="A226" i="2" s="1"/>
  <c r="A230" i="2" s="1"/>
  <c r="A234" i="2" s="1"/>
  <c r="A238" i="2" s="1"/>
  <c r="A242" i="2" s="1"/>
  <c r="A246" i="2" s="1"/>
  <c r="A250" i="2" s="1"/>
  <c r="A254" i="2" s="1"/>
  <c r="A258" i="2" s="1"/>
  <c r="A262" i="2" s="1"/>
  <c r="A266" i="2" s="1"/>
  <c r="A270" i="2" s="1"/>
  <c r="A274" i="2" s="1"/>
  <c r="K30" i="2"/>
  <c r="K34" i="2" s="1"/>
  <c r="K38" i="2" s="1"/>
  <c r="K42" i="2" s="1"/>
  <c r="K46" i="2" s="1"/>
  <c r="K50" i="2" s="1"/>
  <c r="K54" i="2" s="1"/>
  <c r="K58" i="2" s="1"/>
  <c r="K62" i="2" s="1"/>
  <c r="K66" i="2" s="1"/>
  <c r="K70" i="2" s="1"/>
  <c r="K74" i="2"/>
  <c r="K78" i="2" s="1"/>
  <c r="K82" i="2" s="1"/>
  <c r="K86" i="2" s="1"/>
  <c r="K90" i="2" s="1"/>
  <c r="K94" i="2" s="1"/>
  <c r="K98" i="2" s="1"/>
  <c r="K102" i="2" s="1"/>
  <c r="K106" i="2" s="1"/>
  <c r="K110" i="2" s="1"/>
  <c r="K114" i="2" s="1"/>
  <c r="K118" i="2" s="1"/>
  <c r="K122" i="2" s="1"/>
  <c r="K126" i="2" s="1"/>
  <c r="K130" i="2" s="1"/>
  <c r="K134" i="2" s="1"/>
  <c r="K138" i="2" s="1"/>
  <c r="K142" i="2" s="1"/>
  <c r="K146" i="2" s="1"/>
  <c r="K150" i="2" s="1"/>
  <c r="K154" i="2" s="1"/>
  <c r="K158" i="2" s="1"/>
  <c r="K162" i="2" s="1"/>
  <c r="K166" i="2" s="1"/>
  <c r="K170" i="2" s="1"/>
  <c r="K174" i="2" s="1"/>
  <c r="K178" i="2" s="1"/>
  <c r="K182" i="2" s="1"/>
  <c r="K186" i="2" s="1"/>
  <c r="K190" i="2" s="1"/>
  <c r="K194" i="2" s="1"/>
  <c r="K198" i="2" s="1"/>
  <c r="K202" i="2" s="1"/>
  <c r="K206" i="2" s="1"/>
  <c r="K210" i="2" s="1"/>
  <c r="K214" i="2" s="1"/>
  <c r="K218" i="2" s="1"/>
  <c r="K222" i="2" s="1"/>
  <c r="K226" i="2" s="1"/>
  <c r="K230" i="2" s="1"/>
  <c r="K234" i="2"/>
  <c r="K238" i="2" s="1"/>
  <c r="K242" i="2" s="1"/>
  <c r="K246" i="2" s="1"/>
  <c r="K250" i="2" s="1"/>
  <c r="K254" i="2" s="1"/>
  <c r="K258" i="2" s="1"/>
  <c r="K262" i="2" s="1"/>
  <c r="K266" i="2" s="1"/>
  <c r="K270" i="2" s="1"/>
  <c r="K274" i="2" s="1"/>
  <c r="L10" i="1" a="1"/>
  <c r="L10" i="1" s="1"/>
  <c r="P10" i="1" s="1"/>
  <c r="Q10" i="1"/>
  <c r="R10" i="1"/>
  <c r="R11" i="1"/>
  <c r="S11" i="1"/>
  <c r="Q12" i="1"/>
  <c r="R12" i="1"/>
  <c r="P13" i="1"/>
  <c r="Q13" i="1"/>
  <c r="A14" i="1"/>
  <c r="A18" i="1" s="1"/>
  <c r="K14" i="1"/>
  <c r="K18" i="1" s="1"/>
  <c r="K22" i="1" s="1"/>
  <c r="K26" i="1" s="1"/>
  <c r="K30" i="1" s="1"/>
  <c r="K34" i="1" s="1"/>
  <c r="K38" i="1" s="1"/>
  <c r="K42" i="1" s="1"/>
  <c r="K46" i="1" s="1"/>
  <c r="K50" i="1" s="1"/>
  <c r="K54" i="1" s="1"/>
  <c r="K58" i="1" s="1"/>
  <c r="K62" i="1" s="1"/>
  <c r="K66" i="1" s="1"/>
  <c r="K70" i="1" s="1"/>
  <c r="K74" i="1" s="1"/>
  <c r="K78" i="1" s="1"/>
  <c r="K82" i="1" s="1"/>
  <c r="K86" i="1" s="1"/>
  <c r="K90" i="1" s="1"/>
  <c r="K94" i="1" s="1"/>
  <c r="K98" i="1" s="1"/>
  <c r="K102" i="1" s="1"/>
  <c r="K106" i="1" s="1"/>
  <c r="K110" i="1" s="1"/>
  <c r="K114" i="1" s="1"/>
  <c r="K118" i="1" s="1"/>
  <c r="K122" i="1" s="1"/>
  <c r="K126" i="1" s="1"/>
  <c r="K130" i="1" s="1"/>
  <c r="K134" i="1" s="1"/>
  <c r="K138" i="1" s="1"/>
  <c r="K142" i="1" s="1"/>
  <c r="K146" i="1" s="1"/>
  <c r="K150" i="1" s="1"/>
  <c r="K154" i="1" s="1"/>
  <c r="K158" i="1" s="1"/>
  <c r="K162" i="1" s="1"/>
  <c r="K166" i="1" s="1"/>
  <c r="K170" i="1" s="1"/>
  <c r="K174" i="1" s="1"/>
  <c r="K178" i="1" s="1"/>
  <c r="K182" i="1" s="1"/>
  <c r="K186" i="1" s="1"/>
  <c r="K190" i="1" s="1"/>
  <c r="K194" i="1" s="1"/>
  <c r="K198" i="1" s="1"/>
  <c r="K202" i="1" s="1"/>
  <c r="K206" i="1" s="1"/>
  <c r="K210" i="1" s="1"/>
  <c r="K214" i="1" s="1"/>
  <c r="K218" i="1" s="1"/>
  <c r="K222" i="1" s="1"/>
  <c r="A22" i="1"/>
  <c r="A26" i="1" s="1"/>
  <c r="A30" i="1" s="1"/>
  <c r="A34" i="1" s="1"/>
  <c r="A38" i="1" s="1"/>
  <c r="A42" i="1"/>
  <c r="A46" i="1" s="1"/>
  <c r="A50" i="1" s="1"/>
  <c r="A54" i="1" s="1"/>
  <c r="A58" i="1" s="1"/>
  <c r="A62" i="1"/>
  <c r="A66" i="1" s="1"/>
  <c r="A70" i="1"/>
  <c r="A74" i="1" s="1"/>
  <c r="A78" i="1" s="1"/>
  <c r="A82" i="1" s="1"/>
  <c r="A86" i="1" s="1"/>
  <c r="A90" i="1" s="1"/>
  <c r="A94" i="1" s="1"/>
  <c r="A98" i="1" s="1"/>
  <c r="A102" i="1" s="1"/>
  <c r="A106" i="1" s="1"/>
  <c r="A110" i="1" s="1"/>
  <c r="A114" i="1" s="1"/>
  <c r="A118" i="1" s="1"/>
  <c r="A122" i="1" s="1"/>
  <c r="A126" i="1" s="1"/>
  <c r="A130" i="1" s="1"/>
  <c r="A134" i="1" s="1"/>
  <c r="A138" i="1" s="1"/>
  <c r="A142" i="1" s="1"/>
  <c r="A146" i="1" s="1"/>
  <c r="A150" i="1" s="1"/>
  <c r="A154" i="1" s="1"/>
  <c r="A158" i="1" s="1"/>
  <c r="A162" i="1" s="1"/>
  <c r="A166" i="1" s="1"/>
  <c r="A170" i="1" s="1"/>
  <c r="A174" i="1" s="1"/>
  <c r="A178" i="1" s="1"/>
  <c r="A182" i="1" s="1"/>
  <c r="A186" i="1" s="1"/>
  <c r="A190" i="1" s="1"/>
  <c r="A194" i="1" s="1"/>
  <c r="A198" i="1" s="1"/>
  <c r="A202" i="1" s="1"/>
  <c r="A206" i="1" s="1"/>
  <c r="A210" i="1" s="1"/>
  <c r="A214" i="1" s="1"/>
  <c r="A218" i="1" s="1"/>
  <c r="A222" i="1" s="1"/>
  <c r="A226" i="1"/>
  <c r="A230" i="1" s="1"/>
  <c r="A234" i="1" s="1"/>
  <c r="A238" i="1" s="1"/>
  <c r="A242" i="1" s="1"/>
  <c r="A246" i="1" s="1"/>
  <c r="K226" i="1"/>
  <c r="K230" i="1" s="1"/>
  <c r="K234" i="1" s="1"/>
  <c r="K238" i="1" s="1"/>
  <c r="K242" i="1" s="1"/>
  <c r="K246" i="1" s="1"/>
  <c r="X282" i="6" l="1"/>
  <c r="AJ282" i="6" s="1"/>
  <c r="I286" i="6" s="1"/>
  <c r="W282" i="6" a="1"/>
  <c r="W282" i="6" s="1"/>
  <c r="AI282" i="6" s="1" a="1"/>
  <c r="AI282" i="6" s="1"/>
  <c r="G286" i="6" s="1" a="1"/>
  <c r="G286" i="6" s="1"/>
  <c r="Y282" i="6" a="1"/>
  <c r="K286" i="5" a="1"/>
  <c r="I3" i="4"/>
  <c r="I5" i="4"/>
  <c r="I4" i="4"/>
  <c r="R12" i="2"/>
  <c r="R10" i="2"/>
  <c r="V11" i="2" s="1"/>
  <c r="Q12" i="2"/>
  <c r="Q10" i="2"/>
  <c r="S13" i="2"/>
  <c r="P12" i="2"/>
  <c r="T12" i="2" s="1"/>
  <c r="Q11" i="2"/>
  <c r="R13" i="2"/>
  <c r="V13" i="2" s="1"/>
  <c r="S12" i="2"/>
  <c r="P11" i="2"/>
  <c r="S10" i="2"/>
  <c r="S13" i="1"/>
  <c r="P12" i="1"/>
  <c r="Q11" i="1"/>
  <c r="R13" i="1"/>
  <c r="S12" i="1"/>
  <c r="P11" i="1"/>
  <c r="S10" i="1"/>
  <c r="U10" i="1" s="1" a="1"/>
  <c r="AE283" i="6" l="1"/>
  <c r="AE284" i="6"/>
  <c r="Y282" i="6"/>
  <c r="R288" i="5"/>
  <c r="P288" i="5"/>
  <c r="K286" i="5"/>
  <c r="O286" i="5" s="1"/>
  <c r="O288" i="5"/>
  <c r="Q288" i="5"/>
  <c r="P286" i="5"/>
  <c r="Q286" i="5"/>
  <c r="R286" i="5"/>
  <c r="O287" i="5"/>
  <c r="Q287" i="5"/>
  <c r="R287" i="5"/>
  <c r="P287" i="5"/>
  <c r="K2" i="4" a="1"/>
  <c r="K2" i="4" s="1"/>
  <c r="M2" i="4" a="1"/>
  <c r="M2" i="4" s="1"/>
  <c r="N2" i="4" a="1"/>
  <c r="N2" i="4" s="1"/>
  <c r="J2" i="4" a="1"/>
  <c r="J2" i="4" s="1"/>
  <c r="L2" i="4" s="1" a="1"/>
  <c r="L2" i="4" s="1"/>
  <c r="W12" i="2"/>
  <c r="W13" i="2"/>
  <c r="V12" i="2"/>
  <c r="T11" i="2"/>
  <c r="T13" i="2"/>
  <c r="T10" i="2"/>
  <c r="V10" i="2"/>
  <c r="W11" i="2"/>
  <c r="W10" i="2"/>
  <c r="U11" i="2"/>
  <c r="U10" i="2"/>
  <c r="U13" i="2"/>
  <c r="U12" i="2"/>
  <c r="U10" i="1"/>
  <c r="AA11" i="1"/>
  <c r="AA12" i="1"/>
  <c r="AA13" i="1"/>
  <c r="T10" i="1" a="1"/>
  <c r="T10" i="1" s="1"/>
  <c r="AC282" i="6" l="1" a="1"/>
  <c r="AC282" i="6" s="1"/>
  <c r="AF282" i="6" s="1" a="1"/>
  <c r="AF282" i="6" s="1"/>
  <c r="E286" i="6" s="1" a="1"/>
  <c r="E286" i="6" s="1"/>
  <c r="AE282" i="6"/>
  <c r="AH282" i="6" s="1" a="1"/>
  <c r="AH282" i="6" s="1"/>
  <c r="H286" i="6" s="1" a="1"/>
  <c r="H286" i="6" s="1"/>
  <c r="S286" i="5" a="1"/>
  <c r="O2" i="4" a="1"/>
  <c r="O2" i="4" s="1"/>
  <c r="Y10" i="2" a="1"/>
  <c r="X10" i="2" a="1"/>
  <c r="X10" i="2" s="1"/>
  <c r="AA10" i="1"/>
  <c r="AD10" i="1" s="1" a="1"/>
  <c r="Y10" i="1" a="1"/>
  <c r="Y10" i="1" s="1"/>
  <c r="AB10" i="1" s="1" a="1"/>
  <c r="K286" i="6" l="1" a="1"/>
  <c r="T287" i="5"/>
  <c r="T289" i="5"/>
  <c r="T288" i="5"/>
  <c r="S286" i="5"/>
  <c r="T286" i="5" s="1"/>
  <c r="Q2" i="4" a="1"/>
  <c r="Q2" i="4" s="1"/>
  <c r="S2" i="4" s="1" a="1"/>
  <c r="R2" i="4" a="1"/>
  <c r="R2" i="4" s="1"/>
  <c r="T2" i="4" s="1"/>
  <c r="F6" i="4" s="1"/>
  <c r="Y10" i="2"/>
  <c r="AE11" i="2"/>
  <c r="AE12" i="2"/>
  <c r="AE13" i="2"/>
  <c r="AB10" i="1"/>
  <c r="H14" i="1" s="1"/>
  <c r="I14" i="1"/>
  <c r="H15" i="1"/>
  <c r="H16" i="1"/>
  <c r="H17" i="1"/>
  <c r="I15" i="1"/>
  <c r="I16" i="1"/>
  <c r="I17" i="1"/>
  <c r="AD10" i="1"/>
  <c r="J14" i="1" s="1"/>
  <c r="J15" i="1"/>
  <c r="J16" i="1"/>
  <c r="J17" i="1"/>
  <c r="P287" i="6" l="1"/>
  <c r="Q287" i="6"/>
  <c r="R286" i="6"/>
  <c r="O287" i="6"/>
  <c r="Q286" i="6"/>
  <c r="R287" i="6"/>
  <c r="R288" i="6"/>
  <c r="O288" i="6"/>
  <c r="P288" i="6"/>
  <c r="Q288" i="6"/>
  <c r="P286" i="6"/>
  <c r="K286" i="6"/>
  <c r="O286" i="6" s="1"/>
  <c r="S286" i="6" s="1" a="1"/>
  <c r="U286" i="5" a="1"/>
  <c r="U286" i="5" s="1"/>
  <c r="V286" i="5" a="1"/>
  <c r="V286" i="5" s="1"/>
  <c r="E7" i="4"/>
  <c r="S2" i="4"/>
  <c r="E6" i="4" s="1"/>
  <c r="AE10" i="2"/>
  <c r="AH10" i="2" s="1" a="1"/>
  <c r="AC10" i="2" a="1"/>
  <c r="AC10" i="2" s="1"/>
  <c r="AF10" i="2" s="1" a="1"/>
  <c r="L14" i="1" a="1"/>
  <c r="T287" i="6" l="1"/>
  <c r="T288" i="6"/>
  <c r="S286" i="6"/>
  <c r="T286" i="6" s="1"/>
  <c r="T289" i="6"/>
  <c r="X286" i="5"/>
  <c r="AJ286" i="5" s="1"/>
  <c r="I290" i="5" s="1"/>
  <c r="W286" i="5" a="1"/>
  <c r="W286" i="5" s="1"/>
  <c r="AI286" i="5" s="1" a="1"/>
  <c r="AI286" i="5" s="1"/>
  <c r="G290" i="5" s="1" a="1"/>
  <c r="G290" i="5" s="1"/>
  <c r="Y286" i="5" a="1"/>
  <c r="H6" i="4" a="1"/>
  <c r="AF10" i="2"/>
  <c r="H14" i="2" s="1"/>
  <c r="I14" i="2"/>
  <c r="H15" i="2"/>
  <c r="H16" i="2"/>
  <c r="H17" i="2"/>
  <c r="I16" i="2"/>
  <c r="I15" i="2"/>
  <c r="I17" i="2"/>
  <c r="AH10" i="2"/>
  <c r="J14" i="2" s="1"/>
  <c r="J15" i="2"/>
  <c r="J16" i="2"/>
  <c r="J17" i="2"/>
  <c r="Q14" i="1"/>
  <c r="R14" i="1"/>
  <c r="P16" i="1"/>
  <c r="P17" i="1"/>
  <c r="L14" i="1"/>
  <c r="P14" i="1" s="1"/>
  <c r="S14" i="1"/>
  <c r="Q15" i="1"/>
  <c r="Q16" i="1"/>
  <c r="Q17" i="1"/>
  <c r="R15" i="1"/>
  <c r="R16" i="1"/>
  <c r="R17" i="1"/>
  <c r="S15" i="1"/>
  <c r="S16" i="1"/>
  <c r="S17" i="1"/>
  <c r="U286" i="6" l="1" a="1"/>
  <c r="U286" i="6" s="1"/>
  <c r="V286" i="6" a="1"/>
  <c r="V286" i="6" s="1"/>
  <c r="AE288" i="5"/>
  <c r="Y286" i="5"/>
  <c r="AE287" i="5"/>
  <c r="I8" i="4"/>
  <c r="I9" i="4"/>
  <c r="H6" i="4"/>
  <c r="I6" i="4" s="1"/>
  <c r="I7" i="4"/>
  <c r="L14" i="2" a="1"/>
  <c r="P15" i="1"/>
  <c r="U14" i="1" s="1" a="1"/>
  <c r="W286" i="6" l="1" a="1"/>
  <c r="W286" i="6" s="1"/>
  <c r="AI286" i="6" s="1" a="1"/>
  <c r="AI286" i="6" s="1"/>
  <c r="G290" i="6" s="1" a="1"/>
  <c r="G290" i="6" s="1"/>
  <c r="X286" i="6"/>
  <c r="AJ286" i="6" s="1"/>
  <c r="I290" i="6" s="1"/>
  <c r="Y286" i="6" a="1"/>
  <c r="AE286" i="5"/>
  <c r="AH286" i="5" s="1" a="1"/>
  <c r="AH286" i="5" s="1"/>
  <c r="H290" i="5" s="1" a="1"/>
  <c r="H290" i="5" s="1"/>
  <c r="AC286" i="5" a="1"/>
  <c r="AC286" i="5" s="1"/>
  <c r="AF286" i="5" s="1" a="1"/>
  <c r="AF286" i="5" s="1"/>
  <c r="E290" i="5" s="1" a="1"/>
  <c r="E290" i="5" s="1"/>
  <c r="K6" i="4" a="1"/>
  <c r="K6" i="4" s="1"/>
  <c r="J6" i="4" a="1"/>
  <c r="J6" i="4" s="1"/>
  <c r="L6" i="4" s="1" a="1"/>
  <c r="L6" i="4" s="1"/>
  <c r="M6" i="4" a="1"/>
  <c r="M6" i="4" s="1"/>
  <c r="N6" i="4" a="1"/>
  <c r="N6" i="4" s="1"/>
  <c r="Q14" i="2"/>
  <c r="S15" i="2"/>
  <c r="S16" i="2"/>
  <c r="S17" i="2"/>
  <c r="W17" i="2" s="1"/>
  <c r="R14" i="2"/>
  <c r="P15" i="2"/>
  <c r="P16" i="2"/>
  <c r="P17" i="2"/>
  <c r="T17" i="2" s="1"/>
  <c r="L14" i="2"/>
  <c r="P14" i="2" s="1"/>
  <c r="S14" i="2"/>
  <c r="Q15" i="2"/>
  <c r="Q16" i="2"/>
  <c r="U16" i="2" s="1"/>
  <c r="Q17" i="2"/>
  <c r="R17" i="2"/>
  <c r="R16" i="2"/>
  <c r="R15" i="2"/>
  <c r="V15" i="2" s="1"/>
  <c r="AA15" i="1"/>
  <c r="AA16" i="1"/>
  <c r="AA17" i="1"/>
  <c r="U14" i="1"/>
  <c r="T14" i="1" a="1"/>
  <c r="T14" i="1" s="1"/>
  <c r="AE287" i="6" l="1"/>
  <c r="AE288" i="6"/>
  <c r="Y286" i="6"/>
  <c r="K290" i="5" a="1"/>
  <c r="O6" i="4" a="1"/>
  <c r="O6" i="4" s="1"/>
  <c r="U15" i="2"/>
  <c r="T16" i="2"/>
  <c r="W16" i="2"/>
  <c r="V16" i="2"/>
  <c r="V17" i="2"/>
  <c r="W14" i="2"/>
  <c r="T15" i="2"/>
  <c r="W15" i="2"/>
  <c r="U17" i="2"/>
  <c r="T14" i="2"/>
  <c r="V14" i="2"/>
  <c r="U14" i="2"/>
  <c r="AA14" i="1"/>
  <c r="AD14" i="1" s="1" a="1"/>
  <c r="Y14" i="1" a="1"/>
  <c r="Y14" i="1" s="1"/>
  <c r="AB14" i="1" s="1" a="1"/>
  <c r="AC286" i="6" l="1" a="1"/>
  <c r="AC286" i="6" s="1"/>
  <c r="AF286" i="6" s="1" a="1"/>
  <c r="AF286" i="6" s="1"/>
  <c r="E290" i="6" s="1" a="1"/>
  <c r="E290" i="6" s="1"/>
  <c r="AE286" i="6"/>
  <c r="AH286" i="6" s="1" a="1"/>
  <c r="AH286" i="6" s="1"/>
  <c r="H290" i="6" s="1" a="1"/>
  <c r="H290" i="6" s="1"/>
  <c r="P290" i="5"/>
  <c r="O292" i="5"/>
  <c r="Q292" i="5"/>
  <c r="R292" i="5"/>
  <c r="K290" i="5"/>
  <c r="O290" i="5" s="1"/>
  <c r="P291" i="5"/>
  <c r="O291" i="5"/>
  <c r="Q291" i="5"/>
  <c r="R290" i="5"/>
  <c r="R291" i="5"/>
  <c r="P292" i="5"/>
  <c r="Q290" i="5"/>
  <c r="Q6" i="4" a="1"/>
  <c r="Q6" i="4" s="1"/>
  <c r="S6" i="4" s="1" a="1"/>
  <c r="R6" i="4" a="1"/>
  <c r="R6" i="4" s="1"/>
  <c r="T6" i="4" s="1"/>
  <c r="F10" i="4" s="1"/>
  <c r="Y14" i="2" a="1"/>
  <c r="X14" i="2" a="1"/>
  <c r="X14" i="2" s="1"/>
  <c r="I19" i="1"/>
  <c r="I20" i="1"/>
  <c r="I21" i="1"/>
  <c r="I18" i="1"/>
  <c r="AB14" i="1"/>
  <c r="H18" i="1" s="1"/>
  <c r="H21" i="1"/>
  <c r="H19" i="1"/>
  <c r="H20" i="1"/>
  <c r="AD14" i="1"/>
  <c r="J18" i="1" s="1"/>
  <c r="J19" i="1"/>
  <c r="J20" i="1"/>
  <c r="J21" i="1"/>
  <c r="K290" i="6" l="1" a="1"/>
  <c r="S290" i="5" a="1"/>
  <c r="S6" i="4"/>
  <c r="E10" i="4" s="1"/>
  <c r="E11" i="4"/>
  <c r="AE15" i="2"/>
  <c r="AE16" i="2"/>
  <c r="AE17" i="2"/>
  <c r="Y14" i="2"/>
  <c r="L18" i="1" a="1"/>
  <c r="K290" i="6" l="1"/>
  <c r="O290" i="6" s="1"/>
  <c r="Q290" i="6"/>
  <c r="Q291" i="6"/>
  <c r="R291" i="6"/>
  <c r="P292" i="6"/>
  <c r="R292" i="6"/>
  <c r="O292" i="6"/>
  <c r="Q292" i="6"/>
  <c r="O291" i="6"/>
  <c r="P290" i="6"/>
  <c r="R290" i="6"/>
  <c r="P291" i="6"/>
  <c r="T292" i="5"/>
  <c r="T291" i="5"/>
  <c r="T293" i="5"/>
  <c r="S290" i="5"/>
  <c r="T290" i="5" s="1"/>
  <c r="H10" i="4" a="1"/>
  <c r="AE14" i="2"/>
  <c r="AH14" i="2" s="1" a="1"/>
  <c r="AC14" i="2" a="1"/>
  <c r="AC14" i="2" s="1"/>
  <c r="AF14" i="2" s="1" a="1"/>
  <c r="R19" i="1"/>
  <c r="R20" i="1"/>
  <c r="R21" i="1"/>
  <c r="Q18" i="1"/>
  <c r="S19" i="1"/>
  <c r="S20" i="1"/>
  <c r="S21" i="1"/>
  <c r="R18" i="1"/>
  <c r="S18" i="1"/>
  <c r="Q19" i="1"/>
  <c r="Q20" i="1"/>
  <c r="Q21" i="1"/>
  <c r="L18" i="1"/>
  <c r="P18" i="1" s="1"/>
  <c r="S290" i="6" l="1" a="1"/>
  <c r="V290" i="5" a="1"/>
  <c r="V290" i="5" s="1"/>
  <c r="U290" i="5" a="1"/>
  <c r="U290" i="5" s="1"/>
  <c r="I12" i="4"/>
  <c r="I13" i="4"/>
  <c r="H10" i="4"/>
  <c r="I10" i="4" s="1"/>
  <c r="I11" i="4"/>
  <c r="I18" i="2"/>
  <c r="H19" i="2"/>
  <c r="H20" i="2"/>
  <c r="H21" i="2"/>
  <c r="I19" i="2"/>
  <c r="I20" i="2"/>
  <c r="I21" i="2"/>
  <c r="AF14" i="2"/>
  <c r="H18" i="2" s="1"/>
  <c r="AH14" i="2"/>
  <c r="J18" i="2" s="1"/>
  <c r="J19" i="2"/>
  <c r="J20" i="2"/>
  <c r="J21" i="2"/>
  <c r="P21" i="1"/>
  <c r="P20" i="1"/>
  <c r="U18" i="1" a="1"/>
  <c r="P19" i="1"/>
  <c r="T18" i="1" s="1" a="1"/>
  <c r="T18" i="1" s="1"/>
  <c r="S290" i="6" l="1"/>
  <c r="T290" i="6" s="1"/>
  <c r="T291" i="6"/>
  <c r="T292" i="6"/>
  <c r="T293" i="6"/>
  <c r="W290" i="5" a="1"/>
  <c r="W290" i="5" s="1"/>
  <c r="AI290" i="5" s="1" a="1"/>
  <c r="AI290" i="5" s="1"/>
  <c r="X290" i="5"/>
  <c r="AJ290" i="5" s="1"/>
  <c r="Y290" i="5" a="1"/>
  <c r="M10" i="4" a="1"/>
  <c r="M10" i="4" s="1"/>
  <c r="J10" i="4" a="1"/>
  <c r="J10" i="4" s="1"/>
  <c r="K10" i="4" a="1"/>
  <c r="K10" i="4" s="1"/>
  <c r="N10" i="4" a="1"/>
  <c r="N10" i="4" s="1"/>
  <c r="L18" i="2" a="1"/>
  <c r="AA19" i="1"/>
  <c r="AA20" i="1"/>
  <c r="AA21" i="1"/>
  <c r="U18" i="1"/>
  <c r="U290" i="6" l="1" a="1"/>
  <c r="U290" i="6" s="1"/>
  <c r="V290" i="6" a="1"/>
  <c r="V290" i="6" s="1"/>
  <c r="AE291" i="5"/>
  <c r="AE292" i="5"/>
  <c r="Y290" i="5"/>
  <c r="L10" i="4" a="1"/>
  <c r="L10" i="4" s="1"/>
  <c r="O10" i="4" a="1"/>
  <c r="O10" i="4" s="1"/>
  <c r="L18" i="2"/>
  <c r="P18" i="2" s="1"/>
  <c r="S18" i="2"/>
  <c r="Q19" i="2"/>
  <c r="Q20" i="2"/>
  <c r="U20" i="2" s="1"/>
  <c r="Q21" i="2"/>
  <c r="R19" i="2"/>
  <c r="R20" i="2"/>
  <c r="R21" i="2"/>
  <c r="Q18" i="2"/>
  <c r="S19" i="2"/>
  <c r="S20" i="2"/>
  <c r="S21" i="2"/>
  <c r="W21" i="2" s="1"/>
  <c r="R18" i="2"/>
  <c r="P20" i="2"/>
  <c r="P19" i="2"/>
  <c r="P21" i="2"/>
  <c r="T21" i="2" s="1"/>
  <c r="Y18" i="1" a="1"/>
  <c r="Y18" i="1" s="1"/>
  <c r="AB18" i="1" s="1" a="1"/>
  <c r="AA18" i="1"/>
  <c r="AD18" i="1" s="1" a="1"/>
  <c r="W290" i="6" l="1" a="1"/>
  <c r="W290" i="6" s="1"/>
  <c r="AI290" i="6" s="1" a="1"/>
  <c r="AI290" i="6" s="1"/>
  <c r="X290" i="6"/>
  <c r="AJ290" i="6" s="1"/>
  <c r="Y290" i="6" a="1"/>
  <c r="AE290" i="5"/>
  <c r="AH290" i="5" s="1" a="1"/>
  <c r="AH290" i="5" s="1"/>
  <c r="AC290" i="5" a="1"/>
  <c r="AC290" i="5" s="1"/>
  <c r="AF290" i="5" s="1" a="1"/>
  <c r="AF290" i="5" s="1"/>
  <c r="R10" i="4" a="1"/>
  <c r="R10" i="4" s="1"/>
  <c r="T10" i="4" s="1"/>
  <c r="F14" i="4" s="1"/>
  <c r="Q10" i="4" a="1"/>
  <c r="Q10" i="4" s="1"/>
  <c r="S10" i="4" s="1" a="1"/>
  <c r="V18" i="2"/>
  <c r="U18" i="2"/>
  <c r="T19" i="2"/>
  <c r="W20" i="2"/>
  <c r="V20" i="2"/>
  <c r="U19" i="2"/>
  <c r="V21" i="2"/>
  <c r="T20" i="2"/>
  <c r="W19" i="2"/>
  <c r="V19" i="2"/>
  <c r="W18" i="2"/>
  <c r="U21" i="2"/>
  <c r="T18" i="2"/>
  <c r="AB18" i="1"/>
  <c r="H22" i="1" s="1"/>
  <c r="I22" i="1"/>
  <c r="H23" i="1"/>
  <c r="H24" i="1"/>
  <c r="H25" i="1"/>
  <c r="I23" i="1"/>
  <c r="I24" i="1"/>
  <c r="I25" i="1"/>
  <c r="AD18" i="1"/>
  <c r="J22" i="1" s="1"/>
  <c r="J23" i="1"/>
  <c r="J24" i="1"/>
  <c r="J25" i="1"/>
  <c r="AE291" i="6" l="1"/>
  <c r="AE292" i="6"/>
  <c r="Y290" i="6"/>
  <c r="E15" i="4"/>
  <c r="S10" i="4"/>
  <c r="E14" i="4" s="1"/>
  <c r="X18" i="2" a="1"/>
  <c r="X18" i="2" s="1"/>
  <c r="Y18" i="2" a="1"/>
  <c r="L22" i="1" a="1"/>
  <c r="AE290" i="6" l="1"/>
  <c r="AH290" i="6" s="1" a="1"/>
  <c r="AH290" i="6" s="1"/>
  <c r="AC290" i="6" a="1"/>
  <c r="AC290" i="6" s="1"/>
  <c r="AF290" i="6" s="1" a="1"/>
  <c r="AF290" i="6" s="1"/>
  <c r="H14" i="4" a="1"/>
  <c r="Y18" i="2"/>
  <c r="AE21" i="2"/>
  <c r="AE20" i="2"/>
  <c r="AE19" i="2"/>
  <c r="R22" i="1"/>
  <c r="P25" i="1"/>
  <c r="L22" i="1"/>
  <c r="P22" i="1" s="1"/>
  <c r="S22" i="1"/>
  <c r="Q23" i="1"/>
  <c r="Q24" i="1"/>
  <c r="Q25" i="1"/>
  <c r="R23" i="1"/>
  <c r="R24" i="1"/>
  <c r="R25" i="1"/>
  <c r="S23" i="1"/>
  <c r="S24" i="1"/>
  <c r="S25" i="1"/>
  <c r="Q22" i="1"/>
  <c r="H14" i="4" l="1"/>
  <c r="I14" i="4" s="1"/>
  <c r="I15" i="4"/>
  <c r="I16" i="4"/>
  <c r="I17" i="4"/>
  <c r="AC18" i="2" a="1"/>
  <c r="AC18" i="2" s="1"/>
  <c r="AF18" i="2" s="1" a="1"/>
  <c r="AE18" i="2"/>
  <c r="AH18" i="2" s="1" a="1"/>
  <c r="P24" i="1"/>
  <c r="U22" i="1" s="1" a="1"/>
  <c r="P23" i="1"/>
  <c r="T22" i="1" s="1" a="1"/>
  <c r="T22" i="1" s="1"/>
  <c r="K14" i="4" l="1" a="1"/>
  <c r="K14" i="4" s="1"/>
  <c r="M14" i="4" a="1"/>
  <c r="M14" i="4" s="1"/>
  <c r="J14" i="4" a="1"/>
  <c r="J14" i="4" s="1"/>
  <c r="L14" i="4" s="1" a="1"/>
  <c r="L14" i="4" s="1"/>
  <c r="N14" i="4" a="1"/>
  <c r="N14" i="4" s="1"/>
  <c r="J23" i="2"/>
  <c r="J24" i="2"/>
  <c r="J25" i="2"/>
  <c r="AH18" i="2"/>
  <c r="J22" i="2" s="1"/>
  <c r="AF18" i="2"/>
  <c r="H22" i="2" s="1"/>
  <c r="I22" i="2"/>
  <c r="H23" i="2"/>
  <c r="H24" i="2"/>
  <c r="H25" i="2"/>
  <c r="I23" i="2"/>
  <c r="I25" i="2"/>
  <c r="I24" i="2"/>
  <c r="AA23" i="1"/>
  <c r="AA24" i="1"/>
  <c r="AA25" i="1"/>
  <c r="U22" i="1"/>
  <c r="O14" i="4" l="1" a="1"/>
  <c r="O14" i="4" s="1"/>
  <c r="L22" i="2" a="1"/>
  <c r="AA22" i="1"/>
  <c r="AD22" i="1" s="1" a="1"/>
  <c r="Y22" i="1" a="1"/>
  <c r="Y22" i="1" s="1"/>
  <c r="AB22" i="1" s="1" a="1"/>
  <c r="Q14" i="4" l="1" a="1"/>
  <c r="Q14" i="4" s="1"/>
  <c r="S14" i="4" s="1" a="1"/>
  <c r="R14" i="4" a="1"/>
  <c r="R14" i="4" s="1"/>
  <c r="T14" i="4" s="1"/>
  <c r="F18" i="4" s="1"/>
  <c r="Q22" i="2"/>
  <c r="S23" i="2"/>
  <c r="S24" i="2"/>
  <c r="S25" i="2"/>
  <c r="W25" i="2" s="1"/>
  <c r="R22" i="2"/>
  <c r="P23" i="2"/>
  <c r="P24" i="2"/>
  <c r="P25" i="2"/>
  <c r="T25" i="2" s="1"/>
  <c r="L22" i="2"/>
  <c r="P22" i="2" s="1"/>
  <c r="S22" i="2"/>
  <c r="Q23" i="2"/>
  <c r="Q24" i="2"/>
  <c r="U24" i="2" s="1"/>
  <c r="Q25" i="2"/>
  <c r="R24" i="2"/>
  <c r="R23" i="2"/>
  <c r="R25" i="2"/>
  <c r="V25" i="2" s="1"/>
  <c r="AD22" i="1"/>
  <c r="J26" i="1" s="1"/>
  <c r="J27" i="1"/>
  <c r="J28" i="1"/>
  <c r="J29" i="1"/>
  <c r="I27" i="1"/>
  <c r="I28" i="1"/>
  <c r="I29" i="1"/>
  <c r="AB22" i="1"/>
  <c r="H26" i="1" s="1"/>
  <c r="H27" i="1"/>
  <c r="H28" i="1"/>
  <c r="H29" i="1"/>
  <c r="I26" i="1"/>
  <c r="S14" i="4" l="1"/>
  <c r="E18" i="4" s="1"/>
  <c r="E19" i="4"/>
  <c r="V23" i="2"/>
  <c r="U23" i="2"/>
  <c r="T24" i="2"/>
  <c r="W24" i="2"/>
  <c r="V24" i="2"/>
  <c r="W22" i="2"/>
  <c r="T23" i="2"/>
  <c r="W23" i="2"/>
  <c r="U25" i="2"/>
  <c r="T22" i="2"/>
  <c r="V22" i="2"/>
  <c r="U22" i="2"/>
  <c r="L26" i="1" a="1"/>
  <c r="H18" i="4" l="1" a="1"/>
  <c r="Y22" i="2" a="1"/>
  <c r="X22" i="2" a="1"/>
  <c r="X22" i="2" s="1"/>
  <c r="R27" i="1"/>
  <c r="R28" i="1"/>
  <c r="R29" i="1"/>
  <c r="Q26" i="1"/>
  <c r="S27" i="1"/>
  <c r="S28" i="1"/>
  <c r="S29" i="1"/>
  <c r="L26" i="1"/>
  <c r="P26" i="1" s="1"/>
  <c r="R26" i="1"/>
  <c r="P27" i="1"/>
  <c r="P28" i="1"/>
  <c r="P29" i="1"/>
  <c r="S26" i="1"/>
  <c r="Q29" i="1"/>
  <c r="Q27" i="1"/>
  <c r="Q28" i="1"/>
  <c r="I19" i="4" l="1"/>
  <c r="I20" i="4"/>
  <c r="I21" i="4"/>
  <c r="H18" i="4"/>
  <c r="I18" i="4" s="1"/>
  <c r="AE23" i="2"/>
  <c r="AE24" i="2"/>
  <c r="AE25" i="2"/>
  <c r="Y22" i="2"/>
  <c r="T26" i="1" a="1"/>
  <c r="T26" i="1" s="1"/>
  <c r="U26" i="1" a="1"/>
  <c r="J18" i="4" l="1" a="1"/>
  <c r="J18" i="4" s="1"/>
  <c r="K18" i="4" a="1"/>
  <c r="K18" i="4" s="1"/>
  <c r="M18" i="4" a="1"/>
  <c r="M18" i="4" s="1"/>
  <c r="N18" i="4" a="1"/>
  <c r="N18" i="4" s="1"/>
  <c r="AE22" i="2"/>
  <c r="AH22" i="2" s="1" a="1"/>
  <c r="AC22" i="2" a="1"/>
  <c r="AC22" i="2" s="1"/>
  <c r="AF22" i="2" s="1" a="1"/>
  <c r="AA27" i="1"/>
  <c r="AA28" i="1"/>
  <c r="AA29" i="1"/>
  <c r="U26" i="1"/>
  <c r="O18" i="4" l="1" a="1"/>
  <c r="O18" i="4" s="1"/>
  <c r="L18" i="4" a="1"/>
  <c r="L18" i="4" s="1"/>
  <c r="I26" i="2"/>
  <c r="H27" i="2"/>
  <c r="H28" i="2"/>
  <c r="H29" i="2"/>
  <c r="I27" i="2"/>
  <c r="I28" i="2"/>
  <c r="I29" i="2"/>
  <c r="AF22" i="2"/>
  <c r="H26" i="2" s="1"/>
  <c r="AH22" i="2"/>
  <c r="J26" i="2" s="1"/>
  <c r="J27" i="2"/>
  <c r="J28" i="2"/>
  <c r="J29" i="2"/>
  <c r="Y26" i="1" a="1"/>
  <c r="Y26" i="1" s="1"/>
  <c r="AB26" i="1" s="1" a="1"/>
  <c r="AA26" i="1"/>
  <c r="AD26" i="1" s="1" a="1"/>
  <c r="R18" i="4" l="1" a="1"/>
  <c r="R18" i="4" s="1"/>
  <c r="T18" i="4" s="1"/>
  <c r="F22" i="4" s="1"/>
  <c r="Q18" i="4" a="1"/>
  <c r="Q18" i="4" s="1"/>
  <c r="S18" i="4" s="1" a="1"/>
  <c r="L26" i="2" a="1"/>
  <c r="AB26" i="1"/>
  <c r="H30" i="1" s="1"/>
  <c r="I30" i="1"/>
  <c r="H31" i="1"/>
  <c r="H32" i="1"/>
  <c r="H33" i="1"/>
  <c r="I31" i="1"/>
  <c r="I33" i="1"/>
  <c r="I32" i="1"/>
  <c r="AD26" i="1"/>
  <c r="J30" i="1" s="1"/>
  <c r="J32" i="1"/>
  <c r="J31" i="1"/>
  <c r="J33" i="1"/>
  <c r="E23" i="4" l="1"/>
  <c r="S18" i="4"/>
  <c r="E22" i="4" s="1"/>
  <c r="L26" i="2"/>
  <c r="P26" i="2" s="1"/>
  <c r="S26" i="2"/>
  <c r="Q27" i="2"/>
  <c r="Q28" i="2"/>
  <c r="Q29" i="2"/>
  <c r="R27" i="2"/>
  <c r="R28" i="2"/>
  <c r="Q26" i="2"/>
  <c r="U26" i="2" s="1"/>
  <c r="S27" i="2"/>
  <c r="S28" i="2"/>
  <c r="S29" i="2"/>
  <c r="W29" i="2" s="1"/>
  <c r="P27" i="2"/>
  <c r="T27" i="2" s="1"/>
  <c r="P29" i="2"/>
  <c r="R26" i="2"/>
  <c r="P28" i="2"/>
  <c r="R29" i="2"/>
  <c r="V29" i="2" s="1"/>
  <c r="L30" i="1" a="1"/>
  <c r="H22" i="4" l="1" a="1"/>
  <c r="V28" i="2"/>
  <c r="U27" i="2"/>
  <c r="T28" i="2"/>
  <c r="V26" i="2"/>
  <c r="W28" i="2"/>
  <c r="V27" i="2"/>
  <c r="W26" i="2"/>
  <c r="U28" i="2"/>
  <c r="T29" i="2"/>
  <c r="W27" i="2"/>
  <c r="U29" i="2"/>
  <c r="T26" i="2"/>
  <c r="L30" i="1"/>
  <c r="P30" i="1" s="1"/>
  <c r="S30" i="1"/>
  <c r="Q31" i="1"/>
  <c r="Q32" i="1"/>
  <c r="Q33" i="1"/>
  <c r="R31" i="1"/>
  <c r="R33" i="1"/>
  <c r="S31" i="1"/>
  <c r="P32" i="1"/>
  <c r="S33" i="1"/>
  <c r="Q30" i="1"/>
  <c r="R32" i="1"/>
  <c r="P33" i="1"/>
  <c r="R30" i="1"/>
  <c r="S32" i="1"/>
  <c r="I25" i="4" l="1"/>
  <c r="I23" i="4"/>
  <c r="I24" i="4"/>
  <c r="H22" i="4"/>
  <c r="I22" i="4" s="1"/>
  <c r="X26" i="2" a="1"/>
  <c r="X26" i="2" s="1"/>
  <c r="Y26" i="2" a="1"/>
  <c r="P31" i="1"/>
  <c r="U30" i="1" s="1" a="1"/>
  <c r="K22" i="4" l="1" a="1"/>
  <c r="K22" i="4" s="1"/>
  <c r="J22" i="4" a="1"/>
  <c r="J22" i="4" s="1"/>
  <c r="L22" i="4" s="1" a="1"/>
  <c r="L22" i="4" s="1"/>
  <c r="M22" i="4" a="1"/>
  <c r="M22" i="4" s="1"/>
  <c r="N22" i="4" a="1"/>
  <c r="N22" i="4" s="1"/>
  <c r="Y26" i="2"/>
  <c r="AE28" i="2"/>
  <c r="AE27" i="2"/>
  <c r="AE29" i="2"/>
  <c r="U30" i="1"/>
  <c r="AA32" i="1"/>
  <c r="AA31" i="1"/>
  <c r="AA33" i="1"/>
  <c r="T30" i="1" a="1"/>
  <c r="T30" i="1" s="1"/>
  <c r="O22" i="4" l="1" a="1"/>
  <c r="O22" i="4" s="1"/>
  <c r="AC26" i="2" a="1"/>
  <c r="AC26" i="2" s="1"/>
  <c r="AF26" i="2" s="1" a="1"/>
  <c r="AE26" i="2"/>
  <c r="AH26" i="2" s="1" a="1"/>
  <c r="AA30" i="1"/>
  <c r="AD30" i="1" s="1" a="1"/>
  <c r="Y30" i="1" a="1"/>
  <c r="Y30" i="1" s="1"/>
  <c r="AB30" i="1" s="1" a="1"/>
  <c r="R22" i="4" l="1" a="1"/>
  <c r="R22" i="4" s="1"/>
  <c r="T22" i="4" s="1"/>
  <c r="F26" i="4" s="1"/>
  <c r="Q22" i="4" a="1"/>
  <c r="Q22" i="4" s="1"/>
  <c r="S22" i="4" s="1" a="1"/>
  <c r="J31" i="2"/>
  <c r="J33" i="2"/>
  <c r="J32" i="2"/>
  <c r="AH26" i="2"/>
  <c r="J30" i="2" s="1"/>
  <c r="AF26" i="2"/>
  <c r="H30" i="2" s="1"/>
  <c r="I30" i="2"/>
  <c r="H31" i="2"/>
  <c r="H32" i="2"/>
  <c r="I31" i="2"/>
  <c r="I33" i="2"/>
  <c r="I32" i="2"/>
  <c r="H33" i="2"/>
  <c r="J35" i="1"/>
  <c r="J36" i="1"/>
  <c r="J37" i="1"/>
  <c r="AD30" i="1"/>
  <c r="J34" i="1" s="1"/>
  <c r="I34" i="1"/>
  <c r="I35" i="1"/>
  <c r="I37" i="1"/>
  <c r="H36" i="1"/>
  <c r="AB30" i="1"/>
  <c r="H34" i="1" s="1"/>
  <c r="I36" i="1"/>
  <c r="H37" i="1"/>
  <c r="H35" i="1"/>
  <c r="S22" i="4" l="1"/>
  <c r="E26" i="4" s="1"/>
  <c r="E27" i="4"/>
  <c r="L30" i="2" a="1"/>
  <c r="L34" i="1" a="1"/>
  <c r="H26" i="4" l="1" a="1"/>
  <c r="L30" i="2"/>
  <c r="P30" i="2" s="1"/>
  <c r="S30" i="2"/>
  <c r="Q31" i="2"/>
  <c r="Q32" i="2"/>
  <c r="U32" i="2" s="1"/>
  <c r="S31" i="2"/>
  <c r="R32" i="2"/>
  <c r="R33" i="2"/>
  <c r="S32" i="2"/>
  <c r="W32" i="2" s="1"/>
  <c r="S33" i="2"/>
  <c r="Q30" i="2"/>
  <c r="P31" i="2"/>
  <c r="P33" i="2"/>
  <c r="T33" i="2" s="1"/>
  <c r="Q33" i="2"/>
  <c r="P32" i="2"/>
  <c r="R30" i="2"/>
  <c r="R31" i="2"/>
  <c r="V31" i="2" s="1"/>
  <c r="Q34" i="1"/>
  <c r="S35" i="1"/>
  <c r="S36" i="1"/>
  <c r="S37" i="1"/>
  <c r="Q36" i="1"/>
  <c r="R34" i="1"/>
  <c r="P35" i="1"/>
  <c r="R36" i="1"/>
  <c r="P37" i="1"/>
  <c r="S34" i="1"/>
  <c r="Q35" i="1"/>
  <c r="Q37" i="1"/>
  <c r="R37" i="1"/>
  <c r="L34" i="1"/>
  <c r="P34" i="1" s="1"/>
  <c r="R35" i="1"/>
  <c r="P36" i="1"/>
  <c r="H26" i="4" l="1"/>
  <c r="I26" i="4" s="1"/>
  <c r="I29" i="4"/>
  <c r="I28" i="4"/>
  <c r="I27" i="4"/>
  <c r="U33" i="2"/>
  <c r="V30" i="2"/>
  <c r="T31" i="2"/>
  <c r="V33" i="2"/>
  <c r="U31" i="2"/>
  <c r="T32" i="2"/>
  <c r="U30" i="2"/>
  <c r="V32" i="2"/>
  <c r="W30" i="2"/>
  <c r="W33" i="2"/>
  <c r="W31" i="2"/>
  <c r="T30" i="2"/>
  <c r="U34" i="1" a="1"/>
  <c r="T34" i="1" a="1"/>
  <c r="T34" i="1" s="1"/>
  <c r="M26" i="4" l="1" a="1"/>
  <c r="M26" i="4" s="1"/>
  <c r="K26" i="4" a="1"/>
  <c r="K26" i="4" s="1"/>
  <c r="N26" i="4" a="1"/>
  <c r="N26" i="4" s="1"/>
  <c r="J26" i="4" a="1"/>
  <c r="J26" i="4" s="1"/>
  <c r="L26" i="4" s="1" a="1"/>
  <c r="L26" i="4" s="1"/>
  <c r="Y30" i="2" a="1"/>
  <c r="X30" i="2" a="1"/>
  <c r="X30" i="2" s="1"/>
  <c r="AA35" i="1"/>
  <c r="AA37" i="1"/>
  <c r="U34" i="1"/>
  <c r="AA36" i="1"/>
  <c r="O26" i="4" l="1" a="1"/>
  <c r="O26" i="4" s="1"/>
  <c r="Y30" i="2"/>
  <c r="AE31" i="2"/>
  <c r="AE32" i="2"/>
  <c r="AE33" i="2"/>
  <c r="Y34" i="1" a="1"/>
  <c r="Y34" i="1" s="1"/>
  <c r="AB34" i="1" s="1" a="1"/>
  <c r="AA34" i="1"/>
  <c r="AD34" i="1" s="1" a="1"/>
  <c r="R26" i="4" l="1" a="1"/>
  <c r="R26" i="4" s="1"/>
  <c r="T26" i="4" s="1"/>
  <c r="F30" i="4" s="1"/>
  <c r="Q26" i="4" a="1"/>
  <c r="Q26" i="4" s="1"/>
  <c r="S26" i="4" s="1" a="1"/>
  <c r="AE30" i="2"/>
  <c r="AH30" i="2" s="1" a="1"/>
  <c r="AC30" i="2" a="1"/>
  <c r="AC30" i="2" s="1"/>
  <c r="AF30" i="2" s="1" a="1"/>
  <c r="I38" i="1"/>
  <c r="H39" i="1"/>
  <c r="H40" i="1"/>
  <c r="I40" i="1"/>
  <c r="I41" i="1"/>
  <c r="AB34" i="1"/>
  <c r="H38" i="1" s="1"/>
  <c r="I39" i="1"/>
  <c r="H41" i="1"/>
  <c r="J40" i="1"/>
  <c r="J41" i="1"/>
  <c r="AD34" i="1"/>
  <c r="J38" i="1" s="1"/>
  <c r="J39" i="1"/>
  <c r="E31" i="4" l="1"/>
  <c r="S26" i="4"/>
  <c r="E30" i="4" s="1"/>
  <c r="AF30" i="2"/>
  <c r="H34" i="2" s="1"/>
  <c r="I34" i="2"/>
  <c r="H35" i="2"/>
  <c r="H36" i="2"/>
  <c r="H37" i="2"/>
  <c r="I35" i="2"/>
  <c r="I36" i="2"/>
  <c r="I37" i="2"/>
  <c r="J36" i="2"/>
  <c r="J35" i="2"/>
  <c r="AH30" i="2"/>
  <c r="J34" i="2" s="1"/>
  <c r="J37" i="2"/>
  <c r="L38" i="1" a="1"/>
  <c r="H30" i="4" l="1" a="1"/>
  <c r="L34" i="2" a="1"/>
  <c r="L38" i="1"/>
  <c r="P38" i="1" s="1"/>
  <c r="S38" i="1"/>
  <c r="Q39" i="1"/>
  <c r="R38" i="1"/>
  <c r="P39" i="1"/>
  <c r="R40" i="1"/>
  <c r="R41" i="1"/>
  <c r="R39" i="1"/>
  <c r="S40" i="1"/>
  <c r="S41" i="1"/>
  <c r="S39" i="1"/>
  <c r="P41" i="1"/>
  <c r="Q40" i="1"/>
  <c r="Q41" i="1"/>
  <c r="Q38" i="1"/>
  <c r="H30" i="4" l="1"/>
  <c r="I30" i="4" s="1"/>
  <c r="I31" i="4"/>
  <c r="I32" i="4"/>
  <c r="I33" i="4"/>
  <c r="R34" i="2"/>
  <c r="P35" i="2"/>
  <c r="P36" i="2"/>
  <c r="P37" i="2"/>
  <c r="T37" i="2" s="1"/>
  <c r="L34" i="2"/>
  <c r="P34" i="2" s="1"/>
  <c r="S34" i="2"/>
  <c r="Q35" i="2"/>
  <c r="Q36" i="2"/>
  <c r="Q37" i="2"/>
  <c r="R35" i="2"/>
  <c r="R36" i="2"/>
  <c r="R37" i="2"/>
  <c r="V37" i="2" s="1"/>
  <c r="Q34" i="2"/>
  <c r="S37" i="2"/>
  <c r="S36" i="2"/>
  <c r="S35" i="2"/>
  <c r="W35" i="2" s="1"/>
  <c r="P40" i="1"/>
  <c r="T38" i="1" s="1" a="1"/>
  <c r="T38" i="1" s="1"/>
  <c r="U38" i="1" a="1"/>
  <c r="M30" i="4" l="1" a="1"/>
  <c r="M30" i="4" s="1"/>
  <c r="N30" i="4" a="1"/>
  <c r="N30" i="4" s="1"/>
  <c r="K30" i="4" a="1"/>
  <c r="K30" i="4" s="1"/>
  <c r="J30" i="4" a="1"/>
  <c r="J30" i="4" s="1"/>
  <c r="L30" i="4" s="1" a="1"/>
  <c r="L30" i="4" s="1"/>
  <c r="U34" i="2"/>
  <c r="U36" i="2"/>
  <c r="W36" i="2"/>
  <c r="V36" i="2"/>
  <c r="U35" i="2"/>
  <c r="T36" i="2"/>
  <c r="W37" i="2"/>
  <c r="V35" i="2"/>
  <c r="W34" i="2"/>
  <c r="T35" i="2"/>
  <c r="U37" i="2"/>
  <c r="T34" i="2"/>
  <c r="V34" i="2"/>
  <c r="U38" i="1"/>
  <c r="AA40" i="1"/>
  <c r="AA41" i="1"/>
  <c r="AA39" i="1"/>
  <c r="O30" i="4" l="1" a="1"/>
  <c r="O30" i="4" s="1"/>
  <c r="Y34" i="2" a="1"/>
  <c r="X34" i="2" a="1"/>
  <c r="X34" i="2" s="1"/>
  <c r="Y38" i="1" a="1"/>
  <c r="Y38" i="1" s="1"/>
  <c r="AB38" i="1" s="1" a="1"/>
  <c r="AA38" i="1"/>
  <c r="AD38" i="1" s="1" a="1"/>
  <c r="Q30" i="4" l="1" a="1"/>
  <c r="Q30" i="4" s="1"/>
  <c r="S30" i="4" s="1" a="1"/>
  <c r="R30" i="4" a="1"/>
  <c r="R30" i="4" s="1"/>
  <c r="T30" i="4" s="1"/>
  <c r="F34" i="4" s="1"/>
  <c r="AE35" i="2"/>
  <c r="AE36" i="2"/>
  <c r="AE37" i="2"/>
  <c r="Y34" i="2"/>
  <c r="I42" i="1"/>
  <c r="H43" i="1"/>
  <c r="H44" i="1"/>
  <c r="H45" i="1"/>
  <c r="I43" i="1"/>
  <c r="I44" i="1"/>
  <c r="I45" i="1"/>
  <c r="AB38" i="1"/>
  <c r="H42" i="1" s="1"/>
  <c r="AD38" i="1"/>
  <c r="J42" i="1" s="1"/>
  <c r="J43" i="1"/>
  <c r="J44" i="1"/>
  <c r="J45" i="1"/>
  <c r="E35" i="4" l="1"/>
  <c r="S30" i="4"/>
  <c r="E34" i="4" s="1"/>
  <c r="AE34" i="2"/>
  <c r="AH34" i="2" s="1" a="1"/>
  <c r="AC34" i="2" a="1"/>
  <c r="AC34" i="2" s="1"/>
  <c r="AF34" i="2" s="1" a="1"/>
  <c r="L42" i="1" a="1"/>
  <c r="H34" i="4" l="1" a="1"/>
  <c r="I39" i="2"/>
  <c r="I40" i="2"/>
  <c r="I41" i="2"/>
  <c r="AF34" i="2"/>
  <c r="H38" i="2" s="1"/>
  <c r="H39" i="2"/>
  <c r="I38" i="2"/>
  <c r="H41" i="2"/>
  <c r="H40" i="2"/>
  <c r="AH34" i="2"/>
  <c r="J38" i="2" s="1"/>
  <c r="J39" i="2"/>
  <c r="J40" i="2"/>
  <c r="J41" i="2"/>
  <c r="R42" i="1"/>
  <c r="L42" i="1"/>
  <c r="P42" i="1" s="1"/>
  <c r="S42" i="1"/>
  <c r="Q43" i="1"/>
  <c r="Q44" i="1"/>
  <c r="Q45" i="1"/>
  <c r="R43" i="1"/>
  <c r="R44" i="1"/>
  <c r="R45" i="1"/>
  <c r="P44" i="1"/>
  <c r="P45" i="1"/>
  <c r="Q42" i="1"/>
  <c r="S44" i="1"/>
  <c r="S45" i="1"/>
  <c r="S43" i="1"/>
  <c r="H34" i="4" l="1"/>
  <c r="I34" i="4" s="1"/>
  <c r="I35" i="4"/>
  <c r="I36" i="4"/>
  <c r="I37" i="4"/>
  <c r="L38" i="2" a="1"/>
  <c r="P43" i="1"/>
  <c r="U42" i="1" s="1" a="1"/>
  <c r="J34" i="4" l="1" a="1"/>
  <c r="J34" i="4" s="1"/>
  <c r="K34" i="4" a="1"/>
  <c r="K34" i="4" s="1"/>
  <c r="M34" i="4" a="1"/>
  <c r="M34" i="4" s="1"/>
  <c r="N34" i="4" a="1"/>
  <c r="N34" i="4" s="1"/>
  <c r="R39" i="2"/>
  <c r="R40" i="2"/>
  <c r="R41" i="2"/>
  <c r="Q38" i="2"/>
  <c r="U38" i="2" s="1"/>
  <c r="S39" i="2"/>
  <c r="S40" i="2"/>
  <c r="S41" i="2"/>
  <c r="R38" i="2"/>
  <c r="V38" i="2" s="1"/>
  <c r="P39" i="2"/>
  <c r="P40" i="2"/>
  <c r="P41" i="2"/>
  <c r="S38" i="2"/>
  <c r="W38" i="2" s="1"/>
  <c r="Q40" i="2"/>
  <c r="Q39" i="2"/>
  <c r="Q41" i="2"/>
  <c r="L38" i="2"/>
  <c r="P38" i="2" s="1"/>
  <c r="T38" i="2" s="1"/>
  <c r="AA43" i="1"/>
  <c r="U42" i="1"/>
  <c r="AA44" i="1"/>
  <c r="AA45" i="1"/>
  <c r="T42" i="1" a="1"/>
  <c r="T42" i="1" s="1"/>
  <c r="O34" i="4" l="1" a="1"/>
  <c r="O34" i="4" s="1"/>
  <c r="L34" i="4" a="1"/>
  <c r="L34" i="4" s="1"/>
  <c r="W41" i="2"/>
  <c r="V41" i="2"/>
  <c r="U41" i="2"/>
  <c r="U39" i="2"/>
  <c r="T40" i="2"/>
  <c r="W40" i="2"/>
  <c r="V40" i="2"/>
  <c r="T41" i="2"/>
  <c r="U40" i="2"/>
  <c r="T39" i="2"/>
  <c r="W39" i="2"/>
  <c r="V39" i="2"/>
  <c r="AA42" i="1"/>
  <c r="AD42" i="1" s="1" a="1"/>
  <c r="Y42" i="1" a="1"/>
  <c r="Y42" i="1" s="1"/>
  <c r="AB42" i="1" s="1" a="1"/>
  <c r="Q34" i="4" l="1" a="1"/>
  <c r="Q34" i="4" s="1"/>
  <c r="S34" i="4" s="1" a="1"/>
  <c r="R34" i="4" a="1"/>
  <c r="R34" i="4" s="1"/>
  <c r="T34" i="4" s="1"/>
  <c r="F38" i="4" s="1"/>
  <c r="Y38" i="2" a="1"/>
  <c r="AE39" i="2" s="1"/>
  <c r="AE40" i="2"/>
  <c r="AE41" i="2"/>
  <c r="Y38" i="2"/>
  <c r="X38" i="2" a="1"/>
  <c r="X38" i="2" s="1"/>
  <c r="AB42" i="1"/>
  <c r="H46" i="1" s="1"/>
  <c r="H47" i="1"/>
  <c r="H48" i="1"/>
  <c r="H49" i="1"/>
  <c r="I47" i="1"/>
  <c r="I48" i="1"/>
  <c r="I49" i="1"/>
  <c r="I46" i="1"/>
  <c r="AD42" i="1"/>
  <c r="J46" i="1" s="1"/>
  <c r="J47" i="1"/>
  <c r="J48" i="1"/>
  <c r="J49" i="1"/>
  <c r="E39" i="4" l="1"/>
  <c r="S34" i="4"/>
  <c r="E38" i="4" s="1"/>
  <c r="AC38" i="2" a="1"/>
  <c r="AC38" i="2" s="1"/>
  <c r="AF38" i="2" s="1" a="1"/>
  <c r="AE38" i="2"/>
  <c r="AH38" i="2" s="1" a="1"/>
  <c r="L46" i="1" a="1"/>
  <c r="H38" i="4" l="1" a="1"/>
  <c r="AH38" i="2"/>
  <c r="J42" i="2" s="1"/>
  <c r="J43" i="2"/>
  <c r="J45" i="2"/>
  <c r="J44" i="2"/>
  <c r="AF38" i="2"/>
  <c r="H42" i="2" s="1"/>
  <c r="I42" i="2"/>
  <c r="H43" i="2"/>
  <c r="H44" i="2"/>
  <c r="H45" i="2"/>
  <c r="I43" i="2"/>
  <c r="I44" i="2"/>
  <c r="I45" i="2"/>
  <c r="Q46" i="1"/>
  <c r="S47" i="1"/>
  <c r="S48" i="1"/>
  <c r="S49" i="1"/>
  <c r="R46" i="1"/>
  <c r="P48" i="1"/>
  <c r="R47" i="1"/>
  <c r="R48" i="1"/>
  <c r="R49" i="1"/>
  <c r="L46" i="1"/>
  <c r="P46" i="1" s="1"/>
  <c r="Q48" i="1"/>
  <c r="S46" i="1"/>
  <c r="Q49" i="1"/>
  <c r="Q47" i="1"/>
  <c r="H38" i="4" l="1"/>
  <c r="I38" i="4" s="1"/>
  <c r="I39" i="4"/>
  <c r="I40" i="4"/>
  <c r="I41" i="4"/>
  <c r="L42" i="2" a="1"/>
  <c r="P49" i="1"/>
  <c r="U46" i="1" s="1" a="1"/>
  <c r="P47" i="1"/>
  <c r="T46" i="1" s="1" a="1"/>
  <c r="T46" i="1" s="1"/>
  <c r="N38" i="4" l="1" a="1"/>
  <c r="N38" i="4" s="1"/>
  <c r="K38" i="4" a="1"/>
  <c r="K38" i="4" s="1"/>
  <c r="M38" i="4" a="1"/>
  <c r="M38" i="4" s="1"/>
  <c r="O38" i="4" s="1" a="1"/>
  <c r="O38" i="4" s="1"/>
  <c r="J38" i="4" a="1"/>
  <c r="J38" i="4" s="1"/>
  <c r="L38" i="4" s="1" a="1"/>
  <c r="L38" i="4" s="1"/>
  <c r="R42" i="2"/>
  <c r="P43" i="2"/>
  <c r="P44" i="2"/>
  <c r="P45" i="2"/>
  <c r="T45" i="2" s="1"/>
  <c r="L42" i="2"/>
  <c r="P42" i="2" s="1"/>
  <c r="S42" i="2"/>
  <c r="Q43" i="2"/>
  <c r="Q44" i="2"/>
  <c r="Q45" i="2"/>
  <c r="R43" i="2"/>
  <c r="R44" i="2"/>
  <c r="R45" i="2"/>
  <c r="V45" i="2" s="1"/>
  <c r="S44" i="2"/>
  <c r="S43" i="2"/>
  <c r="S45" i="2"/>
  <c r="W45" i="2" s="1"/>
  <c r="Q42" i="2"/>
  <c r="U42" i="2" s="1"/>
  <c r="AA47" i="1"/>
  <c r="AA48" i="1"/>
  <c r="AA49" i="1"/>
  <c r="U46" i="1"/>
  <c r="Q38" i="4" l="1" a="1"/>
  <c r="Q38" i="4" s="1"/>
  <c r="S38" i="4" s="1" a="1"/>
  <c r="R38" i="4" a="1"/>
  <c r="R38" i="4" s="1"/>
  <c r="T38" i="4" s="1"/>
  <c r="F42" i="4" s="1"/>
  <c r="V44" i="2"/>
  <c r="U43" i="2"/>
  <c r="T44" i="2"/>
  <c r="U44" i="2"/>
  <c r="W43" i="2"/>
  <c r="V43" i="2"/>
  <c r="W42" i="2"/>
  <c r="T43" i="2"/>
  <c r="W44" i="2"/>
  <c r="U45" i="2"/>
  <c r="T42" i="2"/>
  <c r="V42" i="2"/>
  <c r="AA46" i="1"/>
  <c r="AD46" i="1" s="1" a="1"/>
  <c r="Y46" i="1" a="1"/>
  <c r="Y46" i="1" s="1"/>
  <c r="AB46" i="1" s="1" a="1"/>
  <c r="E43" i="4" l="1"/>
  <c r="S38" i="4"/>
  <c r="E42" i="4" s="1"/>
  <c r="Y42" i="2" a="1"/>
  <c r="X42" i="2" a="1"/>
  <c r="X42" i="2" s="1"/>
  <c r="AD46" i="1"/>
  <c r="J50" i="1" s="1"/>
  <c r="J51" i="1"/>
  <c r="J53" i="1"/>
  <c r="J52" i="1"/>
  <c r="I50" i="1"/>
  <c r="H51" i="1"/>
  <c r="H52" i="1"/>
  <c r="H53" i="1"/>
  <c r="AB46" i="1"/>
  <c r="H50" i="1" s="1"/>
  <c r="I52" i="1"/>
  <c r="I53" i="1"/>
  <c r="I51" i="1"/>
  <c r="H42" i="4" l="1" a="1"/>
  <c r="AE43" i="2"/>
  <c r="AE44" i="2"/>
  <c r="AE45" i="2"/>
  <c r="Y42" i="2"/>
  <c r="L50" i="1" a="1"/>
  <c r="I43" i="4" l="1"/>
  <c r="I44" i="4"/>
  <c r="I45" i="4"/>
  <c r="H42" i="4"/>
  <c r="I42" i="4" s="1"/>
  <c r="AE42" i="2"/>
  <c r="AH42" i="2" s="1" a="1"/>
  <c r="AC42" i="2" a="1"/>
  <c r="AC42" i="2" s="1"/>
  <c r="AF42" i="2" s="1" a="1"/>
  <c r="L50" i="1"/>
  <c r="P50" i="1" s="1"/>
  <c r="S50" i="1"/>
  <c r="Q51" i="1"/>
  <c r="Q52" i="1"/>
  <c r="Q53" i="1"/>
  <c r="R52" i="1"/>
  <c r="Q50" i="1"/>
  <c r="P51" i="1"/>
  <c r="S52" i="1"/>
  <c r="P53" i="1"/>
  <c r="R50" i="1"/>
  <c r="R51" i="1"/>
  <c r="R53" i="1"/>
  <c r="S53" i="1"/>
  <c r="S51" i="1"/>
  <c r="P52" i="1"/>
  <c r="M42" i="4" l="1" a="1"/>
  <c r="M42" i="4" s="1"/>
  <c r="J42" i="4" a="1"/>
  <c r="J42" i="4" s="1"/>
  <c r="K42" i="4" a="1"/>
  <c r="K42" i="4" s="1"/>
  <c r="N42" i="4" a="1"/>
  <c r="N42" i="4" s="1"/>
  <c r="AF42" i="2"/>
  <c r="H46" i="2" s="1"/>
  <c r="H47" i="2"/>
  <c r="H48" i="2"/>
  <c r="H49" i="2"/>
  <c r="I46" i="2"/>
  <c r="I47" i="2"/>
  <c r="I48" i="2"/>
  <c r="I49" i="2"/>
  <c r="AH42" i="2"/>
  <c r="J46" i="2" s="1"/>
  <c r="J47" i="2"/>
  <c r="J48" i="2"/>
  <c r="J49" i="2"/>
  <c r="T50" i="1" a="1"/>
  <c r="T50" i="1" s="1"/>
  <c r="U50" i="1" a="1"/>
  <c r="L42" i="4" l="1" a="1"/>
  <c r="L42" i="4" s="1"/>
  <c r="O42" i="4" a="1"/>
  <c r="O42" i="4" s="1"/>
  <c r="L46" i="2" a="1"/>
  <c r="U50" i="1"/>
  <c r="AA51" i="1"/>
  <c r="AA53" i="1"/>
  <c r="AA52" i="1"/>
  <c r="R42" i="4" l="1" a="1"/>
  <c r="R42" i="4" s="1"/>
  <c r="T42" i="4" s="1"/>
  <c r="F46" i="4" s="1"/>
  <c r="Q42" i="4" a="1"/>
  <c r="Q42" i="4" s="1"/>
  <c r="S42" i="4" s="1" a="1"/>
  <c r="Q46" i="2"/>
  <c r="R46" i="2"/>
  <c r="Q47" i="2"/>
  <c r="Q48" i="2"/>
  <c r="U48" i="2" s="1"/>
  <c r="Q49" i="2"/>
  <c r="R47" i="2"/>
  <c r="R48" i="2"/>
  <c r="R49" i="2"/>
  <c r="V49" i="2" s="1"/>
  <c r="L46" i="2"/>
  <c r="P46" i="2" s="1"/>
  <c r="S47" i="2"/>
  <c r="S48" i="2"/>
  <c r="S49" i="2"/>
  <c r="P48" i="2"/>
  <c r="P47" i="2"/>
  <c r="P49" i="2"/>
  <c r="T49" i="2" s="1"/>
  <c r="S46" i="2"/>
  <c r="W46" i="2" s="1"/>
  <c r="Y50" i="1" a="1"/>
  <c r="Y50" i="1" s="1"/>
  <c r="AB50" i="1" s="1" a="1"/>
  <c r="AA50" i="1"/>
  <c r="AD50" i="1" s="1" a="1"/>
  <c r="E47" i="4" l="1"/>
  <c r="S42" i="4"/>
  <c r="E46" i="4" s="1"/>
  <c r="W49" i="2"/>
  <c r="W48" i="2"/>
  <c r="V48" i="2"/>
  <c r="U47" i="2"/>
  <c r="T47" i="2"/>
  <c r="W47" i="2"/>
  <c r="V47" i="2"/>
  <c r="V46" i="2"/>
  <c r="T48" i="2"/>
  <c r="T46" i="2"/>
  <c r="U49" i="2"/>
  <c r="U46" i="2"/>
  <c r="AD50" i="1"/>
  <c r="J54" i="1" s="1"/>
  <c r="J56" i="1"/>
  <c r="J55" i="1"/>
  <c r="J57" i="1"/>
  <c r="AB50" i="1"/>
  <c r="H54" i="1" s="1"/>
  <c r="H55" i="1"/>
  <c r="H56" i="1"/>
  <c r="H57" i="1"/>
  <c r="I54" i="1"/>
  <c r="I55" i="1"/>
  <c r="I56" i="1"/>
  <c r="I57" i="1"/>
  <c r="H46" i="4" l="1" a="1"/>
  <c r="X46" i="2" a="1"/>
  <c r="X46" i="2" s="1"/>
  <c r="Y46" i="2" a="1"/>
  <c r="L54" i="1" a="1"/>
  <c r="I47" i="4" l="1"/>
  <c r="H46" i="4"/>
  <c r="I46" i="4" s="1"/>
  <c r="I48" i="4"/>
  <c r="I49" i="4"/>
  <c r="Y46" i="2"/>
  <c r="AE49" i="2"/>
  <c r="AE48" i="2"/>
  <c r="AE47" i="2"/>
  <c r="R54" i="1"/>
  <c r="L54" i="1"/>
  <c r="P54" i="1" s="1"/>
  <c r="S54" i="1"/>
  <c r="Q55" i="1"/>
  <c r="Q56" i="1"/>
  <c r="Q57" i="1"/>
  <c r="R55" i="1"/>
  <c r="R56" i="1"/>
  <c r="R57" i="1"/>
  <c r="S55" i="1"/>
  <c r="S57" i="1"/>
  <c r="S56" i="1"/>
  <c r="Q54" i="1"/>
  <c r="J46" i="4" l="1" a="1"/>
  <c r="J46" i="4" s="1"/>
  <c r="K46" i="4" a="1"/>
  <c r="K46" i="4" s="1"/>
  <c r="M46" i="4" a="1"/>
  <c r="M46" i="4" s="1"/>
  <c r="N46" i="4" a="1"/>
  <c r="N46" i="4" s="1"/>
  <c r="AC46" i="2" a="1"/>
  <c r="AC46" i="2" s="1"/>
  <c r="AF46" i="2" s="1" a="1"/>
  <c r="AE46" i="2"/>
  <c r="AH46" i="2" s="1" a="1"/>
  <c r="P57" i="1"/>
  <c r="P56" i="1"/>
  <c r="P55" i="1"/>
  <c r="T54" i="1" s="1" a="1"/>
  <c r="T54" i="1" s="1"/>
  <c r="O46" i="4" l="1" a="1"/>
  <c r="O46" i="4" s="1"/>
  <c r="L46" i="4" a="1"/>
  <c r="L46" i="4" s="1"/>
  <c r="AH46" i="2"/>
  <c r="J50" i="2" s="1"/>
  <c r="J51" i="2"/>
  <c r="J52" i="2"/>
  <c r="J53" i="2"/>
  <c r="I50" i="2"/>
  <c r="H51" i="2"/>
  <c r="H52" i="2"/>
  <c r="H53" i="2"/>
  <c r="AF46" i="2"/>
  <c r="H50" i="2" s="1"/>
  <c r="I52" i="2"/>
  <c r="I51" i="2"/>
  <c r="I53" i="2"/>
  <c r="U54" i="1" a="1"/>
  <c r="Q46" i="4" l="1" a="1"/>
  <c r="Q46" i="4" s="1"/>
  <c r="S46" i="4" s="1" a="1"/>
  <c r="R46" i="4" a="1"/>
  <c r="R46" i="4" s="1"/>
  <c r="T46" i="4" s="1"/>
  <c r="F50" i="4" s="1"/>
  <c r="L50" i="2" a="1"/>
  <c r="AA55" i="1"/>
  <c r="AA56" i="1"/>
  <c r="AA57" i="1"/>
  <c r="U54" i="1"/>
  <c r="S46" i="4" l="1"/>
  <c r="E50" i="4" s="1"/>
  <c r="E51" i="4"/>
  <c r="Q50" i="2"/>
  <c r="S51" i="2"/>
  <c r="S52" i="2"/>
  <c r="S53" i="2"/>
  <c r="W53" i="2" s="1"/>
  <c r="R50" i="2"/>
  <c r="P51" i="2"/>
  <c r="P52" i="2"/>
  <c r="P53" i="2"/>
  <c r="T53" i="2" s="1"/>
  <c r="L50" i="2"/>
  <c r="P50" i="2" s="1"/>
  <c r="S50" i="2"/>
  <c r="Q51" i="2"/>
  <c r="Q52" i="2"/>
  <c r="U52" i="2" s="1"/>
  <c r="Q53" i="2"/>
  <c r="R53" i="2"/>
  <c r="R52" i="2"/>
  <c r="R51" i="2"/>
  <c r="V51" i="2" s="1"/>
  <c r="AA54" i="1"/>
  <c r="AD54" i="1" s="1" a="1"/>
  <c r="Y54" i="1" a="1"/>
  <c r="Y54" i="1" s="1"/>
  <c r="AB54" i="1" s="1" a="1"/>
  <c r="H50" i="4" l="1" a="1"/>
  <c r="V52" i="2"/>
  <c r="U51" i="2"/>
  <c r="T52" i="2"/>
  <c r="W52" i="2"/>
  <c r="V53" i="2"/>
  <c r="W50" i="2"/>
  <c r="T51" i="2"/>
  <c r="W51" i="2"/>
  <c r="U53" i="2"/>
  <c r="T50" i="2"/>
  <c r="V50" i="2"/>
  <c r="U50" i="2"/>
  <c r="I59" i="1"/>
  <c r="I60" i="1"/>
  <c r="I61" i="1"/>
  <c r="AB54" i="1"/>
  <c r="H58" i="1" s="1"/>
  <c r="H60" i="1"/>
  <c r="I58" i="1"/>
  <c r="H59" i="1"/>
  <c r="H61" i="1"/>
  <c r="AD54" i="1"/>
  <c r="J58" i="1" s="1"/>
  <c r="J59" i="1"/>
  <c r="J60" i="1"/>
  <c r="J61" i="1"/>
  <c r="I52" i="4" l="1"/>
  <c r="I51" i="4"/>
  <c r="I53" i="4"/>
  <c r="H50" i="4"/>
  <c r="I50" i="4" s="1"/>
  <c r="Y50" i="2" a="1"/>
  <c r="X50" i="2" a="1"/>
  <c r="X50" i="2" s="1"/>
  <c r="L58" i="1" a="1"/>
  <c r="N50" i="4" l="1" a="1"/>
  <c r="N50" i="4" s="1"/>
  <c r="K50" i="4" a="1"/>
  <c r="K50" i="4" s="1"/>
  <c r="J50" i="4" a="1"/>
  <c r="J50" i="4" s="1"/>
  <c r="M50" i="4" a="1"/>
  <c r="M50" i="4" s="1"/>
  <c r="AE51" i="2"/>
  <c r="AE52" i="2"/>
  <c r="AE53" i="2"/>
  <c r="Y50" i="2"/>
  <c r="R59" i="1"/>
  <c r="R60" i="1"/>
  <c r="R61" i="1"/>
  <c r="Q58" i="1"/>
  <c r="S59" i="1"/>
  <c r="S60" i="1"/>
  <c r="S61" i="1"/>
  <c r="R58" i="1"/>
  <c r="P60" i="1"/>
  <c r="P61" i="1"/>
  <c r="Q60" i="1"/>
  <c r="L58" i="1"/>
  <c r="P58" i="1" s="1"/>
  <c r="S58" i="1"/>
  <c r="Q59" i="1"/>
  <c r="Q61" i="1"/>
  <c r="O50" i="4" l="1" a="1"/>
  <c r="O50" i="4" s="1"/>
  <c r="L50" i="4" a="1"/>
  <c r="L50" i="4" s="1"/>
  <c r="Q50" i="4" a="1"/>
  <c r="Q50" i="4" s="1"/>
  <c r="S50" i="4" s="1" a="1"/>
  <c r="R50" i="4" a="1"/>
  <c r="R50" i="4" s="1"/>
  <c r="T50" i="4" s="1"/>
  <c r="F54" i="4" s="1"/>
  <c r="AE50" i="2"/>
  <c r="AH50" i="2" s="1" a="1"/>
  <c r="AC50" i="2" a="1"/>
  <c r="AC50" i="2" s="1"/>
  <c r="AF50" i="2" s="1" a="1"/>
  <c r="P59" i="1"/>
  <c r="T58" i="1" s="1" a="1"/>
  <c r="T58" i="1" s="1"/>
  <c r="E55" i="4" l="1"/>
  <c r="S50" i="4"/>
  <c r="E54" i="4" s="1"/>
  <c r="I54" i="2"/>
  <c r="H55" i="2"/>
  <c r="H56" i="2"/>
  <c r="H57" i="2"/>
  <c r="I55" i="2"/>
  <c r="I56" i="2"/>
  <c r="I57" i="2"/>
  <c r="AF50" i="2"/>
  <c r="H54" i="2" s="1"/>
  <c r="AH50" i="2"/>
  <c r="J54" i="2" s="1"/>
  <c r="J55" i="2"/>
  <c r="J56" i="2"/>
  <c r="J57" i="2"/>
  <c r="U58" i="1" a="1"/>
  <c r="H54" i="4" l="1" a="1"/>
  <c r="L54" i="2" a="1"/>
  <c r="AA59" i="1"/>
  <c r="AA60" i="1"/>
  <c r="AA61" i="1"/>
  <c r="U58" i="1"/>
  <c r="I57" i="4" l="1"/>
  <c r="I56" i="4"/>
  <c r="I55" i="4"/>
  <c r="H54" i="4"/>
  <c r="I54" i="4" s="1"/>
  <c r="L54" i="2"/>
  <c r="P54" i="2" s="1"/>
  <c r="S54" i="2"/>
  <c r="Q55" i="2"/>
  <c r="Q56" i="2"/>
  <c r="U56" i="2" s="1"/>
  <c r="Q57" i="2"/>
  <c r="R55" i="2"/>
  <c r="R56" i="2"/>
  <c r="R57" i="2"/>
  <c r="V57" i="2" s="1"/>
  <c r="Q54" i="2"/>
  <c r="S55" i="2"/>
  <c r="S56" i="2"/>
  <c r="S57" i="2"/>
  <c r="W57" i="2" s="1"/>
  <c r="P57" i="2"/>
  <c r="R54" i="2"/>
  <c r="P56" i="2"/>
  <c r="P55" i="2"/>
  <c r="T55" i="2" s="1"/>
  <c r="Y58" i="1" a="1"/>
  <c r="Y58" i="1" s="1"/>
  <c r="AB58" i="1" s="1" a="1"/>
  <c r="AA58" i="1"/>
  <c r="AD58" i="1" s="1" a="1"/>
  <c r="K54" i="4" l="1" a="1"/>
  <c r="K54" i="4" s="1"/>
  <c r="J54" i="4" a="1"/>
  <c r="J54" i="4" s="1"/>
  <c r="L54" i="4" s="1" a="1"/>
  <c r="L54" i="4" s="1"/>
  <c r="M54" i="4" a="1"/>
  <c r="M54" i="4" s="1"/>
  <c r="N54" i="4" a="1"/>
  <c r="N54" i="4" s="1"/>
  <c r="T56" i="2"/>
  <c r="W56" i="2"/>
  <c r="V56" i="2"/>
  <c r="U55" i="2"/>
  <c r="V54" i="2"/>
  <c r="W55" i="2"/>
  <c r="V55" i="2"/>
  <c r="W54" i="2"/>
  <c r="T57" i="2"/>
  <c r="U54" i="2"/>
  <c r="U57" i="2"/>
  <c r="T54" i="2"/>
  <c r="AD58" i="1"/>
  <c r="J62" i="1" s="1"/>
  <c r="J64" i="1"/>
  <c r="J63" i="1"/>
  <c r="J65" i="1"/>
  <c r="AB58" i="1"/>
  <c r="H62" i="1" s="1"/>
  <c r="I62" i="1"/>
  <c r="H63" i="1"/>
  <c r="H64" i="1"/>
  <c r="H65" i="1"/>
  <c r="I63" i="1"/>
  <c r="I64" i="1"/>
  <c r="I65" i="1"/>
  <c r="O54" i="4" l="1" a="1"/>
  <c r="O54" i="4" s="1"/>
  <c r="X54" i="2" a="1"/>
  <c r="X54" i="2" s="1"/>
  <c r="Y54" i="2" a="1"/>
  <c r="L62" i="1" a="1"/>
  <c r="Q54" i="4" l="1" a="1"/>
  <c r="Q54" i="4" s="1"/>
  <c r="S54" i="4" s="1" a="1"/>
  <c r="R54" i="4" a="1"/>
  <c r="R54" i="4" s="1"/>
  <c r="T54" i="4" s="1"/>
  <c r="F58" i="4" s="1"/>
  <c r="Y54" i="2"/>
  <c r="AE55" i="2"/>
  <c r="AE57" i="2"/>
  <c r="AE56" i="2"/>
  <c r="R62" i="1"/>
  <c r="L62" i="1"/>
  <c r="P62" i="1" s="1"/>
  <c r="S62" i="1"/>
  <c r="Q63" i="1"/>
  <c r="Q64" i="1"/>
  <c r="Q65" i="1"/>
  <c r="R63" i="1"/>
  <c r="R64" i="1"/>
  <c r="R65" i="1"/>
  <c r="S64" i="1"/>
  <c r="Q62" i="1"/>
  <c r="S63" i="1"/>
  <c r="S65" i="1"/>
  <c r="S54" i="4" l="1"/>
  <c r="E58" i="4" s="1"/>
  <c r="E59" i="4"/>
  <c r="AC54" i="2" a="1"/>
  <c r="AC54" i="2" s="1"/>
  <c r="AF54" i="2" s="1" a="1"/>
  <c r="AE54" i="2"/>
  <c r="AH54" i="2" s="1" a="1"/>
  <c r="P65" i="1"/>
  <c r="P64" i="1"/>
  <c r="P63" i="1"/>
  <c r="T62" i="1" s="1" a="1"/>
  <c r="T62" i="1" s="1"/>
  <c r="H58" i="4" l="1" a="1"/>
  <c r="J59" i="2"/>
  <c r="J60" i="2"/>
  <c r="J61" i="2"/>
  <c r="AH54" i="2"/>
  <c r="J58" i="2" s="1"/>
  <c r="AF54" i="2"/>
  <c r="H58" i="2" s="1"/>
  <c r="I58" i="2"/>
  <c r="H59" i="2"/>
  <c r="H60" i="2"/>
  <c r="H61" i="2"/>
  <c r="I60" i="2"/>
  <c r="I61" i="2"/>
  <c r="I59" i="2"/>
  <c r="U62" i="1" a="1"/>
  <c r="I61" i="4" l="1"/>
  <c r="H58" i="4"/>
  <c r="I58" i="4" s="1"/>
  <c r="I59" i="4"/>
  <c r="I60" i="4"/>
  <c r="L58" i="2" a="1"/>
  <c r="AA63" i="1"/>
  <c r="AA64" i="1"/>
  <c r="AA65" i="1"/>
  <c r="U62" i="1"/>
  <c r="N58" i="4" l="1" a="1"/>
  <c r="N58" i="4" s="1"/>
  <c r="K58" i="4" a="1"/>
  <c r="K58" i="4" s="1"/>
  <c r="J58" i="4" a="1"/>
  <c r="J58" i="4" s="1"/>
  <c r="L58" i="4" s="1" a="1"/>
  <c r="L58" i="4" s="1"/>
  <c r="M58" i="4" a="1"/>
  <c r="M58" i="4" s="1"/>
  <c r="O58" i="4" s="1" a="1"/>
  <c r="O58" i="4" s="1"/>
  <c r="Q58" i="2"/>
  <c r="S59" i="2"/>
  <c r="S60" i="2"/>
  <c r="S61" i="2"/>
  <c r="W61" i="2" s="1"/>
  <c r="R58" i="2"/>
  <c r="L58" i="2"/>
  <c r="P58" i="2" s="1"/>
  <c r="S58" i="2"/>
  <c r="Q59" i="2"/>
  <c r="U59" i="2" s="1"/>
  <c r="Q60" i="2"/>
  <c r="Q61" i="2"/>
  <c r="P59" i="2"/>
  <c r="P61" i="2"/>
  <c r="T61" i="2" s="1"/>
  <c r="R59" i="2"/>
  <c r="R61" i="2"/>
  <c r="P60" i="2"/>
  <c r="R60" i="2"/>
  <c r="V60" i="2" s="1"/>
  <c r="AA62" i="1"/>
  <c r="AD62" i="1" s="1" a="1"/>
  <c r="Y62" i="1" a="1"/>
  <c r="Y62" i="1" s="1"/>
  <c r="AB62" i="1" s="1" a="1"/>
  <c r="R58" i="4" l="1" a="1"/>
  <c r="R58" i="4" s="1"/>
  <c r="T58" i="4" s="1"/>
  <c r="F62" i="4" s="1"/>
  <c r="Q58" i="4" a="1"/>
  <c r="Q58" i="4" s="1"/>
  <c r="S58" i="4" s="1" a="1"/>
  <c r="T60" i="2"/>
  <c r="T59" i="2"/>
  <c r="W58" i="2"/>
  <c r="W60" i="2"/>
  <c r="V61" i="2"/>
  <c r="U61" i="2"/>
  <c r="T58" i="2"/>
  <c r="W59" i="2"/>
  <c r="V59" i="2"/>
  <c r="U60" i="2"/>
  <c r="V58" i="2"/>
  <c r="U58" i="2"/>
  <c r="I67" i="1"/>
  <c r="I68" i="1"/>
  <c r="I69" i="1"/>
  <c r="AB62" i="1"/>
  <c r="H66" i="1" s="1"/>
  <c r="I66" i="1"/>
  <c r="H67" i="1"/>
  <c r="H69" i="1"/>
  <c r="H68" i="1"/>
  <c r="AD62" i="1"/>
  <c r="J66" i="1" s="1"/>
  <c r="J67" i="1"/>
  <c r="J68" i="1"/>
  <c r="J69" i="1"/>
  <c r="S58" i="4" l="1"/>
  <c r="E62" i="4" s="1"/>
  <c r="E63" i="4"/>
  <c r="Y58" i="2" a="1"/>
  <c r="X58" i="2" a="1"/>
  <c r="X58" i="2" s="1"/>
  <c r="L66" i="1" a="1"/>
  <c r="H62" i="4" l="1" a="1"/>
  <c r="Y58" i="2"/>
  <c r="AE59" i="2"/>
  <c r="AE61" i="2"/>
  <c r="AE60" i="2"/>
  <c r="R67" i="1"/>
  <c r="R68" i="1"/>
  <c r="R69" i="1"/>
  <c r="Q66" i="1"/>
  <c r="S67" i="1"/>
  <c r="S68" i="1"/>
  <c r="S69" i="1"/>
  <c r="R66" i="1"/>
  <c r="P69" i="1"/>
  <c r="Q68" i="1"/>
  <c r="L66" i="1"/>
  <c r="P66" i="1" s="1"/>
  <c r="S66" i="1"/>
  <c r="Q67" i="1"/>
  <c r="Q69" i="1"/>
  <c r="H62" i="4" l="1"/>
  <c r="I62" i="4" s="1"/>
  <c r="I63" i="4"/>
  <c r="I64" i="4"/>
  <c r="I65" i="4"/>
  <c r="AE58" i="2"/>
  <c r="AH58" i="2" s="1" a="1"/>
  <c r="AC58" i="2" a="1"/>
  <c r="AC58" i="2" s="1"/>
  <c r="AF58" i="2" s="1" a="1"/>
  <c r="P68" i="1"/>
  <c r="P67" i="1"/>
  <c r="T66" i="1" s="1" a="1"/>
  <c r="T66" i="1" s="1"/>
  <c r="M62" i="4" l="1" a="1"/>
  <c r="M62" i="4" s="1"/>
  <c r="N62" i="4" a="1"/>
  <c r="N62" i="4" s="1"/>
  <c r="J62" i="4" a="1"/>
  <c r="J62" i="4" s="1"/>
  <c r="K62" i="4" a="1"/>
  <c r="K62" i="4" s="1"/>
  <c r="I62" i="2"/>
  <c r="H63" i="2"/>
  <c r="H64" i="2"/>
  <c r="H65" i="2"/>
  <c r="AF58" i="2"/>
  <c r="H62" i="2" s="1"/>
  <c r="I64" i="2"/>
  <c r="I65" i="2"/>
  <c r="I63" i="2"/>
  <c r="J63" i="2"/>
  <c r="J64" i="2"/>
  <c r="J65" i="2"/>
  <c r="AH58" i="2"/>
  <c r="J62" i="2" s="1"/>
  <c r="U66" i="1" a="1"/>
  <c r="L62" i="4" l="1" a="1"/>
  <c r="L62" i="4" s="1"/>
  <c r="O62" i="4" a="1"/>
  <c r="O62" i="4" s="1"/>
  <c r="L62" i="2" a="1"/>
  <c r="AA67" i="1"/>
  <c r="AA68" i="1"/>
  <c r="AA69" i="1"/>
  <c r="U66" i="1"/>
  <c r="Q62" i="4" l="1" a="1"/>
  <c r="Q62" i="4" s="1"/>
  <c r="S62" i="4" s="1" a="1"/>
  <c r="R62" i="4" a="1"/>
  <c r="R62" i="4" s="1"/>
  <c r="T62" i="4" s="1"/>
  <c r="F66" i="4" s="1"/>
  <c r="L62" i="2"/>
  <c r="P62" i="2" s="1"/>
  <c r="S62" i="2"/>
  <c r="Q63" i="2"/>
  <c r="Q64" i="2"/>
  <c r="Q62" i="2"/>
  <c r="S63" i="2"/>
  <c r="S64" i="2"/>
  <c r="P63" i="2"/>
  <c r="T63" i="2" s="1"/>
  <c r="R65" i="2"/>
  <c r="R63" i="2"/>
  <c r="S65" i="2"/>
  <c r="W65" i="2" s="1"/>
  <c r="R62" i="2"/>
  <c r="V62" i="2" s="1"/>
  <c r="P64" i="2"/>
  <c r="P65" i="2"/>
  <c r="R64" i="2"/>
  <c r="Q65" i="2"/>
  <c r="U65" i="2" s="1"/>
  <c r="Y66" i="1" a="1"/>
  <c r="Y66" i="1" s="1"/>
  <c r="AB66" i="1" s="1" a="1"/>
  <c r="AA66" i="1"/>
  <c r="AD66" i="1" s="1" a="1"/>
  <c r="E67" i="4" l="1"/>
  <c r="S62" i="4"/>
  <c r="E66" i="4" s="1"/>
  <c r="W64" i="2"/>
  <c r="U63" i="2"/>
  <c r="V64" i="2"/>
  <c r="T65" i="2"/>
  <c r="V63" i="2"/>
  <c r="W63" i="2"/>
  <c r="W62" i="2"/>
  <c r="U64" i="2"/>
  <c r="T64" i="2"/>
  <c r="V65" i="2"/>
  <c r="U62" i="2"/>
  <c r="T62" i="2"/>
  <c r="AD66" i="1"/>
  <c r="J70" i="1" s="1"/>
  <c r="J71" i="1"/>
  <c r="J73" i="1"/>
  <c r="J72" i="1"/>
  <c r="AB66" i="1"/>
  <c r="H70" i="1" s="1"/>
  <c r="I70" i="1"/>
  <c r="H71" i="1"/>
  <c r="H72" i="1"/>
  <c r="H73" i="1"/>
  <c r="I71" i="1"/>
  <c r="I72" i="1"/>
  <c r="I73" i="1"/>
  <c r="H66" i="4" l="1" a="1"/>
  <c r="X62" i="2" a="1"/>
  <c r="X62" i="2" s="1"/>
  <c r="Y62" i="2" a="1"/>
  <c r="L70" i="1" a="1"/>
  <c r="H66" i="4" l="1"/>
  <c r="I66" i="4" s="1"/>
  <c r="I67" i="4"/>
  <c r="I68" i="4"/>
  <c r="I69" i="4"/>
  <c r="Y62" i="2"/>
  <c r="AE63" i="2"/>
  <c r="AE65" i="2"/>
  <c r="AE64" i="2"/>
  <c r="R70" i="1"/>
  <c r="P72" i="1"/>
  <c r="L70" i="1"/>
  <c r="P70" i="1" s="1"/>
  <c r="S70" i="1"/>
  <c r="Q71" i="1"/>
  <c r="Q72" i="1"/>
  <c r="Q73" i="1"/>
  <c r="R71" i="1"/>
  <c r="R72" i="1"/>
  <c r="R73" i="1"/>
  <c r="S72" i="1"/>
  <c r="Q70" i="1"/>
  <c r="S71" i="1"/>
  <c r="P73" i="1"/>
  <c r="S73" i="1"/>
  <c r="J66" i="4" l="1" a="1"/>
  <c r="J66" i="4" s="1"/>
  <c r="K66" i="4" a="1"/>
  <c r="K66" i="4" s="1"/>
  <c r="M66" i="4" a="1"/>
  <c r="M66" i="4" s="1"/>
  <c r="N66" i="4" a="1"/>
  <c r="N66" i="4" s="1"/>
  <c r="AE62" i="2"/>
  <c r="AH62" i="2" s="1" a="1"/>
  <c r="AC62" i="2" a="1"/>
  <c r="AC62" i="2" s="1"/>
  <c r="AF62" i="2" s="1" a="1"/>
  <c r="P71" i="1"/>
  <c r="U70" i="1" s="1" a="1"/>
  <c r="O66" i="4" l="1" a="1"/>
  <c r="O66" i="4" s="1"/>
  <c r="L66" i="4" a="1"/>
  <c r="L66" i="4" s="1"/>
  <c r="AF62" i="2"/>
  <c r="H66" i="2" s="1"/>
  <c r="I66" i="2"/>
  <c r="H67" i="2"/>
  <c r="H68" i="2"/>
  <c r="H69" i="2"/>
  <c r="I67" i="2"/>
  <c r="I68" i="2"/>
  <c r="I69" i="2"/>
  <c r="AH62" i="2"/>
  <c r="J66" i="2" s="1"/>
  <c r="J69" i="2"/>
  <c r="J68" i="2"/>
  <c r="J67" i="2"/>
  <c r="AA71" i="1"/>
  <c r="AA72" i="1"/>
  <c r="U70" i="1"/>
  <c r="AA73" i="1"/>
  <c r="T70" i="1" a="1"/>
  <c r="T70" i="1" s="1"/>
  <c r="Q66" i="4" l="1" a="1"/>
  <c r="Q66" i="4" s="1"/>
  <c r="S66" i="4" s="1" a="1"/>
  <c r="R66" i="4" a="1"/>
  <c r="R66" i="4" s="1"/>
  <c r="T66" i="4" s="1"/>
  <c r="F70" i="4" s="1"/>
  <c r="L66" i="2" a="1"/>
  <c r="AA70" i="1"/>
  <c r="AD70" i="1" s="1" a="1"/>
  <c r="Y70" i="1" a="1"/>
  <c r="Y70" i="1" s="1"/>
  <c r="AB70" i="1" s="1" a="1"/>
  <c r="E71" i="4" l="1"/>
  <c r="S66" i="4"/>
  <c r="E70" i="4" s="1"/>
  <c r="R66" i="2"/>
  <c r="P67" i="2"/>
  <c r="P68" i="2"/>
  <c r="P69" i="2"/>
  <c r="T69" i="2" s="1"/>
  <c r="L66" i="2"/>
  <c r="P66" i="2" s="1"/>
  <c r="S66" i="2"/>
  <c r="Q67" i="2"/>
  <c r="Q68" i="2"/>
  <c r="U68" i="2" s="1"/>
  <c r="Q69" i="2"/>
  <c r="R67" i="2"/>
  <c r="R68" i="2"/>
  <c r="R69" i="2"/>
  <c r="V69" i="2" s="1"/>
  <c r="S67" i="2"/>
  <c r="Q66" i="2"/>
  <c r="S69" i="2"/>
  <c r="S68" i="2"/>
  <c r="W68" i="2" s="1"/>
  <c r="AB70" i="1"/>
  <c r="H74" i="1" s="1"/>
  <c r="I75" i="1"/>
  <c r="I76" i="1"/>
  <c r="I77" i="1"/>
  <c r="I74" i="1"/>
  <c r="H76" i="1"/>
  <c r="H77" i="1"/>
  <c r="H75" i="1"/>
  <c r="AD70" i="1"/>
  <c r="J74" i="1" s="1"/>
  <c r="J75" i="1"/>
  <c r="J76" i="1"/>
  <c r="J77" i="1"/>
  <c r="H70" i="4" l="1" a="1"/>
  <c r="W69" i="2"/>
  <c r="V68" i="2"/>
  <c r="U67" i="2"/>
  <c r="T68" i="2"/>
  <c r="U66" i="2"/>
  <c r="V67" i="2"/>
  <c r="W66" i="2"/>
  <c r="T67" i="2"/>
  <c r="W67" i="2"/>
  <c r="U69" i="2"/>
  <c r="T66" i="2"/>
  <c r="V66" i="2"/>
  <c r="L74" i="1" a="1"/>
  <c r="I71" i="4" l="1"/>
  <c r="I72" i="4"/>
  <c r="I73" i="4"/>
  <c r="H70" i="4"/>
  <c r="I70" i="4" s="1"/>
  <c r="Y66" i="2" a="1"/>
  <c r="X66" i="2" a="1"/>
  <c r="X66" i="2" s="1"/>
  <c r="Q74" i="1"/>
  <c r="S75" i="1"/>
  <c r="S76" i="1"/>
  <c r="S77" i="1"/>
  <c r="R74" i="1"/>
  <c r="S74" i="1"/>
  <c r="Q75" i="1"/>
  <c r="Q76" i="1"/>
  <c r="Q77" i="1"/>
  <c r="R75" i="1"/>
  <c r="R76" i="1"/>
  <c r="R77" i="1"/>
  <c r="L74" i="1"/>
  <c r="P74" i="1" s="1"/>
  <c r="M70" i="4" l="1" a="1"/>
  <c r="M70" i="4" s="1"/>
  <c r="J70" i="4" a="1"/>
  <c r="J70" i="4" s="1"/>
  <c r="K70" i="4" a="1"/>
  <c r="K70" i="4" s="1"/>
  <c r="N70" i="4" a="1"/>
  <c r="N70" i="4" s="1"/>
  <c r="AE67" i="2"/>
  <c r="AE68" i="2"/>
  <c r="AE69" i="2"/>
  <c r="Y66" i="2"/>
  <c r="P77" i="1"/>
  <c r="P76" i="1"/>
  <c r="P75" i="1"/>
  <c r="U74" i="1" s="1" a="1"/>
  <c r="L70" i="4" l="1" a="1"/>
  <c r="L70" i="4" s="1"/>
  <c r="O70" i="4" a="1"/>
  <c r="O70" i="4" s="1"/>
  <c r="AE66" i="2"/>
  <c r="AH66" i="2" s="1" a="1"/>
  <c r="AC66" i="2" a="1"/>
  <c r="AC66" i="2" s="1"/>
  <c r="AF66" i="2" s="1" a="1"/>
  <c r="AA75" i="1"/>
  <c r="AA76" i="1"/>
  <c r="AA77" i="1"/>
  <c r="U74" i="1"/>
  <c r="T74" i="1" a="1"/>
  <c r="T74" i="1" s="1"/>
  <c r="Q70" i="4" l="1" a="1"/>
  <c r="Q70" i="4" s="1"/>
  <c r="S70" i="4" s="1" a="1"/>
  <c r="R70" i="4" a="1"/>
  <c r="R70" i="4" s="1"/>
  <c r="T70" i="4" s="1"/>
  <c r="F74" i="4" s="1"/>
  <c r="I71" i="2"/>
  <c r="I72" i="2"/>
  <c r="I73" i="2"/>
  <c r="AF66" i="2"/>
  <c r="H70" i="2" s="1"/>
  <c r="I70" i="2"/>
  <c r="H73" i="2"/>
  <c r="H72" i="2"/>
  <c r="H71" i="2"/>
  <c r="AH66" i="2"/>
  <c r="J70" i="2" s="1"/>
  <c r="J71" i="2"/>
  <c r="J72" i="2"/>
  <c r="J73" i="2"/>
  <c r="AA74" i="1"/>
  <c r="AD74" i="1" s="1" a="1"/>
  <c r="Y74" i="1" a="1"/>
  <c r="Y74" i="1" s="1"/>
  <c r="AB74" i="1" s="1" a="1"/>
  <c r="E75" i="4" l="1"/>
  <c r="S70" i="4"/>
  <c r="E74" i="4" s="1"/>
  <c r="L70" i="2" a="1"/>
  <c r="I78" i="1"/>
  <c r="H79" i="1"/>
  <c r="H80" i="1"/>
  <c r="H81" i="1"/>
  <c r="I79" i="1"/>
  <c r="I80" i="1"/>
  <c r="I81" i="1"/>
  <c r="AB74" i="1"/>
  <c r="H78" i="1" s="1"/>
  <c r="AD74" i="1"/>
  <c r="J78" i="1" s="1"/>
  <c r="J79" i="1"/>
  <c r="J80" i="1"/>
  <c r="J81" i="1"/>
  <c r="H74" i="4" l="1" a="1"/>
  <c r="R71" i="2"/>
  <c r="R72" i="2"/>
  <c r="R73" i="2"/>
  <c r="Q70" i="2"/>
  <c r="S71" i="2"/>
  <c r="S72" i="2"/>
  <c r="S73" i="2"/>
  <c r="R70" i="2"/>
  <c r="V70" i="2" s="1"/>
  <c r="P71" i="2"/>
  <c r="P72" i="2"/>
  <c r="P73" i="2"/>
  <c r="L70" i="2"/>
  <c r="P70" i="2" s="1"/>
  <c r="T70" i="2" s="1"/>
  <c r="Q73" i="2"/>
  <c r="S70" i="2"/>
  <c r="Q72" i="2"/>
  <c r="Q71" i="2"/>
  <c r="U71" i="2" s="1"/>
  <c r="L78" i="1" a="1"/>
  <c r="I75" i="4" l="1"/>
  <c r="I77" i="4"/>
  <c r="H74" i="4"/>
  <c r="I74" i="4" s="1"/>
  <c r="I76" i="4"/>
  <c r="W70" i="2"/>
  <c r="W71" i="2"/>
  <c r="U70" i="2"/>
  <c r="U72" i="2"/>
  <c r="T73" i="2"/>
  <c r="W73" i="2"/>
  <c r="V73" i="2"/>
  <c r="T72" i="2"/>
  <c r="W72" i="2"/>
  <c r="V72" i="2"/>
  <c r="U73" i="2"/>
  <c r="T71" i="2"/>
  <c r="V71" i="2"/>
  <c r="L78" i="1"/>
  <c r="P78" i="1" s="1"/>
  <c r="S78" i="1"/>
  <c r="Q79" i="1"/>
  <c r="Q80" i="1"/>
  <c r="Q81" i="1"/>
  <c r="R79" i="1"/>
  <c r="R80" i="1"/>
  <c r="R81" i="1"/>
  <c r="R78" i="1"/>
  <c r="P79" i="1"/>
  <c r="P80" i="1"/>
  <c r="P81" i="1"/>
  <c r="S79" i="1"/>
  <c r="S80" i="1"/>
  <c r="S81" i="1"/>
  <c r="Q78" i="1"/>
  <c r="K74" i="4" l="1" a="1"/>
  <c r="K74" i="4" s="1"/>
  <c r="M74" i="4" a="1"/>
  <c r="M74" i="4" s="1"/>
  <c r="O74" i="4" s="1" a="1"/>
  <c r="O74" i="4" s="1"/>
  <c r="N74" i="4" a="1"/>
  <c r="N74" i="4" s="1"/>
  <c r="J74" i="4" a="1"/>
  <c r="J74" i="4" s="1"/>
  <c r="L74" i="4" s="1" a="1"/>
  <c r="L74" i="4" s="1"/>
  <c r="X70" i="2" a="1"/>
  <c r="X70" i="2" s="1"/>
  <c r="Y70" i="2" a="1"/>
  <c r="T78" i="1" a="1"/>
  <c r="T78" i="1" s="1"/>
  <c r="U78" i="1" a="1"/>
  <c r="Q74" i="4" l="1" a="1"/>
  <c r="Q74" i="4" s="1"/>
  <c r="S74" i="4" s="1" a="1"/>
  <c r="R74" i="4" a="1"/>
  <c r="R74" i="4" s="1"/>
  <c r="T74" i="4" s="1"/>
  <c r="F78" i="4" s="1"/>
  <c r="AE71" i="2"/>
  <c r="AE72" i="2"/>
  <c r="AE73" i="2"/>
  <c r="Y70" i="2"/>
  <c r="U78" i="1"/>
  <c r="AA79" i="1"/>
  <c r="AA80" i="1"/>
  <c r="AA81" i="1"/>
  <c r="S74" i="4" l="1"/>
  <c r="E78" i="4" s="1"/>
  <c r="E79" i="4"/>
  <c r="AC70" i="2" a="1"/>
  <c r="AC70" i="2" s="1"/>
  <c r="AF70" i="2" s="1" a="1"/>
  <c r="AE70" i="2"/>
  <c r="AH70" i="2" s="1" a="1"/>
  <c r="Y78" i="1" a="1"/>
  <c r="Y78" i="1" s="1"/>
  <c r="AB78" i="1" s="1" a="1"/>
  <c r="AA78" i="1"/>
  <c r="AD78" i="1" s="1" a="1"/>
  <c r="H78" i="4" l="1" a="1"/>
  <c r="AH70" i="2"/>
  <c r="J74" i="2" s="1"/>
  <c r="J77" i="2"/>
  <c r="J76" i="2"/>
  <c r="J75" i="2"/>
  <c r="AF70" i="2"/>
  <c r="H74" i="2" s="1"/>
  <c r="I74" i="2"/>
  <c r="H75" i="2"/>
  <c r="H76" i="2"/>
  <c r="H77" i="2"/>
  <c r="I75" i="2"/>
  <c r="I76" i="2"/>
  <c r="I77" i="2"/>
  <c r="J83" i="1"/>
  <c r="J84" i="1"/>
  <c r="J85" i="1"/>
  <c r="AD78" i="1"/>
  <c r="J82" i="1" s="1"/>
  <c r="AB78" i="1"/>
  <c r="H82" i="1" s="1"/>
  <c r="I85" i="1"/>
  <c r="H83" i="1"/>
  <c r="H84" i="1"/>
  <c r="I83" i="1"/>
  <c r="I84" i="1"/>
  <c r="I82" i="1"/>
  <c r="H85" i="1"/>
  <c r="I79" i="4" l="1"/>
  <c r="I80" i="4"/>
  <c r="H78" i="4"/>
  <c r="I78" i="4" s="1"/>
  <c r="I81" i="4"/>
  <c r="L74" i="2" a="1"/>
  <c r="L82" i="1" a="1"/>
  <c r="N78" i="4" l="1" a="1"/>
  <c r="N78" i="4" s="1"/>
  <c r="K78" i="4" a="1"/>
  <c r="K78" i="4" s="1"/>
  <c r="M78" i="4" a="1"/>
  <c r="M78" i="4" s="1"/>
  <c r="J78" i="4" a="1"/>
  <c r="J78" i="4" s="1"/>
  <c r="L78" i="4" s="1" a="1"/>
  <c r="L78" i="4" s="1"/>
  <c r="R74" i="2"/>
  <c r="P75" i="2"/>
  <c r="P76" i="2"/>
  <c r="P77" i="2"/>
  <c r="T77" i="2" s="1"/>
  <c r="L74" i="2"/>
  <c r="P74" i="2" s="1"/>
  <c r="S74" i="2"/>
  <c r="Q75" i="2"/>
  <c r="Q76" i="2"/>
  <c r="U76" i="2" s="1"/>
  <c r="Q77" i="2"/>
  <c r="R75" i="2"/>
  <c r="R76" i="2"/>
  <c r="R77" i="2"/>
  <c r="V77" i="2" s="1"/>
  <c r="Q74" i="2"/>
  <c r="S77" i="2"/>
  <c r="S76" i="2"/>
  <c r="S75" i="2"/>
  <c r="W75" i="2" s="1"/>
  <c r="Q82" i="1"/>
  <c r="S83" i="1"/>
  <c r="S84" i="1"/>
  <c r="S85" i="1"/>
  <c r="R82" i="1"/>
  <c r="R83" i="1"/>
  <c r="Q84" i="1"/>
  <c r="L82" i="1"/>
  <c r="P82" i="1" s="1"/>
  <c r="R84" i="1"/>
  <c r="P85" i="1"/>
  <c r="Q85" i="1"/>
  <c r="P84" i="1"/>
  <c r="S82" i="1"/>
  <c r="R85" i="1"/>
  <c r="Q83" i="1"/>
  <c r="O78" i="4" l="1" a="1"/>
  <c r="O78" i="4" s="1"/>
  <c r="U74" i="2"/>
  <c r="W76" i="2"/>
  <c r="V76" i="2"/>
  <c r="U75" i="2"/>
  <c r="T76" i="2"/>
  <c r="W77" i="2"/>
  <c r="V75" i="2"/>
  <c r="W74" i="2"/>
  <c r="T75" i="2"/>
  <c r="U77" i="2"/>
  <c r="T74" i="2"/>
  <c r="V74" i="2"/>
  <c r="P83" i="1"/>
  <c r="U82" i="1" s="1" a="1"/>
  <c r="T82" i="1" a="1"/>
  <c r="T82" i="1" s="1"/>
  <c r="Q78" i="4" l="1" a="1"/>
  <c r="Q78" i="4" s="1"/>
  <c r="S78" i="4" s="1" a="1"/>
  <c r="R78" i="4" a="1"/>
  <c r="R78" i="4" s="1"/>
  <c r="T78" i="4" s="1"/>
  <c r="F82" i="4" s="1"/>
  <c r="Y74" i="2" a="1"/>
  <c r="X74" i="2" a="1"/>
  <c r="X74" i="2" s="1"/>
  <c r="AA83" i="1"/>
  <c r="AA85" i="1"/>
  <c r="U82" i="1"/>
  <c r="AA84" i="1"/>
  <c r="E83" i="4" l="1"/>
  <c r="S78" i="4"/>
  <c r="E82" i="4" s="1"/>
  <c r="AE75" i="2"/>
  <c r="AE76" i="2"/>
  <c r="AE77" i="2"/>
  <c r="Y74" i="2"/>
  <c r="AA82" i="1"/>
  <c r="AD82" i="1" s="1" a="1"/>
  <c r="Y82" i="1" a="1"/>
  <c r="Y82" i="1" s="1"/>
  <c r="AB82" i="1" s="1" a="1"/>
  <c r="H82" i="4" l="1" a="1"/>
  <c r="AE74" i="2"/>
  <c r="AH74" i="2" s="1" a="1"/>
  <c r="AC74" i="2" a="1"/>
  <c r="AC74" i="2" s="1"/>
  <c r="AF74" i="2" s="1" a="1"/>
  <c r="I86" i="1"/>
  <c r="AB82" i="1"/>
  <c r="H86" i="1" s="1"/>
  <c r="H87" i="1"/>
  <c r="H88" i="1"/>
  <c r="H89" i="1"/>
  <c r="I88" i="1"/>
  <c r="I87" i="1"/>
  <c r="I89" i="1"/>
  <c r="AD82" i="1"/>
  <c r="J86" i="1" s="1"/>
  <c r="J87" i="1"/>
  <c r="J88" i="1"/>
  <c r="J89" i="1"/>
  <c r="H82" i="4" l="1"/>
  <c r="I82" i="4" s="1"/>
  <c r="I83" i="4"/>
  <c r="I84" i="4"/>
  <c r="I85" i="4"/>
  <c r="I79" i="2"/>
  <c r="I80" i="2"/>
  <c r="I81" i="2"/>
  <c r="AF74" i="2"/>
  <c r="H78" i="2" s="1"/>
  <c r="H80" i="2"/>
  <c r="H79" i="2"/>
  <c r="I78" i="2"/>
  <c r="H81" i="2"/>
  <c r="AH74" i="2"/>
  <c r="J78" i="2" s="1"/>
  <c r="J79" i="2"/>
  <c r="J80" i="2"/>
  <c r="J81" i="2"/>
  <c r="L86" i="1" a="1"/>
  <c r="J82" i="4" l="1" a="1"/>
  <c r="J82" i="4" s="1"/>
  <c r="K82" i="4" a="1"/>
  <c r="K82" i="4" s="1"/>
  <c r="M82" i="4" a="1"/>
  <c r="M82" i="4" s="1"/>
  <c r="N82" i="4" a="1"/>
  <c r="N82" i="4" s="1"/>
  <c r="L78" i="2" a="1"/>
  <c r="L86" i="1"/>
  <c r="P86" i="1" s="1"/>
  <c r="S86" i="1"/>
  <c r="R86" i="1"/>
  <c r="S87" i="1"/>
  <c r="S88" i="1"/>
  <c r="S89" i="1"/>
  <c r="P87" i="1"/>
  <c r="P88" i="1"/>
  <c r="P89" i="1"/>
  <c r="Q87" i="1"/>
  <c r="Q88" i="1"/>
  <c r="Q89" i="1"/>
  <c r="Q86" i="1"/>
  <c r="R87" i="1"/>
  <c r="R89" i="1"/>
  <c r="R88" i="1"/>
  <c r="O82" i="4" l="1" a="1"/>
  <c r="O82" i="4" s="1"/>
  <c r="L82" i="4" a="1"/>
  <c r="L82" i="4" s="1"/>
  <c r="R79" i="2"/>
  <c r="R80" i="2"/>
  <c r="R81" i="2"/>
  <c r="Q78" i="2"/>
  <c r="S79" i="2"/>
  <c r="S80" i="2"/>
  <c r="S81" i="2"/>
  <c r="W81" i="2" s="1"/>
  <c r="R78" i="2"/>
  <c r="V78" i="2" s="1"/>
  <c r="P79" i="2"/>
  <c r="P80" i="2"/>
  <c r="P81" i="2"/>
  <c r="L78" i="2"/>
  <c r="P78" i="2" s="1"/>
  <c r="T78" i="2" s="1"/>
  <c r="Q81" i="2"/>
  <c r="S78" i="2"/>
  <c r="Q80" i="2"/>
  <c r="Q79" i="2"/>
  <c r="U79" i="2" s="1"/>
  <c r="T86" i="1" a="1"/>
  <c r="T86" i="1" s="1"/>
  <c r="U86" i="1" a="1"/>
  <c r="Q82" i="4" l="1" a="1"/>
  <c r="Q82" i="4" s="1"/>
  <c r="S82" i="4" s="1" a="1"/>
  <c r="R82" i="4" a="1"/>
  <c r="R82" i="4" s="1"/>
  <c r="T82" i="4" s="1"/>
  <c r="F86" i="4" s="1"/>
  <c r="W78" i="2"/>
  <c r="W80" i="2"/>
  <c r="V80" i="2"/>
  <c r="U78" i="2"/>
  <c r="U80" i="2"/>
  <c r="T81" i="2"/>
  <c r="V81" i="2"/>
  <c r="T80" i="2"/>
  <c r="U81" i="2"/>
  <c r="T79" i="2"/>
  <c r="W79" i="2"/>
  <c r="V79" i="2"/>
  <c r="U86" i="1"/>
  <c r="AA87" i="1"/>
  <c r="AA88" i="1"/>
  <c r="AA89" i="1"/>
  <c r="E87" i="4" l="1"/>
  <c r="S82" i="4"/>
  <c r="E86" i="4" s="1"/>
  <c r="X78" i="2" a="1"/>
  <c r="X78" i="2" s="1"/>
  <c r="Y78" i="2" a="1"/>
  <c r="AE81" i="2" s="1"/>
  <c r="AE79" i="2"/>
  <c r="AE80" i="2"/>
  <c r="Y86" i="1" a="1"/>
  <c r="Y86" i="1" s="1"/>
  <c r="AB86" i="1" s="1" a="1"/>
  <c r="AA86" i="1"/>
  <c r="AD86" i="1" s="1" a="1"/>
  <c r="H86" i="4" l="1" a="1"/>
  <c r="Y78" i="2"/>
  <c r="AC78" i="2" a="1"/>
  <c r="AC78" i="2" s="1"/>
  <c r="AF78" i="2" s="1" a="1"/>
  <c r="AE78" i="2"/>
  <c r="AH78" i="2" s="1" a="1"/>
  <c r="AD86" i="1"/>
  <c r="J90" i="1" s="1"/>
  <c r="J91" i="1"/>
  <c r="J92" i="1"/>
  <c r="J93" i="1"/>
  <c r="I90" i="1"/>
  <c r="H91" i="1"/>
  <c r="H92" i="1"/>
  <c r="H93" i="1"/>
  <c r="I91" i="1"/>
  <c r="I92" i="1"/>
  <c r="I93" i="1"/>
  <c r="AB86" i="1"/>
  <c r="H90" i="1" s="1"/>
  <c r="I89" i="4" l="1"/>
  <c r="H86" i="4"/>
  <c r="I86" i="4" s="1"/>
  <c r="I87" i="4"/>
  <c r="I88" i="4"/>
  <c r="AH78" i="2"/>
  <c r="J82" i="2" s="1"/>
  <c r="J84" i="2"/>
  <c r="J83" i="2"/>
  <c r="J85" i="2"/>
  <c r="AF78" i="2"/>
  <c r="H82" i="2" s="1"/>
  <c r="I82" i="2"/>
  <c r="H83" i="2"/>
  <c r="H84" i="2"/>
  <c r="H85" i="2"/>
  <c r="I83" i="2"/>
  <c r="I84" i="2"/>
  <c r="I85" i="2"/>
  <c r="L90" i="1" a="1"/>
  <c r="K86" i="4" l="1" a="1"/>
  <c r="K86" i="4" s="1"/>
  <c r="J86" i="4" a="1"/>
  <c r="J86" i="4" s="1"/>
  <c r="L86" i="4" s="1" a="1"/>
  <c r="L86" i="4" s="1"/>
  <c r="M86" i="4" a="1"/>
  <c r="M86" i="4" s="1"/>
  <c r="N86" i="4" a="1"/>
  <c r="N86" i="4" s="1"/>
  <c r="L82" i="2" a="1"/>
  <c r="L90" i="1"/>
  <c r="P90" i="1" s="1"/>
  <c r="S90" i="1"/>
  <c r="Q91" i="1"/>
  <c r="Q92" i="1"/>
  <c r="Q93" i="1"/>
  <c r="R91" i="1"/>
  <c r="R92" i="1"/>
  <c r="R93" i="1"/>
  <c r="Q90" i="1"/>
  <c r="S91" i="1"/>
  <c r="S92" i="1"/>
  <c r="S93" i="1"/>
  <c r="P92" i="1"/>
  <c r="R90" i="1"/>
  <c r="P91" i="1"/>
  <c r="P93" i="1"/>
  <c r="O86" i="4" l="1" a="1"/>
  <c r="O86" i="4" s="1"/>
  <c r="R82" i="2"/>
  <c r="P83" i="2"/>
  <c r="P84" i="2"/>
  <c r="P85" i="2"/>
  <c r="T85" i="2" s="1"/>
  <c r="L82" i="2"/>
  <c r="P82" i="2" s="1"/>
  <c r="S82" i="2"/>
  <c r="Q83" i="2"/>
  <c r="Q84" i="2"/>
  <c r="Q85" i="2"/>
  <c r="R83" i="2"/>
  <c r="R84" i="2"/>
  <c r="R85" i="2"/>
  <c r="V85" i="2" s="1"/>
  <c r="Q82" i="2"/>
  <c r="S85" i="2"/>
  <c r="S84" i="2"/>
  <c r="S83" i="2"/>
  <c r="W83" i="2" s="1"/>
  <c r="T90" i="1" a="1"/>
  <c r="T90" i="1" s="1"/>
  <c r="U90" i="1" a="1"/>
  <c r="Q86" i="4" l="1" a="1"/>
  <c r="Q86" i="4" s="1"/>
  <c r="S86" i="4" s="1" a="1"/>
  <c r="R86" i="4" a="1"/>
  <c r="R86" i="4" s="1"/>
  <c r="T86" i="4" s="1"/>
  <c r="F90" i="4" s="1"/>
  <c r="U82" i="2"/>
  <c r="U84" i="2"/>
  <c r="W84" i="2"/>
  <c r="V84" i="2"/>
  <c r="U83" i="2"/>
  <c r="T84" i="2"/>
  <c r="W85" i="2"/>
  <c r="V83" i="2"/>
  <c r="W82" i="2"/>
  <c r="T83" i="2"/>
  <c r="U85" i="2"/>
  <c r="T82" i="2"/>
  <c r="V82" i="2"/>
  <c r="U90" i="1"/>
  <c r="AA91" i="1"/>
  <c r="AA93" i="1"/>
  <c r="AA92" i="1"/>
  <c r="E91" i="4" l="1"/>
  <c r="S86" i="4"/>
  <c r="E90" i="4" s="1"/>
  <c r="Y82" i="2" a="1"/>
  <c r="X82" i="2" a="1"/>
  <c r="X82" i="2" s="1"/>
  <c r="Y90" i="1" a="1"/>
  <c r="Y90" i="1" s="1"/>
  <c r="AB90" i="1" s="1" a="1"/>
  <c r="AA90" i="1"/>
  <c r="AD90" i="1" s="1" a="1"/>
  <c r="H90" i="4" l="1" a="1"/>
  <c r="AE83" i="2"/>
  <c r="AE84" i="2"/>
  <c r="AE85" i="2"/>
  <c r="Y82" i="2"/>
  <c r="J95" i="1"/>
  <c r="J96" i="1"/>
  <c r="J97" i="1"/>
  <c r="AD90" i="1"/>
  <c r="J94" i="1" s="1"/>
  <c r="AB90" i="1"/>
  <c r="H94" i="1" s="1"/>
  <c r="I94" i="1"/>
  <c r="H95" i="1"/>
  <c r="H96" i="1"/>
  <c r="H97" i="1"/>
  <c r="I96" i="1"/>
  <c r="I95" i="1"/>
  <c r="I97" i="1"/>
  <c r="I92" i="4" l="1"/>
  <c r="H90" i="4"/>
  <c r="I90" i="4" s="1"/>
  <c r="I91" i="4"/>
  <c r="I93" i="4"/>
  <c r="AE82" i="2"/>
  <c r="AH82" i="2" s="1" a="1"/>
  <c r="AC82" i="2" a="1"/>
  <c r="AC82" i="2" s="1"/>
  <c r="AF82" i="2" s="1" a="1"/>
  <c r="L94" i="1" a="1"/>
  <c r="M90" i="4" l="1" a="1"/>
  <c r="M90" i="4" s="1"/>
  <c r="J90" i="4" a="1"/>
  <c r="J90" i="4" s="1"/>
  <c r="K90" i="4" a="1"/>
  <c r="K90" i="4" s="1"/>
  <c r="N90" i="4" a="1"/>
  <c r="N90" i="4" s="1"/>
  <c r="I87" i="2"/>
  <c r="I88" i="2"/>
  <c r="I89" i="2"/>
  <c r="AF82" i="2"/>
  <c r="H86" i="2" s="1"/>
  <c r="H87" i="2"/>
  <c r="I86" i="2"/>
  <c r="H89" i="2"/>
  <c r="H88" i="2"/>
  <c r="AH82" i="2"/>
  <c r="J86" i="2" s="1"/>
  <c r="J87" i="2"/>
  <c r="J88" i="2"/>
  <c r="J89" i="2"/>
  <c r="Q94" i="1"/>
  <c r="S95" i="1"/>
  <c r="S96" i="1"/>
  <c r="S97" i="1"/>
  <c r="R94" i="1"/>
  <c r="L94" i="1"/>
  <c r="P94" i="1" s="1"/>
  <c r="S94" i="1"/>
  <c r="Q95" i="1"/>
  <c r="Q96" i="1"/>
  <c r="Q97" i="1"/>
  <c r="R96" i="1"/>
  <c r="R95" i="1"/>
  <c r="R97" i="1"/>
  <c r="L90" i="4" l="1" a="1"/>
  <c r="L90" i="4" s="1"/>
  <c r="O90" i="4" a="1"/>
  <c r="O90" i="4" s="1"/>
  <c r="L86" i="2" a="1"/>
  <c r="P97" i="1"/>
  <c r="P96" i="1"/>
  <c r="P95" i="1"/>
  <c r="T94" i="1" s="1" a="1"/>
  <c r="T94" i="1" s="1"/>
  <c r="R90" i="4" l="1" a="1"/>
  <c r="R90" i="4" s="1"/>
  <c r="T90" i="4" s="1"/>
  <c r="F94" i="4" s="1"/>
  <c r="Q90" i="4" a="1"/>
  <c r="Q90" i="4" s="1"/>
  <c r="S90" i="4" s="1" a="1"/>
  <c r="R87" i="2"/>
  <c r="R88" i="2"/>
  <c r="R89" i="2"/>
  <c r="Q86" i="2"/>
  <c r="S87" i="2"/>
  <c r="S88" i="2"/>
  <c r="S89" i="2"/>
  <c r="R86" i="2"/>
  <c r="V86" i="2" s="1"/>
  <c r="P87" i="2"/>
  <c r="T87" i="2" s="1"/>
  <c r="P88" i="2"/>
  <c r="P89" i="2"/>
  <c r="S86" i="2"/>
  <c r="Q88" i="2"/>
  <c r="U88" i="2" s="1"/>
  <c r="Q87" i="2"/>
  <c r="L86" i="2"/>
  <c r="P86" i="2" s="1"/>
  <c r="Q89" i="2"/>
  <c r="U94" i="1" a="1"/>
  <c r="S90" i="4" l="1"/>
  <c r="E94" i="4" s="1"/>
  <c r="E95" i="4"/>
  <c r="U89" i="2"/>
  <c r="W86" i="2"/>
  <c r="T86" i="2"/>
  <c r="T89" i="2"/>
  <c r="W89" i="2"/>
  <c r="V89" i="2"/>
  <c r="U86" i="2"/>
  <c r="U87" i="2"/>
  <c r="T88" i="2"/>
  <c r="W88" i="2"/>
  <c r="V88" i="2"/>
  <c r="W87" i="2"/>
  <c r="V87" i="2"/>
  <c r="AA95" i="1"/>
  <c r="AA96" i="1"/>
  <c r="AA97" i="1"/>
  <c r="U94" i="1"/>
  <c r="H94" i="4" l="1" a="1"/>
  <c r="X86" i="2" a="1"/>
  <c r="X86" i="2" s="1"/>
  <c r="Y86" i="2" a="1"/>
  <c r="AA94" i="1"/>
  <c r="AD94" i="1" s="1" a="1"/>
  <c r="Y94" i="1" a="1"/>
  <c r="Y94" i="1" s="1"/>
  <c r="AB94" i="1" s="1" a="1"/>
  <c r="I96" i="4" l="1"/>
  <c r="I97" i="4"/>
  <c r="H94" i="4"/>
  <c r="I94" i="4" s="1"/>
  <c r="I95" i="4"/>
  <c r="AE87" i="2"/>
  <c r="AE88" i="2"/>
  <c r="AE89" i="2"/>
  <c r="Y86" i="2"/>
  <c r="I98" i="1"/>
  <c r="H99" i="1"/>
  <c r="H100" i="1"/>
  <c r="H101" i="1"/>
  <c r="I99" i="1"/>
  <c r="I100" i="1"/>
  <c r="I101" i="1"/>
  <c r="AB94" i="1"/>
  <c r="H98" i="1" s="1"/>
  <c r="AD94" i="1"/>
  <c r="J98" i="1" s="1"/>
  <c r="J99" i="1"/>
  <c r="J100" i="1"/>
  <c r="J101" i="1"/>
  <c r="M94" i="4" l="1" a="1"/>
  <c r="M94" i="4" s="1"/>
  <c r="K94" i="4" a="1"/>
  <c r="K94" i="4" s="1"/>
  <c r="J94" i="4" a="1"/>
  <c r="J94" i="4" s="1"/>
  <c r="N94" i="4" a="1"/>
  <c r="N94" i="4" s="1"/>
  <c r="AC86" i="2" a="1"/>
  <c r="AC86" i="2" s="1"/>
  <c r="AF86" i="2" s="1" a="1"/>
  <c r="AE86" i="2"/>
  <c r="AH86" i="2" s="1" a="1"/>
  <c r="L98" i="1" a="1"/>
  <c r="L94" i="4" l="1" a="1"/>
  <c r="L94" i="4" s="1"/>
  <c r="O94" i="4" a="1"/>
  <c r="O94" i="4" s="1"/>
  <c r="AH86" i="2"/>
  <c r="J90" i="2" s="1"/>
  <c r="J91" i="2"/>
  <c r="J93" i="2"/>
  <c r="J92" i="2"/>
  <c r="AF86" i="2"/>
  <c r="H90" i="2" s="1"/>
  <c r="I90" i="2"/>
  <c r="H91" i="2"/>
  <c r="H92" i="2"/>
  <c r="H93" i="2"/>
  <c r="I91" i="2"/>
  <c r="I92" i="2"/>
  <c r="I93" i="2"/>
  <c r="L98" i="1"/>
  <c r="P98" i="1" s="1"/>
  <c r="S98" i="1"/>
  <c r="Q99" i="1"/>
  <c r="Q100" i="1"/>
  <c r="Q101" i="1"/>
  <c r="R99" i="1"/>
  <c r="R100" i="1"/>
  <c r="R101" i="1"/>
  <c r="Q98" i="1"/>
  <c r="S99" i="1"/>
  <c r="S100" i="1"/>
  <c r="S101" i="1"/>
  <c r="P100" i="1"/>
  <c r="R98" i="1"/>
  <c r="P99" i="1"/>
  <c r="P101" i="1"/>
  <c r="Q94" i="4" l="1" a="1"/>
  <c r="Q94" i="4" s="1"/>
  <c r="S94" i="4" s="1" a="1"/>
  <c r="R94" i="4" a="1"/>
  <c r="R94" i="4" s="1"/>
  <c r="T94" i="4" s="1"/>
  <c r="F98" i="4" s="1"/>
  <c r="L90" i="2" a="1"/>
  <c r="T98" i="1" a="1"/>
  <c r="T98" i="1" s="1"/>
  <c r="U98" i="1" a="1"/>
  <c r="E99" i="4" l="1"/>
  <c r="S94" i="4"/>
  <c r="E98" i="4" s="1"/>
  <c r="R90" i="2"/>
  <c r="P91" i="2"/>
  <c r="P92" i="2"/>
  <c r="P93" i="2"/>
  <c r="T93" i="2" s="1"/>
  <c r="L90" i="2"/>
  <c r="P90" i="2" s="1"/>
  <c r="S90" i="2"/>
  <c r="Q91" i="2"/>
  <c r="Q92" i="2"/>
  <c r="Q93" i="2"/>
  <c r="R91" i="2"/>
  <c r="R92" i="2"/>
  <c r="R93" i="2"/>
  <c r="V93" i="2" s="1"/>
  <c r="S92" i="2"/>
  <c r="S91" i="2"/>
  <c r="Q90" i="2"/>
  <c r="S93" i="2"/>
  <c r="W93" i="2" s="1"/>
  <c r="U98" i="1"/>
  <c r="AA100" i="1"/>
  <c r="AA101" i="1"/>
  <c r="AA99" i="1"/>
  <c r="H98" i="4" l="1" a="1"/>
  <c r="U90" i="2"/>
  <c r="U92" i="2"/>
  <c r="V92" i="2"/>
  <c r="U91" i="2"/>
  <c r="T92" i="2"/>
  <c r="W91" i="2"/>
  <c r="V91" i="2"/>
  <c r="W90" i="2"/>
  <c r="T91" i="2"/>
  <c r="W92" i="2"/>
  <c r="U93" i="2"/>
  <c r="T90" i="2"/>
  <c r="V90" i="2"/>
  <c r="Y98" i="1" a="1"/>
  <c r="Y98" i="1" s="1"/>
  <c r="AB98" i="1" s="1" a="1"/>
  <c r="AA98" i="1"/>
  <c r="AD98" i="1" s="1" a="1"/>
  <c r="H98" i="4" l="1"/>
  <c r="I98" i="4" s="1"/>
  <c r="I99" i="4"/>
  <c r="I101" i="4"/>
  <c r="I100" i="4"/>
  <c r="Y90" i="2" a="1"/>
  <c r="X90" i="2" a="1"/>
  <c r="X90" i="2" s="1"/>
  <c r="J103" i="1"/>
  <c r="J104" i="1"/>
  <c r="J105" i="1"/>
  <c r="AD98" i="1"/>
  <c r="J102" i="1" s="1"/>
  <c r="AB98" i="1"/>
  <c r="H102" i="1" s="1"/>
  <c r="I102" i="1"/>
  <c r="H103" i="1"/>
  <c r="H104" i="1"/>
  <c r="H105" i="1"/>
  <c r="I103" i="1"/>
  <c r="I105" i="1"/>
  <c r="I104" i="1"/>
  <c r="J98" i="4" l="1" a="1"/>
  <c r="J98" i="4" s="1"/>
  <c r="K98" i="4" a="1"/>
  <c r="K98" i="4" s="1"/>
  <c r="M98" i="4" a="1"/>
  <c r="M98" i="4" s="1"/>
  <c r="N98" i="4" a="1"/>
  <c r="N98" i="4" s="1"/>
  <c r="AE91" i="2"/>
  <c r="AE92" i="2"/>
  <c r="AE93" i="2"/>
  <c r="Y90" i="2"/>
  <c r="L102" i="1" a="1"/>
  <c r="O98" i="4" l="1" a="1"/>
  <c r="O98" i="4" s="1"/>
  <c r="L98" i="4" a="1"/>
  <c r="L98" i="4" s="1"/>
  <c r="AE90" i="2"/>
  <c r="AH90" i="2" s="1" a="1"/>
  <c r="AC90" i="2" a="1"/>
  <c r="AC90" i="2" s="1"/>
  <c r="AF90" i="2" s="1" a="1"/>
  <c r="Q102" i="1"/>
  <c r="S103" i="1"/>
  <c r="S104" i="1"/>
  <c r="S105" i="1"/>
  <c r="R102" i="1"/>
  <c r="P104" i="1"/>
  <c r="L102" i="1"/>
  <c r="P102" i="1" s="1"/>
  <c r="S102" i="1"/>
  <c r="Q103" i="1"/>
  <c r="Q104" i="1"/>
  <c r="Q105" i="1"/>
  <c r="R104" i="1"/>
  <c r="R103" i="1"/>
  <c r="R105" i="1"/>
  <c r="Q98" i="4" l="1" a="1"/>
  <c r="Q98" i="4" s="1"/>
  <c r="S98" i="4" s="1" a="1"/>
  <c r="R98" i="4" a="1"/>
  <c r="R98" i="4" s="1"/>
  <c r="T98" i="4" s="1"/>
  <c r="F102" i="4" s="1"/>
  <c r="I95" i="2"/>
  <c r="I96" i="2"/>
  <c r="I97" i="2"/>
  <c r="AF90" i="2"/>
  <c r="H94" i="2" s="1"/>
  <c r="I94" i="2"/>
  <c r="H97" i="2"/>
  <c r="H96" i="2"/>
  <c r="H95" i="2"/>
  <c r="AH90" i="2"/>
  <c r="J94" i="2" s="1"/>
  <c r="J95" i="2"/>
  <c r="J96" i="2"/>
  <c r="J97" i="2"/>
  <c r="P105" i="1"/>
  <c r="P103" i="1"/>
  <c r="U102" i="1" s="1" a="1"/>
  <c r="E103" i="4" l="1"/>
  <c r="S98" i="4"/>
  <c r="E102" i="4" s="1"/>
  <c r="L94" i="2" a="1"/>
  <c r="AA103" i="1"/>
  <c r="AA104" i="1"/>
  <c r="AA105" i="1"/>
  <c r="U102" i="1"/>
  <c r="T102" i="1" a="1"/>
  <c r="T102" i="1" s="1"/>
  <c r="H102" i="4" l="1" a="1"/>
  <c r="R95" i="2"/>
  <c r="R96" i="2"/>
  <c r="R97" i="2"/>
  <c r="Q94" i="2"/>
  <c r="S95" i="2"/>
  <c r="S96" i="2"/>
  <c r="S97" i="2"/>
  <c r="R94" i="2"/>
  <c r="V94" i="2" s="1"/>
  <c r="P95" i="2"/>
  <c r="P96" i="2"/>
  <c r="P97" i="2"/>
  <c r="T97" i="2" s="1"/>
  <c r="Q95" i="2"/>
  <c r="L94" i="2"/>
  <c r="P94" i="2" s="1"/>
  <c r="Q97" i="2"/>
  <c r="S94" i="2"/>
  <c r="W94" i="2" s="1"/>
  <c r="Q96" i="2"/>
  <c r="U96" i="2" s="1"/>
  <c r="AA102" i="1"/>
  <c r="AD102" i="1" s="1" a="1"/>
  <c r="Y102" i="1" a="1"/>
  <c r="Y102" i="1" s="1"/>
  <c r="AB102" i="1" s="1" a="1"/>
  <c r="I103" i="4" l="1"/>
  <c r="I104" i="4"/>
  <c r="I105" i="4"/>
  <c r="H102" i="4"/>
  <c r="I102" i="4" s="1"/>
  <c r="T96" i="2"/>
  <c r="U95" i="2"/>
  <c r="U94" i="2"/>
  <c r="W97" i="2"/>
  <c r="V97" i="2"/>
  <c r="W96" i="2"/>
  <c r="V96" i="2"/>
  <c r="U97" i="2"/>
  <c r="T94" i="2"/>
  <c r="T95" i="2"/>
  <c r="W95" i="2"/>
  <c r="V95" i="2"/>
  <c r="I106" i="1"/>
  <c r="H107" i="1"/>
  <c r="H108" i="1"/>
  <c r="H109" i="1"/>
  <c r="I107" i="1"/>
  <c r="I108" i="1"/>
  <c r="I109" i="1"/>
  <c r="AB102" i="1"/>
  <c r="H106" i="1" s="1"/>
  <c r="AD102" i="1"/>
  <c r="J106" i="1" s="1"/>
  <c r="J107" i="1"/>
  <c r="J108" i="1"/>
  <c r="J109" i="1"/>
  <c r="M102" i="4" l="1" a="1"/>
  <c r="M102" i="4" s="1"/>
  <c r="N102" i="4" a="1"/>
  <c r="N102" i="4" s="1"/>
  <c r="J102" i="4" a="1"/>
  <c r="J102" i="4" s="1"/>
  <c r="K102" i="4" a="1"/>
  <c r="K102" i="4" s="1"/>
  <c r="X94" i="2" a="1"/>
  <c r="X94" i="2" s="1"/>
  <c r="Y94" i="2" a="1"/>
  <c r="L106" i="1" a="1"/>
  <c r="L102" i="4" l="1" a="1"/>
  <c r="L102" i="4" s="1"/>
  <c r="O102" i="4" a="1"/>
  <c r="O102" i="4" s="1"/>
  <c r="AE95" i="2"/>
  <c r="AE96" i="2"/>
  <c r="AE97" i="2"/>
  <c r="Y94" i="2"/>
  <c r="L106" i="1"/>
  <c r="P106" i="1" s="1"/>
  <c r="S106" i="1"/>
  <c r="Q107" i="1"/>
  <c r="Q108" i="1"/>
  <c r="Q109" i="1"/>
  <c r="R107" i="1"/>
  <c r="R108" i="1"/>
  <c r="R109" i="1"/>
  <c r="Q106" i="1"/>
  <c r="S107" i="1"/>
  <c r="S108" i="1"/>
  <c r="S109" i="1"/>
  <c r="R106" i="1"/>
  <c r="P107" i="1"/>
  <c r="P109" i="1"/>
  <c r="P108" i="1"/>
  <c r="R102" i="4" l="1" a="1"/>
  <c r="R102" i="4" s="1"/>
  <c r="T102" i="4" s="1"/>
  <c r="F106" i="4" s="1"/>
  <c r="Q102" i="4" a="1"/>
  <c r="Q102" i="4" s="1"/>
  <c r="S102" i="4" s="1" a="1"/>
  <c r="AC94" i="2" a="1"/>
  <c r="AC94" i="2" s="1"/>
  <c r="AF94" i="2" s="1" a="1"/>
  <c r="AE94" i="2"/>
  <c r="AH94" i="2" s="1" a="1"/>
  <c r="T106" i="1" a="1"/>
  <c r="T106" i="1" s="1"/>
  <c r="U106" i="1" a="1"/>
  <c r="E107" i="4" l="1"/>
  <c r="S102" i="4"/>
  <c r="E106" i="4" s="1"/>
  <c r="AH94" i="2"/>
  <c r="J98" i="2" s="1"/>
  <c r="J101" i="2"/>
  <c r="J100" i="2"/>
  <c r="J99" i="2"/>
  <c r="AF94" i="2"/>
  <c r="H98" i="2" s="1"/>
  <c r="I98" i="2"/>
  <c r="H99" i="2"/>
  <c r="H100" i="2"/>
  <c r="H101" i="2"/>
  <c r="I99" i="2"/>
  <c r="I100" i="2"/>
  <c r="I101" i="2"/>
  <c r="U106" i="1"/>
  <c r="AA108" i="1"/>
  <c r="AA107" i="1"/>
  <c r="AA109" i="1"/>
  <c r="H106" i="4" l="1" a="1"/>
  <c r="L98" i="2" a="1"/>
  <c r="Y106" i="1" a="1"/>
  <c r="Y106" i="1" s="1"/>
  <c r="AB106" i="1" s="1" a="1"/>
  <c r="AA106" i="1"/>
  <c r="AD106" i="1" s="1" a="1"/>
  <c r="I109" i="4" l="1"/>
  <c r="I107" i="4"/>
  <c r="I108" i="4"/>
  <c r="H106" i="4"/>
  <c r="I106" i="4" s="1"/>
  <c r="R98" i="2"/>
  <c r="P99" i="2"/>
  <c r="P100" i="2"/>
  <c r="L98" i="2"/>
  <c r="P98" i="2" s="1"/>
  <c r="T98" i="2" s="1"/>
  <c r="S98" i="2"/>
  <c r="Q99" i="2"/>
  <c r="Q100" i="2"/>
  <c r="Q101" i="2"/>
  <c r="U101" i="2" s="1"/>
  <c r="R99" i="2"/>
  <c r="R100" i="2"/>
  <c r="R101" i="2"/>
  <c r="V101" i="2" s="1"/>
  <c r="S99" i="2"/>
  <c r="Q98" i="2"/>
  <c r="P101" i="2"/>
  <c r="S100" i="2"/>
  <c r="S101" i="2"/>
  <c r="W101" i="2" s="1"/>
  <c r="J111" i="1"/>
  <c r="J112" i="1"/>
  <c r="J113" i="1"/>
  <c r="AD106" i="1"/>
  <c r="J110" i="1" s="1"/>
  <c r="AB106" i="1"/>
  <c r="H110" i="1" s="1"/>
  <c r="I110" i="1"/>
  <c r="H111" i="1"/>
  <c r="H112" i="1"/>
  <c r="H113" i="1"/>
  <c r="I111" i="1"/>
  <c r="I113" i="1"/>
  <c r="I112" i="1"/>
  <c r="N106" i="4" l="1" a="1"/>
  <c r="N106" i="4" s="1"/>
  <c r="J106" i="4" a="1"/>
  <c r="J106" i="4" s="1"/>
  <c r="K106" i="4" a="1"/>
  <c r="K106" i="4" s="1"/>
  <c r="M106" i="4" a="1"/>
  <c r="M106" i="4" s="1"/>
  <c r="O106" i="4" s="1" a="1"/>
  <c r="O106" i="4" s="1"/>
  <c r="W99" i="2"/>
  <c r="T100" i="2"/>
  <c r="W100" i="2"/>
  <c r="U100" i="2"/>
  <c r="T101" i="2"/>
  <c r="V100" i="2"/>
  <c r="U99" i="2"/>
  <c r="T99" i="2"/>
  <c r="U98" i="2"/>
  <c r="V99" i="2"/>
  <c r="W98" i="2"/>
  <c r="V98" i="2"/>
  <c r="Y98" i="2" s="1" a="1"/>
  <c r="L110" i="1" a="1"/>
  <c r="R106" i="4" l="1" a="1"/>
  <c r="R106" i="4" s="1"/>
  <c r="T106" i="4" s="1"/>
  <c r="F110" i="4" s="1"/>
  <c r="Q106" i="4" a="1"/>
  <c r="Q106" i="4" s="1"/>
  <c r="S106" i="4" s="1" a="1"/>
  <c r="L106" i="4" a="1"/>
  <c r="L106" i="4" s="1"/>
  <c r="X98" i="2" a="1"/>
  <c r="X98" i="2" s="1"/>
  <c r="AE99" i="2"/>
  <c r="AE100" i="2"/>
  <c r="Y98" i="2"/>
  <c r="AE101" i="2"/>
  <c r="Q110" i="1"/>
  <c r="S111" i="1"/>
  <c r="S112" i="1"/>
  <c r="S113" i="1"/>
  <c r="R110" i="1"/>
  <c r="P112" i="1"/>
  <c r="L110" i="1"/>
  <c r="P110" i="1" s="1"/>
  <c r="S110" i="1"/>
  <c r="Q111" i="1"/>
  <c r="Q112" i="1"/>
  <c r="Q113" i="1"/>
  <c r="R111" i="1"/>
  <c r="R113" i="1"/>
  <c r="R112" i="1"/>
  <c r="E111" i="4" l="1"/>
  <c r="S106" i="4"/>
  <c r="E110" i="4" s="1"/>
  <c r="AE98" i="2"/>
  <c r="AH98" i="2" s="1" a="1"/>
  <c r="AC98" i="2" a="1"/>
  <c r="AC98" i="2" s="1"/>
  <c r="AF98" i="2" s="1" a="1"/>
  <c r="P113" i="1"/>
  <c r="P111" i="1"/>
  <c r="T110" i="1" s="1" a="1"/>
  <c r="T110" i="1" s="1"/>
  <c r="U110" i="1" a="1"/>
  <c r="H110" i="4" l="1" a="1"/>
  <c r="AF98" i="2"/>
  <c r="H102" i="2" s="1"/>
  <c r="I102" i="2"/>
  <c r="H103" i="2"/>
  <c r="H104" i="2"/>
  <c r="H105" i="2"/>
  <c r="I103" i="2"/>
  <c r="I104" i="2"/>
  <c r="I105" i="2"/>
  <c r="AH98" i="2"/>
  <c r="J102" i="2" s="1"/>
  <c r="J105" i="2"/>
  <c r="J104" i="2"/>
  <c r="J103" i="2"/>
  <c r="AA111" i="1"/>
  <c r="AA112" i="1"/>
  <c r="AA113" i="1"/>
  <c r="U110" i="1"/>
  <c r="I111" i="4" l="1"/>
  <c r="I112" i="4"/>
  <c r="I113" i="4"/>
  <c r="H110" i="4"/>
  <c r="I110" i="4" s="1"/>
  <c r="L102" i="2" a="1"/>
  <c r="AA110" i="1"/>
  <c r="AD110" i="1" s="1" a="1"/>
  <c r="Y110" i="1" a="1"/>
  <c r="Y110" i="1" s="1"/>
  <c r="AB110" i="1" s="1" a="1"/>
  <c r="N110" i="4" l="1" a="1"/>
  <c r="N110" i="4" s="1"/>
  <c r="J110" i="4" a="1"/>
  <c r="J110" i="4" s="1"/>
  <c r="L110" i="4" s="1" a="1"/>
  <c r="L110" i="4" s="1"/>
  <c r="K110" i="4" a="1"/>
  <c r="K110" i="4" s="1"/>
  <c r="M110" i="4" a="1"/>
  <c r="M110" i="4" s="1"/>
  <c r="O110" i="4" s="1" a="1"/>
  <c r="O110" i="4" s="1"/>
  <c r="R102" i="2"/>
  <c r="P103" i="2"/>
  <c r="P104" i="2"/>
  <c r="P105" i="2"/>
  <c r="T105" i="2" s="1"/>
  <c r="L102" i="2"/>
  <c r="P102" i="2" s="1"/>
  <c r="S102" i="2"/>
  <c r="Q103" i="2"/>
  <c r="Q104" i="2"/>
  <c r="U104" i="2" s="1"/>
  <c r="Q105" i="2"/>
  <c r="R103" i="2"/>
  <c r="R104" i="2"/>
  <c r="R105" i="2"/>
  <c r="V105" i="2" s="1"/>
  <c r="S103" i="2"/>
  <c r="Q102" i="2"/>
  <c r="S105" i="2"/>
  <c r="S104" i="2"/>
  <c r="W104" i="2" s="1"/>
  <c r="I114" i="1"/>
  <c r="H115" i="1"/>
  <c r="H116" i="1"/>
  <c r="H117" i="1"/>
  <c r="I115" i="1"/>
  <c r="I116" i="1"/>
  <c r="I117" i="1"/>
  <c r="AB110" i="1"/>
  <c r="H114" i="1" s="1"/>
  <c r="AD110" i="1"/>
  <c r="J114" i="1" s="1"/>
  <c r="J115" i="1"/>
  <c r="J116" i="1"/>
  <c r="J117" i="1"/>
  <c r="R110" i="4" l="1" a="1"/>
  <c r="R110" i="4" s="1"/>
  <c r="T110" i="4" s="1"/>
  <c r="F114" i="4" s="1"/>
  <c r="Q110" i="4" a="1"/>
  <c r="Q110" i="4" s="1"/>
  <c r="S110" i="4" s="1" a="1"/>
  <c r="U102" i="2"/>
  <c r="U105" i="2"/>
  <c r="T102" i="2"/>
  <c r="W105" i="2"/>
  <c r="V104" i="2"/>
  <c r="U103" i="2"/>
  <c r="T104" i="2"/>
  <c r="V103" i="2"/>
  <c r="W102" i="2"/>
  <c r="T103" i="2"/>
  <c r="W103" i="2"/>
  <c r="V102" i="2"/>
  <c r="Y102" i="2" s="1" a="1"/>
  <c r="L114" i="1" a="1"/>
  <c r="S110" i="4" l="1"/>
  <c r="E114" i="4" s="1"/>
  <c r="E115" i="4"/>
  <c r="AE103" i="2"/>
  <c r="AE104" i="2"/>
  <c r="AE105" i="2"/>
  <c r="Y102" i="2"/>
  <c r="X102" i="2" a="1"/>
  <c r="X102" i="2" s="1"/>
  <c r="L114" i="1"/>
  <c r="P114" i="1" s="1"/>
  <c r="S114" i="1"/>
  <c r="Q115" i="1"/>
  <c r="Q116" i="1"/>
  <c r="Q117" i="1"/>
  <c r="R115" i="1"/>
  <c r="R116" i="1"/>
  <c r="R117" i="1"/>
  <c r="Q114" i="1"/>
  <c r="S115" i="1"/>
  <c r="S116" i="1"/>
  <c r="S117" i="1"/>
  <c r="R114" i="1"/>
  <c r="P115" i="1"/>
  <c r="P117" i="1"/>
  <c r="P116" i="1"/>
  <c r="H114" i="4" l="1" a="1"/>
  <c r="AE102" i="2"/>
  <c r="AH102" i="2" s="1" a="1"/>
  <c r="AC102" i="2" a="1"/>
  <c r="AC102" i="2" s="1"/>
  <c r="AF102" i="2" s="1" a="1"/>
  <c r="T114" i="1" a="1"/>
  <c r="T114" i="1" s="1"/>
  <c r="U114" i="1" a="1"/>
  <c r="H114" i="4" l="1"/>
  <c r="I114" i="4" s="1"/>
  <c r="I115" i="4"/>
  <c r="I116" i="4"/>
  <c r="I117" i="4"/>
  <c r="I107" i="2"/>
  <c r="I108" i="2"/>
  <c r="I109" i="2"/>
  <c r="AF102" i="2"/>
  <c r="H106" i="2" s="1"/>
  <c r="I106" i="2"/>
  <c r="H109" i="2"/>
  <c r="H108" i="2"/>
  <c r="H107" i="2"/>
  <c r="AH102" i="2"/>
  <c r="J106" i="2" s="1"/>
  <c r="J107" i="2"/>
  <c r="J108" i="2"/>
  <c r="J109" i="2"/>
  <c r="U114" i="1"/>
  <c r="AA115" i="1"/>
  <c r="AA117" i="1"/>
  <c r="AA116" i="1"/>
  <c r="J114" i="4" l="1" a="1"/>
  <c r="J114" i="4" s="1"/>
  <c r="K114" i="4" a="1"/>
  <c r="K114" i="4" s="1"/>
  <c r="M114" i="4" a="1"/>
  <c r="M114" i="4" s="1"/>
  <c r="N114" i="4" a="1"/>
  <c r="N114" i="4" s="1"/>
  <c r="L106" i="2" a="1"/>
  <c r="Y114" i="1" a="1"/>
  <c r="Y114" i="1" s="1"/>
  <c r="AB114" i="1" s="1" a="1"/>
  <c r="AA114" i="1"/>
  <c r="AD114" i="1" s="1" a="1"/>
  <c r="O114" i="4" l="1" a="1"/>
  <c r="O114" i="4" s="1"/>
  <c r="L114" i="4" a="1"/>
  <c r="L114" i="4" s="1"/>
  <c r="R107" i="2"/>
  <c r="R108" i="2"/>
  <c r="R109" i="2"/>
  <c r="Q106" i="2"/>
  <c r="S107" i="2"/>
  <c r="S108" i="2"/>
  <c r="S109" i="2"/>
  <c r="R106" i="2"/>
  <c r="V106" i="2" s="1"/>
  <c r="P107" i="2"/>
  <c r="P108" i="2"/>
  <c r="P109" i="2"/>
  <c r="L106" i="2"/>
  <c r="P106" i="2" s="1"/>
  <c r="T106" i="2" s="1"/>
  <c r="Q109" i="2"/>
  <c r="S106" i="2"/>
  <c r="Q108" i="2"/>
  <c r="Q107" i="2"/>
  <c r="U107" i="2" s="1"/>
  <c r="J119" i="1"/>
  <c r="J120" i="1"/>
  <c r="J121" i="1"/>
  <c r="AD114" i="1"/>
  <c r="J118" i="1" s="1"/>
  <c r="AB114" i="1"/>
  <c r="H118" i="1" s="1"/>
  <c r="I118" i="1"/>
  <c r="H119" i="1"/>
  <c r="H120" i="1"/>
  <c r="H121" i="1"/>
  <c r="I120" i="1"/>
  <c r="I119" i="1"/>
  <c r="I121" i="1"/>
  <c r="Q114" i="4" l="1" a="1"/>
  <c r="Q114" i="4" s="1"/>
  <c r="S114" i="4" s="1" a="1"/>
  <c r="R114" i="4" a="1"/>
  <c r="R114" i="4" s="1"/>
  <c r="T114" i="4" s="1"/>
  <c r="F118" i="4" s="1"/>
  <c r="W106" i="2"/>
  <c r="U106" i="2"/>
  <c r="U108" i="2"/>
  <c r="T109" i="2"/>
  <c r="W109" i="2"/>
  <c r="V109" i="2"/>
  <c r="T108" i="2"/>
  <c r="W108" i="2"/>
  <c r="V108" i="2"/>
  <c r="U109" i="2"/>
  <c r="T107" i="2"/>
  <c r="W107" i="2"/>
  <c r="V107" i="2"/>
  <c r="L118" i="1" a="1"/>
  <c r="S114" i="4" l="1"/>
  <c r="E118" i="4" s="1"/>
  <c r="E119" i="4"/>
  <c r="X106" i="2" a="1"/>
  <c r="X106" i="2" s="1"/>
  <c r="Y106" i="2" a="1"/>
  <c r="Q118" i="1"/>
  <c r="S119" i="1"/>
  <c r="S120" i="1"/>
  <c r="S121" i="1"/>
  <c r="R118" i="1"/>
  <c r="P121" i="1"/>
  <c r="L118" i="1"/>
  <c r="P118" i="1" s="1"/>
  <c r="S118" i="1"/>
  <c r="Q119" i="1"/>
  <c r="Q120" i="1"/>
  <c r="Q121" i="1"/>
  <c r="R119" i="1"/>
  <c r="R121" i="1"/>
  <c r="R120" i="1"/>
  <c r="H118" i="4" l="1" a="1"/>
  <c r="AE107" i="2"/>
  <c r="AE108" i="2"/>
  <c r="AE109" i="2"/>
  <c r="Y106" i="2"/>
  <c r="P120" i="1"/>
  <c r="P119" i="1"/>
  <c r="U118" i="1" s="1" a="1"/>
  <c r="T118" i="1" a="1"/>
  <c r="T118" i="1" s="1"/>
  <c r="H118" i="4" l="1"/>
  <c r="I118" i="4" s="1"/>
  <c r="I121" i="4"/>
  <c r="I119" i="4"/>
  <c r="I120" i="4"/>
  <c r="AC106" i="2" a="1"/>
  <c r="AC106" i="2" s="1"/>
  <c r="AF106" i="2" s="1" a="1"/>
  <c r="AE106" i="2"/>
  <c r="AH106" i="2" s="1" a="1"/>
  <c r="AA119" i="1"/>
  <c r="AA120" i="1"/>
  <c r="AA121" i="1"/>
  <c r="U118" i="1"/>
  <c r="K118" i="4" l="1" a="1"/>
  <c r="K118" i="4" s="1"/>
  <c r="J118" i="4" a="1"/>
  <c r="J118" i="4" s="1"/>
  <c r="L118" i="4" s="1" a="1"/>
  <c r="L118" i="4" s="1"/>
  <c r="M118" i="4" a="1"/>
  <c r="M118" i="4" s="1"/>
  <c r="N118" i="4" a="1"/>
  <c r="N118" i="4" s="1"/>
  <c r="AF106" i="2"/>
  <c r="H110" i="2" s="1"/>
  <c r="I110" i="2"/>
  <c r="H111" i="2"/>
  <c r="H112" i="2"/>
  <c r="H113" i="2"/>
  <c r="I111" i="2"/>
  <c r="I112" i="2"/>
  <c r="I113" i="2"/>
  <c r="AH106" i="2"/>
  <c r="J110" i="2" s="1"/>
  <c r="J113" i="2"/>
  <c r="J112" i="2"/>
  <c r="J111" i="2"/>
  <c r="AA118" i="1"/>
  <c r="AD118" i="1" s="1" a="1"/>
  <c r="Y118" i="1" a="1"/>
  <c r="Y118" i="1" s="1"/>
  <c r="AB118" i="1" s="1" a="1"/>
  <c r="O118" i="4" l="1" a="1"/>
  <c r="O118" i="4" s="1"/>
  <c r="L110" i="2" a="1"/>
  <c r="I122" i="1"/>
  <c r="H123" i="1"/>
  <c r="H124" i="1"/>
  <c r="H125" i="1"/>
  <c r="I123" i="1"/>
  <c r="I124" i="1"/>
  <c r="I125" i="1"/>
  <c r="AB118" i="1"/>
  <c r="H122" i="1" s="1"/>
  <c r="AD118" i="1"/>
  <c r="J122" i="1" s="1"/>
  <c r="J123" i="1"/>
  <c r="J124" i="1"/>
  <c r="J125" i="1"/>
  <c r="Q118" i="4" l="1" a="1"/>
  <c r="Q118" i="4" s="1"/>
  <c r="S118" i="4" s="1" a="1"/>
  <c r="R118" i="4" a="1"/>
  <c r="R118" i="4" s="1"/>
  <c r="T118" i="4" s="1"/>
  <c r="F122" i="4" s="1"/>
  <c r="R110" i="2"/>
  <c r="P111" i="2"/>
  <c r="P112" i="2"/>
  <c r="P113" i="2"/>
  <c r="L110" i="2"/>
  <c r="P110" i="2" s="1"/>
  <c r="S110" i="2"/>
  <c r="Q111" i="2"/>
  <c r="Q112" i="2"/>
  <c r="Q113" i="2"/>
  <c r="R111" i="2"/>
  <c r="R112" i="2"/>
  <c r="R113" i="2"/>
  <c r="V113" i="2" s="1"/>
  <c r="Q110" i="2"/>
  <c r="S113" i="2"/>
  <c r="S112" i="2"/>
  <c r="S111" i="2"/>
  <c r="W111" i="2" s="1"/>
  <c r="L122" i="1" a="1"/>
  <c r="E123" i="4" l="1"/>
  <c r="S118" i="4"/>
  <c r="E122" i="4" s="1"/>
  <c r="V112" i="2"/>
  <c r="W113" i="2"/>
  <c r="V111" i="2"/>
  <c r="U110" i="2"/>
  <c r="T110" i="2"/>
  <c r="U112" i="2"/>
  <c r="T113" i="2"/>
  <c r="W112" i="2"/>
  <c r="U111" i="2"/>
  <c r="T112" i="2"/>
  <c r="W110" i="2"/>
  <c r="T111" i="2"/>
  <c r="U113" i="2"/>
  <c r="V110" i="2"/>
  <c r="L122" i="1"/>
  <c r="P122" i="1" s="1"/>
  <c r="S122" i="1"/>
  <c r="Q123" i="1"/>
  <c r="Q124" i="1"/>
  <c r="Q125" i="1"/>
  <c r="R123" i="1"/>
  <c r="R124" i="1"/>
  <c r="R125" i="1"/>
  <c r="Q122" i="1"/>
  <c r="S123" i="1"/>
  <c r="S124" i="1"/>
  <c r="S125" i="1"/>
  <c r="P124" i="1"/>
  <c r="P123" i="1"/>
  <c r="P125" i="1"/>
  <c r="R122" i="1"/>
  <c r="H122" i="4" l="1" a="1"/>
  <c r="X110" i="2" a="1"/>
  <c r="X110" i="2" s="1"/>
  <c r="Y110" i="2" a="1"/>
  <c r="T122" i="1" a="1"/>
  <c r="T122" i="1" s="1"/>
  <c r="U122" i="1" a="1"/>
  <c r="I123" i="4" l="1"/>
  <c r="I124" i="4"/>
  <c r="I125" i="4"/>
  <c r="H122" i="4"/>
  <c r="I122" i="4" s="1"/>
  <c r="AE111" i="2"/>
  <c r="AE112" i="2"/>
  <c r="AE113" i="2"/>
  <c r="Y110" i="2"/>
  <c r="U122" i="1"/>
  <c r="AA123" i="1"/>
  <c r="AA125" i="1"/>
  <c r="AA124" i="1"/>
  <c r="M122" i="4" l="1" a="1"/>
  <c r="M122" i="4" s="1"/>
  <c r="O122" i="4" s="1" a="1"/>
  <c r="O122" i="4" s="1"/>
  <c r="N122" i="4" a="1"/>
  <c r="N122" i="4" s="1"/>
  <c r="J122" i="4" a="1"/>
  <c r="J122" i="4" s="1"/>
  <c r="K122" i="4" a="1"/>
  <c r="K122" i="4" s="1"/>
  <c r="AE110" i="2"/>
  <c r="AH110" i="2" s="1" a="1"/>
  <c r="AC110" i="2" a="1"/>
  <c r="AC110" i="2" s="1"/>
  <c r="AF110" i="2" s="1" a="1"/>
  <c r="Y122" i="1" a="1"/>
  <c r="Y122" i="1" s="1"/>
  <c r="AB122" i="1" s="1" a="1"/>
  <c r="AA122" i="1"/>
  <c r="AD122" i="1" s="1" a="1"/>
  <c r="L122" i="4" l="1" a="1"/>
  <c r="L122" i="4" s="1"/>
  <c r="R122" i="4" a="1"/>
  <c r="R122" i="4" s="1"/>
  <c r="T122" i="4" s="1"/>
  <c r="F126" i="4" s="1"/>
  <c r="Q122" i="4" a="1"/>
  <c r="Q122" i="4" s="1"/>
  <c r="S122" i="4" s="1" a="1"/>
  <c r="I115" i="2"/>
  <c r="I116" i="2"/>
  <c r="I117" i="2"/>
  <c r="AF110" i="2"/>
  <c r="H114" i="2" s="1"/>
  <c r="H116" i="2"/>
  <c r="H115" i="2"/>
  <c r="H117" i="2"/>
  <c r="I114" i="2"/>
  <c r="AH110" i="2"/>
  <c r="J114" i="2" s="1"/>
  <c r="J115" i="2"/>
  <c r="J116" i="2"/>
  <c r="J117" i="2"/>
  <c r="J129" i="1"/>
  <c r="AD122" i="1"/>
  <c r="J126" i="1" s="1"/>
  <c r="J128" i="1"/>
  <c r="J127" i="1"/>
  <c r="AB122" i="1"/>
  <c r="H126" i="1" s="1"/>
  <c r="I126" i="1"/>
  <c r="H127" i="1"/>
  <c r="H128" i="1"/>
  <c r="H129" i="1"/>
  <c r="I129" i="1"/>
  <c r="I127" i="1"/>
  <c r="I128" i="1"/>
  <c r="E127" i="4" l="1"/>
  <c r="S122" i="4"/>
  <c r="E126" i="4" s="1"/>
  <c r="L114" i="2" a="1"/>
  <c r="L126" i="1" a="1"/>
  <c r="H126" i="4" l="1" a="1"/>
  <c r="R115" i="2"/>
  <c r="R116" i="2"/>
  <c r="R117" i="2"/>
  <c r="Q114" i="2"/>
  <c r="S115" i="2"/>
  <c r="S116" i="2"/>
  <c r="S117" i="2"/>
  <c r="R114" i="2"/>
  <c r="V114" i="2" s="1"/>
  <c r="P115" i="2"/>
  <c r="P116" i="2"/>
  <c r="P117" i="2"/>
  <c r="L114" i="2"/>
  <c r="P114" i="2" s="1"/>
  <c r="T114" i="2" s="1"/>
  <c r="Q117" i="2"/>
  <c r="S114" i="2"/>
  <c r="W114" i="2" s="1"/>
  <c r="Q116" i="2"/>
  <c r="Q115" i="2"/>
  <c r="U115" i="2" s="1"/>
  <c r="Q126" i="1"/>
  <c r="R126" i="1"/>
  <c r="L126" i="1"/>
  <c r="P126" i="1" s="1"/>
  <c r="S126" i="1"/>
  <c r="Q127" i="1"/>
  <c r="Q128" i="1"/>
  <c r="Q129" i="1"/>
  <c r="R127" i="1"/>
  <c r="S129" i="1"/>
  <c r="S127" i="1"/>
  <c r="R128" i="1"/>
  <c r="S128" i="1"/>
  <c r="R129" i="1"/>
  <c r="I127" i="4" l="1"/>
  <c r="I128" i="4"/>
  <c r="I129" i="4"/>
  <c r="H126" i="4"/>
  <c r="I126" i="4" s="1"/>
  <c r="U114" i="2"/>
  <c r="U116" i="2"/>
  <c r="T117" i="2"/>
  <c r="W117" i="2"/>
  <c r="V117" i="2"/>
  <c r="T116" i="2"/>
  <c r="W116" i="2"/>
  <c r="V116" i="2"/>
  <c r="U117" i="2"/>
  <c r="T115" i="2"/>
  <c r="W115" i="2"/>
  <c r="V115" i="2"/>
  <c r="P129" i="1"/>
  <c r="P127" i="1"/>
  <c r="U126" i="1" s="1" a="1"/>
  <c r="P128" i="1"/>
  <c r="J126" i="4" l="1" a="1"/>
  <c r="J126" i="4" s="1"/>
  <c r="M126" i="4" a="1"/>
  <c r="M126" i="4" s="1"/>
  <c r="N126" i="4" a="1"/>
  <c r="N126" i="4" s="1"/>
  <c r="K126" i="4" a="1"/>
  <c r="K126" i="4" s="1"/>
  <c r="X114" i="2" a="1"/>
  <c r="X114" i="2" s="1"/>
  <c r="Y114" i="2" a="1"/>
  <c r="AA127" i="1"/>
  <c r="U126" i="1"/>
  <c r="AA129" i="1"/>
  <c r="AA128" i="1"/>
  <c r="T126" i="1" a="1"/>
  <c r="T126" i="1" s="1"/>
  <c r="O126" i="4" l="1" a="1"/>
  <c r="O126" i="4" s="1"/>
  <c r="L126" i="4" a="1"/>
  <c r="L126" i="4" s="1"/>
  <c r="AE115" i="2"/>
  <c r="AE116" i="2"/>
  <c r="AE117" i="2"/>
  <c r="Y114" i="2"/>
  <c r="AA126" i="1"/>
  <c r="AD126" i="1" s="1" a="1"/>
  <c r="Y126" i="1" a="1"/>
  <c r="Y126" i="1" s="1"/>
  <c r="AB126" i="1" s="1" a="1"/>
  <c r="Q126" i="4" l="1" a="1"/>
  <c r="Q126" i="4" s="1"/>
  <c r="S126" i="4" s="1" a="1"/>
  <c r="R126" i="4" a="1"/>
  <c r="R126" i="4" s="1"/>
  <c r="T126" i="4" s="1"/>
  <c r="F130" i="4" s="1"/>
  <c r="AC114" i="2" a="1"/>
  <c r="AC114" i="2" s="1"/>
  <c r="AF114" i="2" s="1" a="1"/>
  <c r="AE114" i="2"/>
  <c r="AH114" i="2" s="1" a="1"/>
  <c r="AB126" i="1"/>
  <c r="H130" i="1" s="1"/>
  <c r="H131" i="1"/>
  <c r="H132" i="1"/>
  <c r="H133" i="1"/>
  <c r="I132" i="1"/>
  <c r="I133" i="1"/>
  <c r="I130" i="1"/>
  <c r="I131" i="1"/>
  <c r="AD126" i="1"/>
  <c r="J130" i="1" s="1"/>
  <c r="J131" i="1"/>
  <c r="J132" i="1"/>
  <c r="J133" i="1"/>
  <c r="E131" i="4" l="1"/>
  <c r="S126" i="4"/>
  <c r="E130" i="4" s="1"/>
  <c r="AH114" i="2"/>
  <c r="J118" i="2" s="1"/>
  <c r="J120" i="2"/>
  <c r="J119" i="2"/>
  <c r="J121" i="2"/>
  <c r="AF114" i="2"/>
  <c r="H118" i="2" s="1"/>
  <c r="I118" i="2"/>
  <c r="H119" i="2"/>
  <c r="H120" i="2"/>
  <c r="H121" i="2"/>
  <c r="I119" i="2"/>
  <c r="I120" i="2"/>
  <c r="I121" i="2"/>
  <c r="L130" i="1" a="1"/>
  <c r="H130" i="4" l="1" a="1"/>
  <c r="L118" i="2" a="1"/>
  <c r="Q130" i="1"/>
  <c r="R130" i="1"/>
  <c r="S131" i="1"/>
  <c r="S132" i="1"/>
  <c r="S133" i="1"/>
  <c r="S130" i="1"/>
  <c r="P132" i="1"/>
  <c r="L130" i="1"/>
  <c r="P130" i="1" s="1"/>
  <c r="Q131" i="1"/>
  <c r="Q132" i="1"/>
  <c r="Q133" i="1"/>
  <c r="R131" i="1"/>
  <c r="R133" i="1"/>
  <c r="R132" i="1"/>
  <c r="H130" i="4" l="1"/>
  <c r="I130" i="4" s="1"/>
  <c r="I131" i="4"/>
  <c r="I132" i="4"/>
  <c r="I133" i="4"/>
  <c r="R118" i="2"/>
  <c r="P119" i="2"/>
  <c r="P120" i="2"/>
  <c r="P121" i="2"/>
  <c r="L118" i="2"/>
  <c r="P118" i="2" s="1"/>
  <c r="S118" i="2"/>
  <c r="Q119" i="2"/>
  <c r="Q120" i="2"/>
  <c r="Q121" i="2"/>
  <c r="R119" i="2"/>
  <c r="R120" i="2"/>
  <c r="R121" i="2"/>
  <c r="V121" i="2" s="1"/>
  <c r="Q118" i="2"/>
  <c r="S121" i="2"/>
  <c r="S120" i="2"/>
  <c r="S119" i="2"/>
  <c r="P131" i="1"/>
  <c r="T130" i="1" s="1" a="1"/>
  <c r="T130" i="1" s="1"/>
  <c r="P133" i="1"/>
  <c r="U130" i="1" s="1" a="1"/>
  <c r="M130" i="4" l="1" a="1"/>
  <c r="M130" i="4" s="1"/>
  <c r="N130" i="4" a="1"/>
  <c r="N130" i="4" s="1"/>
  <c r="J130" i="4" a="1"/>
  <c r="J130" i="4" s="1"/>
  <c r="K130" i="4" a="1"/>
  <c r="K130" i="4" s="1"/>
  <c r="V120" i="2"/>
  <c r="W121" i="2"/>
  <c r="V119" i="2"/>
  <c r="W120" i="2"/>
  <c r="U118" i="2"/>
  <c r="T118" i="2"/>
  <c r="W119" i="2"/>
  <c r="U120" i="2"/>
  <c r="T121" i="2"/>
  <c r="U119" i="2"/>
  <c r="T120" i="2"/>
  <c r="W118" i="2"/>
  <c r="T119" i="2"/>
  <c r="U121" i="2"/>
  <c r="V118" i="2"/>
  <c r="X118" i="2" s="1" a="1"/>
  <c r="X118" i="2" s="1"/>
  <c r="U130" i="1"/>
  <c r="AA131" i="1"/>
  <c r="AA132" i="1"/>
  <c r="AA133" i="1"/>
  <c r="L130" i="4" l="1" a="1"/>
  <c r="L130" i="4" s="1"/>
  <c r="O130" i="4" a="1"/>
  <c r="O130" i="4" s="1"/>
  <c r="Y118" i="2" a="1"/>
  <c r="AE119" i="2" s="1"/>
  <c r="Y130" i="1" a="1"/>
  <c r="Y130" i="1" s="1"/>
  <c r="AB130" i="1" s="1" a="1"/>
  <c r="AA130" i="1"/>
  <c r="AD130" i="1" s="1" a="1"/>
  <c r="Q130" i="4" l="1" a="1"/>
  <c r="Q130" i="4" s="1"/>
  <c r="S130" i="4" s="1" a="1"/>
  <c r="R130" i="4" a="1"/>
  <c r="R130" i="4" s="1"/>
  <c r="T130" i="4" s="1"/>
  <c r="F134" i="4" s="1"/>
  <c r="Y118" i="2"/>
  <c r="AE121" i="2"/>
  <c r="AE120" i="2"/>
  <c r="AE118" i="2"/>
  <c r="AH118" i="2" s="1" a="1"/>
  <c r="AC118" i="2" a="1"/>
  <c r="AC118" i="2" s="1"/>
  <c r="AF118" i="2" s="1" a="1"/>
  <c r="AD130" i="1"/>
  <c r="J134" i="1" s="1"/>
  <c r="J135" i="1"/>
  <c r="J136" i="1"/>
  <c r="J137" i="1"/>
  <c r="AB130" i="1"/>
  <c r="H134" i="1" s="1"/>
  <c r="I134" i="1"/>
  <c r="H135" i="1"/>
  <c r="H136" i="1"/>
  <c r="H137" i="1"/>
  <c r="I135" i="1"/>
  <c r="I136" i="1"/>
  <c r="I137" i="1"/>
  <c r="E135" i="4" l="1"/>
  <c r="S130" i="4"/>
  <c r="E134" i="4" s="1"/>
  <c r="I123" i="2"/>
  <c r="I124" i="2"/>
  <c r="I125" i="2"/>
  <c r="AF118" i="2"/>
  <c r="H122" i="2" s="1"/>
  <c r="H123" i="2"/>
  <c r="H124" i="2"/>
  <c r="I122" i="2"/>
  <c r="H125" i="2"/>
  <c r="AH118" i="2"/>
  <c r="J122" i="2" s="1"/>
  <c r="J123" i="2"/>
  <c r="J125" i="2"/>
  <c r="J124" i="2"/>
  <c r="L134" i="1" a="1"/>
  <c r="H134" i="4" l="1" a="1"/>
  <c r="L122" i="2" a="1"/>
  <c r="L134" i="1"/>
  <c r="P134" i="1" s="1"/>
  <c r="S134" i="1"/>
  <c r="Q135" i="1"/>
  <c r="Q136" i="1"/>
  <c r="Q137" i="1"/>
  <c r="R135" i="1"/>
  <c r="R136" i="1"/>
  <c r="R137" i="1"/>
  <c r="Q134" i="1"/>
  <c r="S135" i="1"/>
  <c r="S136" i="1"/>
  <c r="S137" i="1"/>
  <c r="P136" i="1"/>
  <c r="R134" i="1"/>
  <c r="P135" i="1"/>
  <c r="P137" i="1"/>
  <c r="I137" i="4" l="1"/>
  <c r="H134" i="4"/>
  <c r="I134" i="4" s="1"/>
  <c r="I135" i="4"/>
  <c r="I136" i="4"/>
  <c r="R123" i="2"/>
  <c r="R124" i="2"/>
  <c r="R125" i="2"/>
  <c r="Q122" i="2"/>
  <c r="R122" i="2"/>
  <c r="P123" i="2"/>
  <c r="P124" i="2"/>
  <c r="P125" i="2"/>
  <c r="S122" i="2"/>
  <c r="S124" i="2"/>
  <c r="Q123" i="2"/>
  <c r="Q125" i="2"/>
  <c r="S123" i="2"/>
  <c r="S125" i="2"/>
  <c r="W125" i="2" s="1"/>
  <c r="Q124" i="2"/>
  <c r="L122" i="2"/>
  <c r="P122" i="2" s="1"/>
  <c r="T134" i="1" a="1"/>
  <c r="T134" i="1" s="1"/>
  <c r="U134" i="1" a="1"/>
  <c r="K134" i="4" l="1" a="1"/>
  <c r="K134" i="4" s="1"/>
  <c r="M134" i="4" a="1"/>
  <c r="M134" i="4" s="1"/>
  <c r="N134" i="4" a="1"/>
  <c r="N134" i="4" s="1"/>
  <c r="J134" i="4" a="1"/>
  <c r="J134" i="4" s="1"/>
  <c r="L134" i="4" s="1" a="1"/>
  <c r="L134" i="4" s="1"/>
  <c r="T123" i="2"/>
  <c r="U124" i="2"/>
  <c r="V122" i="2"/>
  <c r="W124" i="2"/>
  <c r="W122" i="2"/>
  <c r="T122" i="2"/>
  <c r="U125" i="2"/>
  <c r="T125" i="2"/>
  <c r="U122" i="2"/>
  <c r="U123" i="2"/>
  <c r="T124" i="2"/>
  <c r="V125" i="2"/>
  <c r="V124" i="2"/>
  <c r="W123" i="2"/>
  <c r="V123" i="2"/>
  <c r="U134" i="1"/>
  <c r="AA135" i="1"/>
  <c r="AA137" i="1"/>
  <c r="AA136" i="1"/>
  <c r="O134" i="4" l="1" a="1"/>
  <c r="O134" i="4" s="1"/>
  <c r="X122" i="2" a="1"/>
  <c r="X122" i="2" s="1"/>
  <c r="Y122" i="2" a="1"/>
  <c r="Y134" i="1" a="1"/>
  <c r="Y134" i="1" s="1"/>
  <c r="AB134" i="1" s="1" a="1"/>
  <c r="AA134" i="1"/>
  <c r="AD134" i="1" s="1" a="1"/>
  <c r="Q134" i="4" l="1" a="1"/>
  <c r="Q134" i="4" s="1"/>
  <c r="S134" i="4" s="1" a="1"/>
  <c r="R134" i="4" a="1"/>
  <c r="R134" i="4" s="1"/>
  <c r="T134" i="4" s="1"/>
  <c r="F138" i="4" s="1"/>
  <c r="AE123" i="2"/>
  <c r="AE124" i="2"/>
  <c r="AE125" i="2"/>
  <c r="Y122" i="2"/>
  <c r="J139" i="1"/>
  <c r="J140" i="1"/>
  <c r="J141" i="1"/>
  <c r="AD134" i="1"/>
  <c r="J138" i="1" s="1"/>
  <c r="AB134" i="1"/>
  <c r="H138" i="1" s="1"/>
  <c r="I138" i="1"/>
  <c r="H139" i="1"/>
  <c r="H140" i="1"/>
  <c r="H141" i="1"/>
  <c r="I140" i="1"/>
  <c r="I139" i="1"/>
  <c r="I141" i="1"/>
  <c r="S134" i="4" l="1"/>
  <c r="E138" i="4" s="1"/>
  <c r="E139" i="4"/>
  <c r="AC122" i="2" a="1"/>
  <c r="AC122" i="2" s="1"/>
  <c r="AF122" i="2" s="1" a="1"/>
  <c r="AE122" i="2"/>
  <c r="AH122" i="2" s="1" a="1"/>
  <c r="L138" i="1" a="1"/>
  <c r="H138" i="4" l="1" a="1"/>
  <c r="AF122" i="2"/>
  <c r="H126" i="2" s="1"/>
  <c r="I127" i="2"/>
  <c r="I128" i="2"/>
  <c r="I129" i="2"/>
  <c r="H128" i="2"/>
  <c r="I126" i="2"/>
  <c r="H127" i="2"/>
  <c r="H129" i="2"/>
  <c r="AH122" i="2"/>
  <c r="J126" i="2" s="1"/>
  <c r="J128" i="2"/>
  <c r="J129" i="2"/>
  <c r="J127" i="2"/>
  <c r="Q138" i="1"/>
  <c r="S139" i="1"/>
  <c r="S140" i="1"/>
  <c r="S141" i="1"/>
  <c r="R138" i="1"/>
  <c r="P139" i="1"/>
  <c r="P141" i="1"/>
  <c r="L138" i="1"/>
  <c r="P138" i="1" s="1"/>
  <c r="S138" i="1"/>
  <c r="Q139" i="1"/>
  <c r="Q140" i="1"/>
  <c r="Q141" i="1"/>
  <c r="R140" i="1"/>
  <c r="R139" i="1"/>
  <c r="R141" i="1"/>
  <c r="H138" i="4" l="1"/>
  <c r="I138" i="4" s="1"/>
  <c r="I139" i="4"/>
  <c r="I140" i="4"/>
  <c r="I141" i="4"/>
  <c r="L126" i="2" a="1"/>
  <c r="P140" i="1"/>
  <c r="U138" i="1" s="1" a="1"/>
  <c r="K138" i="4" l="1" a="1"/>
  <c r="K138" i="4" s="1"/>
  <c r="M138" i="4" a="1"/>
  <c r="M138" i="4" s="1"/>
  <c r="N138" i="4" a="1"/>
  <c r="N138" i="4" s="1"/>
  <c r="J138" i="4" a="1"/>
  <c r="J138" i="4" s="1"/>
  <c r="L138" i="4" s="1" a="1"/>
  <c r="L138" i="4" s="1"/>
  <c r="R126" i="2"/>
  <c r="P127" i="2"/>
  <c r="P128" i="2"/>
  <c r="P129" i="2"/>
  <c r="R127" i="2"/>
  <c r="R128" i="2"/>
  <c r="R129" i="2"/>
  <c r="L126" i="2"/>
  <c r="P126" i="2" s="1"/>
  <c r="Q127" i="2"/>
  <c r="Q129" i="2"/>
  <c r="Q126" i="2"/>
  <c r="S127" i="2"/>
  <c r="S129" i="2"/>
  <c r="S126" i="2"/>
  <c r="Q128" i="2"/>
  <c r="S128" i="2"/>
  <c r="AA139" i="1"/>
  <c r="AA140" i="1"/>
  <c r="AA141" i="1"/>
  <c r="U138" i="1"/>
  <c r="T138" i="1" a="1"/>
  <c r="T138" i="1" s="1"/>
  <c r="O138" i="4" l="1" a="1"/>
  <c r="O138" i="4" s="1"/>
  <c r="W126" i="2"/>
  <c r="V128" i="2"/>
  <c r="T127" i="2"/>
  <c r="U129" i="2"/>
  <c r="U127" i="2"/>
  <c r="V127" i="2"/>
  <c r="W128" i="2"/>
  <c r="W127" i="2"/>
  <c r="T126" i="2"/>
  <c r="T129" i="2"/>
  <c r="W129" i="2"/>
  <c r="V126" i="2"/>
  <c r="U128" i="2"/>
  <c r="U126" i="2"/>
  <c r="V129" i="2"/>
  <c r="T128" i="2"/>
  <c r="AA138" i="1"/>
  <c r="AD138" i="1" s="1" a="1"/>
  <c r="Y138" i="1" a="1"/>
  <c r="Y138" i="1" s="1"/>
  <c r="AB138" i="1" s="1" a="1"/>
  <c r="Q138" i="4" l="1" a="1"/>
  <c r="Q138" i="4" s="1"/>
  <c r="S138" i="4" s="1" a="1"/>
  <c r="R138" i="4" a="1"/>
  <c r="R138" i="4" s="1"/>
  <c r="T138" i="4" s="1"/>
  <c r="F142" i="4" s="1"/>
  <c r="Y126" i="2" a="1"/>
  <c r="X126" i="2" a="1"/>
  <c r="X126" i="2" s="1"/>
  <c r="I142" i="1"/>
  <c r="H143" i="1"/>
  <c r="H144" i="1"/>
  <c r="H145" i="1"/>
  <c r="I143" i="1"/>
  <c r="I144" i="1"/>
  <c r="I145" i="1"/>
  <c r="AB138" i="1"/>
  <c r="H142" i="1" s="1"/>
  <c r="AD138" i="1"/>
  <c r="J142" i="1" s="1"/>
  <c r="J143" i="1"/>
  <c r="J144" i="1"/>
  <c r="J145" i="1"/>
  <c r="E143" i="4" l="1"/>
  <c r="S138" i="4"/>
  <c r="E142" i="4" s="1"/>
  <c r="AE127" i="2"/>
  <c r="AE128" i="2"/>
  <c r="AE129" i="2"/>
  <c r="Y126" i="2"/>
  <c r="L142" i="1" a="1"/>
  <c r="H142" i="4" l="1" a="1"/>
  <c r="AE126" i="2"/>
  <c r="AH126" i="2" s="1" a="1"/>
  <c r="AC126" i="2" a="1"/>
  <c r="AC126" i="2" s="1"/>
  <c r="AF126" i="2" s="1" a="1"/>
  <c r="L142" i="1"/>
  <c r="P142" i="1" s="1"/>
  <c r="S142" i="1"/>
  <c r="Q143" i="1"/>
  <c r="Q144" i="1"/>
  <c r="Q145" i="1"/>
  <c r="R143" i="1"/>
  <c r="R144" i="1"/>
  <c r="R145" i="1"/>
  <c r="Q142" i="1"/>
  <c r="S143" i="1"/>
  <c r="S144" i="1"/>
  <c r="S145" i="1"/>
  <c r="P144" i="1"/>
  <c r="R142" i="1"/>
  <c r="P143" i="1"/>
  <c r="P145" i="1"/>
  <c r="I143" i="4" l="1"/>
  <c r="I144" i="4"/>
  <c r="I145" i="4"/>
  <c r="H142" i="4"/>
  <c r="I142" i="4" s="1"/>
  <c r="I131" i="2"/>
  <c r="I132" i="2"/>
  <c r="I133" i="2"/>
  <c r="AF126" i="2"/>
  <c r="H130" i="2" s="1"/>
  <c r="I130" i="2"/>
  <c r="H131" i="2"/>
  <c r="H133" i="2"/>
  <c r="H132" i="2"/>
  <c r="AH126" i="2"/>
  <c r="J130" i="2" s="1"/>
  <c r="J132" i="2"/>
  <c r="J131" i="2"/>
  <c r="J133" i="2"/>
  <c r="T142" i="1" a="1"/>
  <c r="T142" i="1" s="1"/>
  <c r="U142" i="1" a="1"/>
  <c r="J142" i="4" l="1" a="1"/>
  <c r="J142" i="4" s="1"/>
  <c r="M142" i="4" a="1"/>
  <c r="M142" i="4" s="1"/>
  <c r="N142" i="4" a="1"/>
  <c r="N142" i="4" s="1"/>
  <c r="K142" i="4" a="1"/>
  <c r="K142" i="4" s="1"/>
  <c r="L130" i="2" a="1"/>
  <c r="U142" i="1"/>
  <c r="AA144" i="1"/>
  <c r="AA143" i="1"/>
  <c r="AA145" i="1"/>
  <c r="O142" i="4" l="1" a="1"/>
  <c r="O142" i="4" s="1"/>
  <c r="L142" i="4" a="1"/>
  <c r="L142" i="4" s="1"/>
  <c r="R131" i="2"/>
  <c r="R132" i="2"/>
  <c r="R133" i="2"/>
  <c r="R130" i="2"/>
  <c r="V130" i="2" s="1"/>
  <c r="P131" i="2"/>
  <c r="P132" i="2"/>
  <c r="P133" i="2"/>
  <c r="Q130" i="2"/>
  <c r="S131" i="2"/>
  <c r="S133" i="2"/>
  <c r="S130" i="2"/>
  <c r="W130" i="2" s="1"/>
  <c r="Q132" i="2"/>
  <c r="S132" i="2"/>
  <c r="Q133" i="2"/>
  <c r="Q131" i="2"/>
  <c r="L130" i="2"/>
  <c r="P130" i="2" s="1"/>
  <c r="T130" i="2" s="1"/>
  <c r="Y142" i="1" a="1"/>
  <c r="Y142" i="1" s="1"/>
  <c r="AB142" i="1" s="1" a="1"/>
  <c r="AA142" i="1"/>
  <c r="AD142" i="1" s="1" a="1"/>
  <c r="Q142" i="4" l="1" a="1"/>
  <c r="Q142" i="4" s="1"/>
  <c r="S142" i="4" s="1" a="1"/>
  <c r="R142" i="4" a="1"/>
  <c r="R142" i="4" s="1"/>
  <c r="T142" i="4" s="1"/>
  <c r="F146" i="4" s="1"/>
  <c r="V133" i="2"/>
  <c r="W133" i="2"/>
  <c r="V132" i="2"/>
  <c r="U131" i="2"/>
  <c r="U132" i="2"/>
  <c r="U130" i="2"/>
  <c r="T133" i="2"/>
  <c r="T132" i="2"/>
  <c r="U133" i="2"/>
  <c r="W132" i="2"/>
  <c r="W131" i="2"/>
  <c r="T131" i="2"/>
  <c r="V131" i="2"/>
  <c r="J147" i="1"/>
  <c r="J148" i="1"/>
  <c r="J149" i="1"/>
  <c r="AD142" i="1"/>
  <c r="J146" i="1" s="1"/>
  <c r="AB142" i="1"/>
  <c r="H146" i="1" s="1"/>
  <c r="I146" i="1"/>
  <c r="H147" i="1"/>
  <c r="H148" i="1"/>
  <c r="H149" i="1"/>
  <c r="I147" i="1"/>
  <c r="I149" i="1"/>
  <c r="I148" i="1"/>
  <c r="S142" i="4" l="1"/>
  <c r="E146" i="4" s="1"/>
  <c r="E147" i="4"/>
  <c r="X130" i="2" a="1"/>
  <c r="X130" i="2" s="1"/>
  <c r="Y130" i="2" a="1"/>
  <c r="L146" i="1" a="1"/>
  <c r="H146" i="4" l="1" a="1"/>
  <c r="AE131" i="2"/>
  <c r="AE132" i="2"/>
  <c r="AE133" i="2"/>
  <c r="Y130" i="2"/>
  <c r="Q146" i="1"/>
  <c r="S147" i="1"/>
  <c r="S148" i="1"/>
  <c r="S149" i="1"/>
  <c r="R146" i="1"/>
  <c r="P148" i="1"/>
  <c r="P149" i="1"/>
  <c r="L146" i="1"/>
  <c r="P146" i="1" s="1"/>
  <c r="S146" i="1"/>
  <c r="Q147" i="1"/>
  <c r="Q148" i="1"/>
  <c r="Q149" i="1"/>
  <c r="R148" i="1"/>
  <c r="R147" i="1"/>
  <c r="R149" i="1"/>
  <c r="I147" i="4" l="1"/>
  <c r="I148" i="4"/>
  <c r="I149" i="4"/>
  <c r="H146" i="4"/>
  <c r="I146" i="4" s="1"/>
  <c r="AC130" i="2" a="1"/>
  <c r="AC130" i="2" s="1"/>
  <c r="AF130" i="2" s="1" a="1"/>
  <c r="AE130" i="2"/>
  <c r="AH130" i="2" s="1" a="1"/>
  <c r="P147" i="1"/>
  <c r="U146" i="1" s="1" a="1"/>
  <c r="N146" i="4" l="1" a="1"/>
  <c r="N146" i="4" s="1"/>
  <c r="K146" i="4" a="1"/>
  <c r="K146" i="4" s="1"/>
  <c r="J146" i="4" a="1"/>
  <c r="J146" i="4" s="1"/>
  <c r="M146" i="4" a="1"/>
  <c r="M146" i="4" s="1"/>
  <c r="O146" i="4" s="1" a="1"/>
  <c r="O146" i="4" s="1"/>
  <c r="AH130" i="2"/>
  <c r="J134" i="2" s="1"/>
  <c r="J135" i="2"/>
  <c r="J136" i="2"/>
  <c r="J137" i="2"/>
  <c r="AF130" i="2"/>
  <c r="H134" i="2" s="1"/>
  <c r="I134" i="2"/>
  <c r="H135" i="2"/>
  <c r="H136" i="2"/>
  <c r="H137" i="2"/>
  <c r="I137" i="2"/>
  <c r="I136" i="2"/>
  <c r="I135" i="2"/>
  <c r="AA147" i="1"/>
  <c r="AA148" i="1"/>
  <c r="AA149" i="1"/>
  <c r="U146" i="1"/>
  <c r="T146" i="1" a="1"/>
  <c r="T146" i="1" s="1"/>
  <c r="R146" i="4" l="1" a="1"/>
  <c r="R146" i="4" s="1"/>
  <c r="T146" i="4" s="1"/>
  <c r="F150" i="4" s="1"/>
  <c r="Q146" i="4" a="1"/>
  <c r="Q146" i="4" s="1"/>
  <c r="S146" i="4" s="1" a="1"/>
  <c r="L146" i="4" a="1"/>
  <c r="L146" i="4" s="1"/>
  <c r="L134" i="2" a="1"/>
  <c r="AA146" i="1"/>
  <c r="AD146" i="1" s="1" a="1"/>
  <c r="Y146" i="1" a="1"/>
  <c r="Y146" i="1" s="1"/>
  <c r="AB146" i="1" s="1" a="1"/>
  <c r="E151" i="4" l="1"/>
  <c r="S146" i="4"/>
  <c r="E150" i="4" s="1"/>
  <c r="R134" i="2"/>
  <c r="S134" i="2"/>
  <c r="S135" i="2"/>
  <c r="S136" i="2"/>
  <c r="W136" i="2" s="1"/>
  <c r="S137" i="2"/>
  <c r="P135" i="2"/>
  <c r="P136" i="2"/>
  <c r="P137" i="2"/>
  <c r="L134" i="2"/>
  <c r="P134" i="2" s="1"/>
  <c r="Q135" i="2"/>
  <c r="Q136" i="2"/>
  <c r="Q137" i="2"/>
  <c r="R135" i="2"/>
  <c r="R137" i="2"/>
  <c r="Q134" i="2"/>
  <c r="R136" i="2"/>
  <c r="I150" i="1"/>
  <c r="H151" i="1"/>
  <c r="H152" i="1"/>
  <c r="H153" i="1"/>
  <c r="I151" i="1"/>
  <c r="I152" i="1"/>
  <c r="I153" i="1"/>
  <c r="AB146" i="1"/>
  <c r="H150" i="1" s="1"/>
  <c r="AD146" i="1"/>
  <c r="J150" i="1" s="1"/>
  <c r="J151" i="1"/>
  <c r="J152" i="1"/>
  <c r="J153" i="1"/>
  <c r="H150" i="4" l="1" a="1"/>
  <c r="T136" i="2"/>
  <c r="V137" i="2"/>
  <c r="W134" i="2"/>
  <c r="U134" i="2"/>
  <c r="X134" i="2" s="1" a="1"/>
  <c r="X134" i="2" s="1"/>
  <c r="W135" i="2"/>
  <c r="V135" i="2"/>
  <c r="T134" i="2"/>
  <c r="W137" i="2"/>
  <c r="V136" i="2"/>
  <c r="U137" i="2"/>
  <c r="T137" i="2"/>
  <c r="U136" i="2"/>
  <c r="U135" i="2"/>
  <c r="T135" i="2"/>
  <c r="V134" i="2"/>
  <c r="Y134" i="2" s="1" a="1"/>
  <c r="L150" i="1" a="1"/>
  <c r="I152" i="4" l="1"/>
  <c r="I153" i="4"/>
  <c r="H150" i="4"/>
  <c r="I150" i="4" s="1"/>
  <c r="I151" i="4"/>
  <c r="AE135" i="2"/>
  <c r="AE136" i="2"/>
  <c r="AE137" i="2"/>
  <c r="Y134" i="2"/>
  <c r="L150" i="1"/>
  <c r="P150" i="1" s="1"/>
  <c r="S150" i="1"/>
  <c r="Q151" i="1"/>
  <c r="Q152" i="1"/>
  <c r="Q153" i="1"/>
  <c r="R151" i="1"/>
  <c r="R152" i="1"/>
  <c r="R153" i="1"/>
  <c r="Q150" i="1"/>
  <c r="S151" i="1"/>
  <c r="S152" i="1"/>
  <c r="S153" i="1"/>
  <c r="R150" i="1"/>
  <c r="P153" i="1"/>
  <c r="M150" i="4" l="1" a="1"/>
  <c r="M150" i="4" s="1"/>
  <c r="J150" i="4" a="1"/>
  <c r="J150" i="4" s="1"/>
  <c r="K150" i="4" a="1"/>
  <c r="K150" i="4" s="1"/>
  <c r="N150" i="4" a="1"/>
  <c r="N150" i="4" s="1"/>
  <c r="AE134" i="2"/>
  <c r="AH134" i="2" s="1" a="1"/>
  <c r="AC134" i="2" a="1"/>
  <c r="AC134" i="2" s="1"/>
  <c r="AF134" i="2" s="1" a="1"/>
  <c r="P152" i="1"/>
  <c r="T150" i="1" s="1" a="1"/>
  <c r="T150" i="1" s="1"/>
  <c r="P151" i="1"/>
  <c r="U150" i="1" s="1" a="1"/>
  <c r="O150" i="4" l="1" a="1"/>
  <c r="O150" i="4" s="1"/>
  <c r="Q150" i="4" s="1" a="1"/>
  <c r="Q150" i="4" s="1"/>
  <c r="S150" i="4" s="1" a="1"/>
  <c r="R150" i="4" a="1"/>
  <c r="R150" i="4" s="1"/>
  <c r="T150" i="4" s="1"/>
  <c r="F154" i="4" s="1"/>
  <c r="L150" i="4" a="1"/>
  <c r="L150" i="4" s="1"/>
  <c r="I138" i="2"/>
  <c r="H139" i="2"/>
  <c r="H140" i="2"/>
  <c r="H141" i="2"/>
  <c r="I139" i="2"/>
  <c r="I140" i="2"/>
  <c r="I141" i="2"/>
  <c r="AF134" i="2"/>
  <c r="H138" i="2" s="1"/>
  <c r="AH134" i="2"/>
  <c r="J138" i="2" s="1"/>
  <c r="J139" i="2"/>
  <c r="J140" i="2"/>
  <c r="J141" i="2"/>
  <c r="U150" i="1"/>
  <c r="AA152" i="1"/>
  <c r="AA151" i="1"/>
  <c r="AA153" i="1"/>
  <c r="S150" i="4" l="1"/>
  <c r="E154" i="4" s="1"/>
  <c r="E155" i="4"/>
  <c r="L138" i="2" a="1"/>
  <c r="Y150" i="1" a="1"/>
  <c r="Y150" i="1" s="1"/>
  <c r="AB150" i="1" s="1" a="1"/>
  <c r="AA150" i="1"/>
  <c r="AD150" i="1" s="1" a="1"/>
  <c r="H154" i="4" l="1" a="1"/>
  <c r="L138" i="2"/>
  <c r="P138" i="2" s="1"/>
  <c r="S138" i="2"/>
  <c r="Q139" i="2"/>
  <c r="Q140" i="2"/>
  <c r="Q141" i="2"/>
  <c r="R139" i="2"/>
  <c r="R140" i="2"/>
  <c r="R141" i="2"/>
  <c r="Q138" i="2"/>
  <c r="S139" i="2"/>
  <c r="S140" i="2"/>
  <c r="S141" i="2"/>
  <c r="W141" i="2" s="1"/>
  <c r="P141" i="2"/>
  <c r="R138" i="2"/>
  <c r="P140" i="2"/>
  <c r="P139" i="2"/>
  <c r="T139" i="2" s="1"/>
  <c r="AB150" i="1"/>
  <c r="H154" i="1" s="1"/>
  <c r="I154" i="1"/>
  <c r="H155" i="1"/>
  <c r="H156" i="1"/>
  <c r="H157" i="1"/>
  <c r="I155" i="1"/>
  <c r="I157" i="1"/>
  <c r="I156" i="1"/>
  <c r="J155" i="1"/>
  <c r="J156" i="1"/>
  <c r="J157" i="1"/>
  <c r="AD150" i="1"/>
  <c r="J154" i="1" s="1"/>
  <c r="H154" i="4" l="1"/>
  <c r="I154" i="4" s="1"/>
  <c r="I157" i="4"/>
  <c r="I155" i="4"/>
  <c r="I156" i="4"/>
  <c r="T140" i="2"/>
  <c r="W140" i="2"/>
  <c r="V138" i="2"/>
  <c r="W139" i="2"/>
  <c r="U138" i="2"/>
  <c r="V141" i="2"/>
  <c r="U140" i="2"/>
  <c r="V140" i="2"/>
  <c r="U139" i="2"/>
  <c r="V139" i="2"/>
  <c r="W138" i="2"/>
  <c r="T141" i="2"/>
  <c r="U141" i="2"/>
  <c r="T138" i="2"/>
  <c r="L154" i="1" a="1"/>
  <c r="J154" i="4" l="1" a="1"/>
  <c r="J154" i="4" s="1"/>
  <c r="K154" i="4" a="1"/>
  <c r="K154" i="4" s="1"/>
  <c r="M154" i="4" a="1"/>
  <c r="M154" i="4" s="1"/>
  <c r="N154" i="4" a="1"/>
  <c r="N154" i="4" s="1"/>
  <c r="X138" i="2" a="1"/>
  <c r="X138" i="2" s="1"/>
  <c r="Y138" i="2" a="1"/>
  <c r="Q154" i="1"/>
  <c r="S155" i="1"/>
  <c r="S156" i="1"/>
  <c r="S157" i="1"/>
  <c r="R154" i="1"/>
  <c r="L154" i="1"/>
  <c r="P154" i="1" s="1"/>
  <c r="S154" i="1"/>
  <c r="Q155" i="1"/>
  <c r="Q156" i="1"/>
  <c r="Q157" i="1"/>
  <c r="R155" i="1"/>
  <c r="R157" i="1"/>
  <c r="R156" i="1"/>
  <c r="O154" i="4" l="1" a="1"/>
  <c r="O154" i="4" s="1"/>
  <c r="L154" i="4" a="1"/>
  <c r="L154" i="4" s="1"/>
  <c r="Y138" i="2"/>
  <c r="AE140" i="2"/>
  <c r="AE139" i="2"/>
  <c r="AE141" i="2"/>
  <c r="P157" i="1"/>
  <c r="P156" i="1"/>
  <c r="P155" i="1"/>
  <c r="T154" i="1" s="1" a="1"/>
  <c r="T154" i="1" s="1"/>
  <c r="R154" i="4" l="1" a="1"/>
  <c r="R154" i="4" s="1"/>
  <c r="T154" i="4" s="1"/>
  <c r="F158" i="4" s="1"/>
  <c r="Q154" i="4" a="1"/>
  <c r="Q154" i="4" s="1"/>
  <c r="S154" i="4" s="1" a="1"/>
  <c r="AC138" i="2" a="1"/>
  <c r="AC138" i="2" s="1"/>
  <c r="AF138" i="2" s="1" a="1"/>
  <c r="AE138" i="2"/>
  <c r="AH138" i="2" s="1" a="1"/>
  <c r="U154" i="1" a="1"/>
  <c r="S154" i="4" l="1"/>
  <c r="E158" i="4" s="1"/>
  <c r="E159" i="4"/>
  <c r="J143" i="2"/>
  <c r="J144" i="2"/>
  <c r="J145" i="2"/>
  <c r="AH138" i="2"/>
  <c r="J142" i="2" s="1"/>
  <c r="AF138" i="2"/>
  <c r="H142" i="2" s="1"/>
  <c r="I142" i="2"/>
  <c r="H143" i="2"/>
  <c r="H144" i="2"/>
  <c r="H145" i="2"/>
  <c r="I145" i="2"/>
  <c r="I144" i="2"/>
  <c r="I143" i="2"/>
  <c r="AA155" i="1"/>
  <c r="AA156" i="1"/>
  <c r="AA157" i="1"/>
  <c r="U154" i="1"/>
  <c r="H158" i="4" l="1" a="1"/>
  <c r="L142" i="2" a="1"/>
  <c r="AA154" i="1"/>
  <c r="AD154" i="1" s="1" a="1"/>
  <c r="Y154" i="1" a="1"/>
  <c r="Y154" i="1" s="1"/>
  <c r="AB154" i="1" s="1" a="1"/>
  <c r="I159" i="4" l="1"/>
  <c r="I161" i="4"/>
  <c r="H158" i="4"/>
  <c r="I158" i="4" s="1"/>
  <c r="I160" i="4"/>
  <c r="Q142" i="2"/>
  <c r="S143" i="2"/>
  <c r="S144" i="2"/>
  <c r="S145" i="2"/>
  <c r="R142" i="2"/>
  <c r="P143" i="2"/>
  <c r="P144" i="2"/>
  <c r="P145" i="2"/>
  <c r="L142" i="2"/>
  <c r="P142" i="2" s="1"/>
  <c r="S142" i="2"/>
  <c r="Q143" i="2"/>
  <c r="Q144" i="2"/>
  <c r="Q145" i="2"/>
  <c r="R145" i="2"/>
  <c r="R144" i="2"/>
  <c r="R143" i="2"/>
  <c r="AD154" i="1"/>
  <c r="J158" i="1" s="1"/>
  <c r="J159" i="1"/>
  <c r="J160" i="1"/>
  <c r="J161" i="1"/>
  <c r="I158" i="1"/>
  <c r="H159" i="1"/>
  <c r="H160" i="1"/>
  <c r="H161" i="1"/>
  <c r="I159" i="1"/>
  <c r="I160" i="1"/>
  <c r="I161" i="1"/>
  <c r="AB154" i="1"/>
  <c r="H158" i="1" s="1"/>
  <c r="N158" i="4" l="1" a="1"/>
  <c r="N158" i="4" s="1"/>
  <c r="M158" i="4" a="1"/>
  <c r="M158" i="4" s="1"/>
  <c r="O158" i="4" s="1" a="1"/>
  <c r="O158" i="4" s="1"/>
  <c r="J158" i="4" a="1"/>
  <c r="J158" i="4" s="1"/>
  <c r="K158" i="4" a="1"/>
  <c r="K158" i="4" s="1"/>
  <c r="V145" i="2"/>
  <c r="W142" i="2"/>
  <c r="U145" i="2"/>
  <c r="T142" i="2"/>
  <c r="V143" i="2"/>
  <c r="U144" i="2"/>
  <c r="T145" i="2"/>
  <c r="W145" i="2"/>
  <c r="V144" i="2"/>
  <c r="U143" i="2"/>
  <c r="T144" i="2"/>
  <c r="W144" i="2"/>
  <c r="T143" i="2"/>
  <c r="W143" i="2"/>
  <c r="V142" i="2"/>
  <c r="U142" i="2"/>
  <c r="Y142" i="2" s="1" a="1"/>
  <c r="L158" i="1" a="1"/>
  <c r="L158" i="4" l="1" a="1"/>
  <c r="L158" i="4" s="1"/>
  <c r="Q158" i="4" a="1"/>
  <c r="Q158" i="4" s="1"/>
  <c r="S158" i="4" s="1" a="1"/>
  <c r="R158" i="4" a="1"/>
  <c r="R158" i="4" s="1"/>
  <c r="T158" i="4" s="1"/>
  <c r="F162" i="4" s="1"/>
  <c r="AE143" i="2"/>
  <c r="AE144" i="2"/>
  <c r="AE145" i="2"/>
  <c r="Y142" i="2"/>
  <c r="X142" i="2" a="1"/>
  <c r="X142" i="2" s="1"/>
  <c r="L158" i="1"/>
  <c r="P158" i="1" s="1"/>
  <c r="S158" i="1"/>
  <c r="Q159" i="1"/>
  <c r="Q160" i="1"/>
  <c r="Q161" i="1"/>
  <c r="R159" i="1"/>
  <c r="R160" i="1"/>
  <c r="R161" i="1"/>
  <c r="Q158" i="1"/>
  <c r="S159" i="1"/>
  <c r="S160" i="1"/>
  <c r="S161" i="1"/>
  <c r="R158" i="1"/>
  <c r="P159" i="1"/>
  <c r="P161" i="1"/>
  <c r="P160" i="1"/>
  <c r="E163" i="4" l="1"/>
  <c r="S158" i="4"/>
  <c r="E162" i="4" s="1"/>
  <c r="AE142" i="2"/>
  <c r="AH142" i="2" s="1" a="1"/>
  <c r="AC142" i="2" a="1"/>
  <c r="AC142" i="2" s="1"/>
  <c r="AF142" i="2" s="1" a="1"/>
  <c r="T158" i="1" a="1"/>
  <c r="T158" i="1" s="1"/>
  <c r="U158" i="1" a="1"/>
  <c r="H162" i="4" l="1" a="1"/>
  <c r="I146" i="2"/>
  <c r="H147" i="2"/>
  <c r="H148" i="2"/>
  <c r="H149" i="2"/>
  <c r="I147" i="2"/>
  <c r="I148" i="2"/>
  <c r="I149" i="2"/>
  <c r="AF142" i="2"/>
  <c r="H146" i="2" s="1"/>
  <c r="AH142" i="2"/>
  <c r="J146" i="2" s="1"/>
  <c r="J147" i="2"/>
  <c r="J148" i="2"/>
  <c r="J149" i="2"/>
  <c r="U158" i="1"/>
  <c r="AA159" i="1"/>
  <c r="AA161" i="1"/>
  <c r="AA160" i="1"/>
  <c r="H162" i="4" l="1"/>
  <c r="I162" i="4" s="1"/>
  <c r="I163" i="4"/>
  <c r="I165" i="4"/>
  <c r="I164" i="4"/>
  <c r="L146" i="2" a="1"/>
  <c r="Y158" i="1" a="1"/>
  <c r="Y158" i="1" s="1"/>
  <c r="AB158" i="1" s="1" a="1"/>
  <c r="AA158" i="1"/>
  <c r="AD158" i="1" s="1" a="1"/>
  <c r="K162" i="4" l="1" a="1"/>
  <c r="K162" i="4" s="1"/>
  <c r="J162" i="4" a="1"/>
  <c r="J162" i="4" s="1"/>
  <c r="L162" i="4" s="1" a="1"/>
  <c r="L162" i="4" s="1"/>
  <c r="N162" i="4" a="1"/>
  <c r="N162" i="4" s="1"/>
  <c r="M162" i="4" a="1"/>
  <c r="M162" i="4" s="1"/>
  <c r="O162" i="4" s="1" a="1"/>
  <c r="O162" i="4" s="1"/>
  <c r="L146" i="2"/>
  <c r="P146" i="2" s="1"/>
  <c r="S146" i="2"/>
  <c r="Q147" i="2"/>
  <c r="Q148" i="2"/>
  <c r="Q149" i="2"/>
  <c r="R147" i="2"/>
  <c r="R148" i="2"/>
  <c r="R149" i="2"/>
  <c r="Q146" i="2"/>
  <c r="S147" i="2"/>
  <c r="S148" i="2"/>
  <c r="S149" i="2"/>
  <c r="W149" i="2" s="1"/>
  <c r="P149" i="2"/>
  <c r="R146" i="2"/>
  <c r="P148" i="2"/>
  <c r="P147" i="2"/>
  <c r="AB158" i="1"/>
  <c r="H162" i="1" s="1"/>
  <c r="I162" i="1"/>
  <c r="H163" i="1"/>
  <c r="H164" i="1"/>
  <c r="H165" i="1"/>
  <c r="I164" i="1"/>
  <c r="I163" i="1"/>
  <c r="I165" i="1"/>
  <c r="J163" i="1"/>
  <c r="J164" i="1"/>
  <c r="J165" i="1"/>
  <c r="AD158" i="1"/>
  <c r="J162" i="1" s="1"/>
  <c r="R162" i="4" l="1" a="1"/>
  <c r="R162" i="4" s="1"/>
  <c r="T162" i="4" s="1"/>
  <c r="F166" i="4" s="1"/>
  <c r="Q162" i="4" a="1"/>
  <c r="Q162" i="4" s="1"/>
  <c r="S162" i="4" s="1" a="1"/>
  <c r="W148" i="2"/>
  <c r="V146" i="2"/>
  <c r="W147" i="2"/>
  <c r="T148" i="2"/>
  <c r="U146" i="2"/>
  <c r="T147" i="2"/>
  <c r="V149" i="2"/>
  <c r="U148" i="2"/>
  <c r="V148" i="2"/>
  <c r="U147" i="2"/>
  <c r="V147" i="2"/>
  <c r="W146" i="2"/>
  <c r="T149" i="2"/>
  <c r="U149" i="2"/>
  <c r="T146" i="2"/>
  <c r="L162" i="1" a="1"/>
  <c r="E167" i="4" l="1"/>
  <c r="S162" i="4"/>
  <c r="E166" i="4" s="1"/>
  <c r="X146" i="2" a="1"/>
  <c r="X146" i="2" s="1"/>
  <c r="Y146" i="2" a="1"/>
  <c r="Q162" i="1"/>
  <c r="S163" i="1"/>
  <c r="S164" i="1"/>
  <c r="S165" i="1"/>
  <c r="R162" i="1"/>
  <c r="L162" i="1"/>
  <c r="P162" i="1" s="1"/>
  <c r="S162" i="1"/>
  <c r="Q163" i="1"/>
  <c r="Q164" i="1"/>
  <c r="Q165" i="1"/>
  <c r="R163" i="1"/>
  <c r="R165" i="1"/>
  <c r="R164" i="1"/>
  <c r="H166" i="4" l="1" a="1"/>
  <c r="Y146" i="2"/>
  <c r="AE147" i="2"/>
  <c r="AE149" i="2"/>
  <c r="AE148" i="2"/>
  <c r="P165" i="1"/>
  <c r="P164" i="1"/>
  <c r="P163" i="1"/>
  <c r="U162" i="1" s="1" a="1"/>
  <c r="I168" i="4" l="1"/>
  <c r="H166" i="4"/>
  <c r="I166" i="4" s="1"/>
  <c r="I169" i="4"/>
  <c r="I167" i="4"/>
  <c r="AC146" i="2" a="1"/>
  <c r="AC146" i="2" s="1"/>
  <c r="AF146" i="2" s="1" a="1"/>
  <c r="AE146" i="2"/>
  <c r="AH146" i="2" s="1" a="1"/>
  <c r="AA163" i="1"/>
  <c r="AA164" i="1"/>
  <c r="AA165" i="1"/>
  <c r="U162" i="1"/>
  <c r="T162" i="1" a="1"/>
  <c r="T162" i="1" s="1"/>
  <c r="N166" i="4" l="1" a="1"/>
  <c r="N166" i="4" s="1"/>
  <c r="J166" i="4" a="1"/>
  <c r="J166" i="4" s="1"/>
  <c r="K166" i="4" a="1"/>
  <c r="K166" i="4" s="1"/>
  <c r="M166" i="4" a="1"/>
  <c r="M166" i="4" s="1"/>
  <c r="O166" i="4" s="1" a="1"/>
  <c r="O166" i="4" s="1"/>
  <c r="J151" i="2"/>
  <c r="J152" i="2"/>
  <c r="J153" i="2"/>
  <c r="AH146" i="2"/>
  <c r="J150" i="2" s="1"/>
  <c r="AF146" i="2"/>
  <c r="H150" i="2" s="1"/>
  <c r="I150" i="2"/>
  <c r="H151" i="2"/>
  <c r="H152" i="2"/>
  <c r="H153" i="2"/>
  <c r="I152" i="2"/>
  <c r="I151" i="2"/>
  <c r="I153" i="2"/>
  <c r="AA162" i="1"/>
  <c r="AD162" i="1" s="1" a="1"/>
  <c r="Y162" i="1" a="1"/>
  <c r="Y162" i="1" s="1"/>
  <c r="AB162" i="1" s="1" a="1"/>
  <c r="Q166" i="4" l="1" a="1"/>
  <c r="Q166" i="4" s="1"/>
  <c r="S166" i="4" s="1" a="1"/>
  <c r="R166" i="4" a="1"/>
  <c r="R166" i="4" s="1"/>
  <c r="T166" i="4" s="1"/>
  <c r="F170" i="4" s="1"/>
  <c r="L166" i="4" a="1"/>
  <c r="L166" i="4" s="1"/>
  <c r="L150" i="2" a="1"/>
  <c r="I166" i="1"/>
  <c r="H167" i="1"/>
  <c r="H168" i="1"/>
  <c r="H169" i="1"/>
  <c r="I167" i="1"/>
  <c r="I168" i="1"/>
  <c r="I169" i="1"/>
  <c r="AB162" i="1"/>
  <c r="H166" i="1" s="1"/>
  <c r="AD162" i="1"/>
  <c r="J166" i="1" s="1"/>
  <c r="J167" i="1"/>
  <c r="J168" i="1"/>
  <c r="J169" i="1"/>
  <c r="E171" i="4" l="1"/>
  <c r="S166" i="4"/>
  <c r="E170" i="4" s="1"/>
  <c r="Q150" i="2"/>
  <c r="S151" i="2"/>
  <c r="S152" i="2"/>
  <c r="S153" i="2"/>
  <c r="R150" i="2"/>
  <c r="P151" i="2"/>
  <c r="P152" i="2"/>
  <c r="P153" i="2"/>
  <c r="T153" i="2" s="1"/>
  <c r="L150" i="2"/>
  <c r="P150" i="2" s="1"/>
  <c r="S150" i="2"/>
  <c r="Q151" i="2"/>
  <c r="Q152" i="2"/>
  <c r="Q153" i="2"/>
  <c r="R153" i="2"/>
  <c r="R152" i="2"/>
  <c r="R151" i="2"/>
  <c r="L166" i="1" a="1"/>
  <c r="H170" i="4" l="1" a="1"/>
  <c r="V152" i="2"/>
  <c r="U151" i="2"/>
  <c r="W150" i="2"/>
  <c r="T151" i="2"/>
  <c r="T152" i="2"/>
  <c r="T150" i="2"/>
  <c r="V151" i="2"/>
  <c r="U152" i="2"/>
  <c r="W153" i="2"/>
  <c r="W152" i="2"/>
  <c r="W151" i="2"/>
  <c r="V153" i="2"/>
  <c r="U153" i="2"/>
  <c r="V150" i="2"/>
  <c r="U150" i="2"/>
  <c r="L166" i="1"/>
  <c r="P166" i="1" s="1"/>
  <c r="S166" i="1"/>
  <c r="Q167" i="1"/>
  <c r="Q168" i="1"/>
  <c r="Q169" i="1"/>
  <c r="R167" i="1"/>
  <c r="R168" i="1"/>
  <c r="R169" i="1"/>
  <c r="Q166" i="1"/>
  <c r="S167" i="1"/>
  <c r="S168" i="1"/>
  <c r="S169" i="1"/>
  <c r="P168" i="1"/>
  <c r="R166" i="1"/>
  <c r="P167" i="1"/>
  <c r="P169" i="1"/>
  <c r="I172" i="4" l="1"/>
  <c r="I171" i="4"/>
  <c r="I173" i="4"/>
  <c r="H170" i="4"/>
  <c r="I170" i="4" s="1"/>
  <c r="X150" i="2" a="1"/>
  <c r="X150" i="2" s="1"/>
  <c r="Y150" i="2" a="1"/>
  <c r="T166" i="1" a="1"/>
  <c r="T166" i="1" s="1"/>
  <c r="U166" i="1" a="1"/>
  <c r="J170" i="4" l="1" a="1"/>
  <c r="J170" i="4" s="1"/>
  <c r="N170" i="4" a="1"/>
  <c r="N170" i="4" s="1"/>
  <c r="K170" i="4" a="1"/>
  <c r="K170" i="4" s="1"/>
  <c r="M170" i="4" a="1"/>
  <c r="M170" i="4" s="1"/>
  <c r="O170" i="4" s="1" a="1"/>
  <c r="O170" i="4" s="1"/>
  <c r="AE151" i="2"/>
  <c r="AE152" i="2"/>
  <c r="AE153" i="2"/>
  <c r="Y150" i="2"/>
  <c r="U166" i="1"/>
  <c r="AA167" i="1"/>
  <c r="AA169" i="1"/>
  <c r="AA168" i="1"/>
  <c r="R170" i="4" l="1" a="1"/>
  <c r="R170" i="4" s="1"/>
  <c r="T170" i="4" s="1"/>
  <c r="F174" i="4" s="1"/>
  <c r="Q170" i="4" a="1"/>
  <c r="Q170" i="4" s="1"/>
  <c r="S170" i="4" s="1" a="1"/>
  <c r="L170" i="4" a="1"/>
  <c r="L170" i="4" s="1"/>
  <c r="AE150" i="2"/>
  <c r="AH150" i="2" s="1" a="1"/>
  <c r="AC150" i="2" a="1"/>
  <c r="AC150" i="2" s="1"/>
  <c r="AF150" i="2" s="1" a="1"/>
  <c r="Y166" i="1" a="1"/>
  <c r="Y166" i="1" s="1"/>
  <c r="AB166" i="1" s="1" a="1"/>
  <c r="AA166" i="1"/>
  <c r="AD166" i="1" s="1" a="1"/>
  <c r="S170" i="4" l="1"/>
  <c r="E174" i="4" s="1"/>
  <c r="E175" i="4"/>
  <c r="I154" i="2"/>
  <c r="H155" i="2"/>
  <c r="H156" i="2"/>
  <c r="H157" i="2"/>
  <c r="I155" i="2"/>
  <c r="I156" i="2"/>
  <c r="I157" i="2"/>
  <c r="AF150" i="2"/>
  <c r="H154" i="2" s="1"/>
  <c r="AH150" i="2"/>
  <c r="J154" i="2" s="1"/>
  <c r="J155" i="2"/>
  <c r="J156" i="2"/>
  <c r="J157" i="2"/>
  <c r="J171" i="1"/>
  <c r="J172" i="1"/>
  <c r="J173" i="1"/>
  <c r="AD166" i="1"/>
  <c r="J170" i="1" s="1"/>
  <c r="AB166" i="1"/>
  <c r="H170" i="1" s="1"/>
  <c r="I170" i="1"/>
  <c r="H171" i="1"/>
  <c r="H172" i="1"/>
  <c r="H173" i="1"/>
  <c r="I171" i="1"/>
  <c r="I172" i="1"/>
  <c r="I173" i="1"/>
  <c r="H174" i="4" l="1" a="1"/>
  <c r="L154" i="2" a="1"/>
  <c r="L170" i="1" a="1"/>
  <c r="I177" i="4" l="1"/>
  <c r="I175" i="4"/>
  <c r="I176" i="4"/>
  <c r="H174" i="4"/>
  <c r="I174" i="4" s="1"/>
  <c r="L154" i="2"/>
  <c r="P154" i="2" s="1"/>
  <c r="S154" i="2"/>
  <c r="Q155" i="2"/>
  <c r="Q156" i="2"/>
  <c r="Q157" i="2"/>
  <c r="R155" i="2"/>
  <c r="R156" i="2"/>
  <c r="R157" i="2"/>
  <c r="Q154" i="2"/>
  <c r="S155" i="2"/>
  <c r="S156" i="2"/>
  <c r="S157" i="2"/>
  <c r="W157" i="2" s="1"/>
  <c r="R154" i="2"/>
  <c r="P156" i="2"/>
  <c r="P155" i="2"/>
  <c r="P157" i="2"/>
  <c r="T157" i="2" s="1"/>
  <c r="Q170" i="1"/>
  <c r="S171" i="1"/>
  <c r="S172" i="1"/>
  <c r="S173" i="1"/>
  <c r="L170" i="1"/>
  <c r="P170" i="1" s="1"/>
  <c r="S170" i="1"/>
  <c r="Q171" i="1"/>
  <c r="Q172" i="1"/>
  <c r="Q173" i="1"/>
  <c r="R170" i="1"/>
  <c r="P171" i="1"/>
  <c r="P173" i="1"/>
  <c r="R171" i="1"/>
  <c r="R172" i="1"/>
  <c r="R173" i="1"/>
  <c r="J174" i="4" l="1" a="1"/>
  <c r="J174" i="4" s="1"/>
  <c r="L174" i="4" s="1" a="1"/>
  <c r="L174" i="4" s="1"/>
  <c r="K174" i="4" a="1"/>
  <c r="K174" i="4" s="1"/>
  <c r="M174" i="4" a="1"/>
  <c r="M174" i="4" s="1"/>
  <c r="O174" i="4" s="1" a="1"/>
  <c r="O174" i="4" s="1"/>
  <c r="N174" i="4" a="1"/>
  <c r="N174" i="4" s="1"/>
  <c r="W156" i="2"/>
  <c r="W155" i="2"/>
  <c r="T155" i="2"/>
  <c r="T156" i="2"/>
  <c r="V154" i="2"/>
  <c r="U154" i="2"/>
  <c r="V157" i="2"/>
  <c r="U156" i="2"/>
  <c r="V156" i="2"/>
  <c r="U155" i="2"/>
  <c r="V155" i="2"/>
  <c r="W154" i="2"/>
  <c r="U157" i="2"/>
  <c r="T154" i="2"/>
  <c r="P172" i="1"/>
  <c r="T170" i="1" s="1" a="1"/>
  <c r="T170" i="1" s="1"/>
  <c r="Q174" i="4" l="1" a="1"/>
  <c r="Q174" i="4" s="1"/>
  <c r="S174" i="4" s="1" a="1"/>
  <c r="R174" i="4" a="1"/>
  <c r="R174" i="4" s="1"/>
  <c r="T174" i="4" s="1"/>
  <c r="F178" i="4" s="1"/>
  <c r="X154" i="2" a="1"/>
  <c r="X154" i="2" s="1"/>
  <c r="Y154" i="2" a="1"/>
  <c r="U170" i="1" a="1"/>
  <c r="S174" i="4" l="1"/>
  <c r="E178" i="4" s="1"/>
  <c r="E179" i="4"/>
  <c r="Y154" i="2"/>
  <c r="AE157" i="2"/>
  <c r="AE156" i="2"/>
  <c r="AE155" i="2"/>
  <c r="U170" i="1"/>
  <c r="AA171" i="1"/>
  <c r="AA172" i="1"/>
  <c r="AA173" i="1"/>
  <c r="H178" i="4" l="1" a="1"/>
  <c r="AC154" i="2" a="1"/>
  <c r="AC154" i="2" s="1"/>
  <c r="AF154" i="2" s="1" a="1"/>
  <c r="AE154" i="2"/>
  <c r="AH154" i="2" s="1" a="1"/>
  <c r="AA170" i="1"/>
  <c r="AD170" i="1" s="1" a="1"/>
  <c r="Y170" i="1" a="1"/>
  <c r="Y170" i="1" s="1"/>
  <c r="AB170" i="1" s="1" a="1"/>
  <c r="H178" i="4" l="1"/>
  <c r="I178" i="4" s="1"/>
  <c r="I179" i="4"/>
  <c r="I180" i="4"/>
  <c r="I181" i="4"/>
  <c r="J159" i="2"/>
  <c r="J160" i="2"/>
  <c r="J161" i="2"/>
  <c r="AH154" i="2"/>
  <c r="J158" i="2" s="1"/>
  <c r="AF154" i="2"/>
  <c r="H158" i="2" s="1"/>
  <c r="I158" i="2"/>
  <c r="H159" i="2"/>
  <c r="H160" i="2"/>
  <c r="H161" i="2"/>
  <c r="I159" i="2"/>
  <c r="I161" i="2"/>
  <c r="I160" i="2"/>
  <c r="J175" i="1"/>
  <c r="J176" i="1"/>
  <c r="J177" i="1"/>
  <c r="AD170" i="1"/>
  <c r="J174" i="1" s="1"/>
  <c r="I174" i="1"/>
  <c r="AB170" i="1"/>
  <c r="H174" i="1" s="1"/>
  <c r="H175" i="1"/>
  <c r="H176" i="1"/>
  <c r="H177" i="1"/>
  <c r="I175" i="1"/>
  <c r="I177" i="1"/>
  <c r="I176" i="1"/>
  <c r="N178" i="4" l="1" a="1"/>
  <c r="N178" i="4" s="1"/>
  <c r="J178" i="4" a="1"/>
  <c r="J178" i="4" s="1"/>
  <c r="L178" i="4" s="1" a="1"/>
  <c r="L178" i="4" s="1"/>
  <c r="K178" i="4" a="1"/>
  <c r="K178" i="4" s="1"/>
  <c r="M178" i="4" a="1"/>
  <c r="M178" i="4" s="1"/>
  <c r="O178" i="4" s="1" a="1"/>
  <c r="O178" i="4" s="1"/>
  <c r="L158" i="2" a="1"/>
  <c r="L174" i="1" a="1"/>
  <c r="Q178" i="4" l="1" a="1"/>
  <c r="Q178" i="4" s="1"/>
  <c r="S178" i="4" s="1" a="1"/>
  <c r="R178" i="4" a="1"/>
  <c r="R178" i="4" s="1"/>
  <c r="T178" i="4" s="1"/>
  <c r="F182" i="4" s="1"/>
  <c r="Q158" i="2"/>
  <c r="S159" i="2"/>
  <c r="S160" i="2"/>
  <c r="S161" i="2"/>
  <c r="R158" i="2"/>
  <c r="P159" i="2"/>
  <c r="P160" i="2"/>
  <c r="P161" i="2"/>
  <c r="L158" i="2"/>
  <c r="P158" i="2" s="1"/>
  <c r="S158" i="2"/>
  <c r="Q159" i="2"/>
  <c r="Q160" i="2"/>
  <c r="Q161" i="2"/>
  <c r="R160" i="2"/>
  <c r="R159" i="2"/>
  <c r="R161" i="2"/>
  <c r="L174" i="1"/>
  <c r="P174" i="1" s="1"/>
  <c r="Q174" i="1"/>
  <c r="S174" i="1"/>
  <c r="S175" i="1"/>
  <c r="S176" i="1"/>
  <c r="S177" i="1"/>
  <c r="P175" i="1"/>
  <c r="P176" i="1"/>
  <c r="P177" i="1"/>
  <c r="Q175" i="1"/>
  <c r="Q176" i="1"/>
  <c r="Q177" i="1"/>
  <c r="R174" i="1"/>
  <c r="R175" i="1"/>
  <c r="R177" i="1"/>
  <c r="R176" i="1"/>
  <c r="S178" i="4" l="1"/>
  <c r="E182" i="4" s="1"/>
  <c r="E183" i="4"/>
  <c r="V160" i="2"/>
  <c r="W158" i="2"/>
  <c r="U161" i="2"/>
  <c r="T158" i="2"/>
  <c r="V161" i="2"/>
  <c r="U160" i="2"/>
  <c r="T161" i="2"/>
  <c r="W161" i="2"/>
  <c r="V159" i="2"/>
  <c r="U159" i="2"/>
  <c r="T160" i="2"/>
  <c r="W160" i="2"/>
  <c r="T159" i="2"/>
  <c r="W159" i="2"/>
  <c r="V158" i="2"/>
  <c r="U158" i="2"/>
  <c r="Y158" i="2" s="1" a="1"/>
  <c r="T174" i="1" a="1"/>
  <c r="T174" i="1" s="1"/>
  <c r="U174" i="1" a="1"/>
  <c r="H182" i="4" l="1" a="1"/>
  <c r="AE159" i="2"/>
  <c r="AE160" i="2"/>
  <c r="AE161" i="2"/>
  <c r="Y158" i="2"/>
  <c r="X158" i="2" a="1"/>
  <c r="X158" i="2" s="1"/>
  <c r="AA175" i="1"/>
  <c r="AA176" i="1"/>
  <c r="AA177" i="1"/>
  <c r="U174" i="1"/>
  <c r="I184" i="4" l="1"/>
  <c r="I185" i="4"/>
  <c r="H182" i="4"/>
  <c r="I182" i="4" s="1"/>
  <c r="I183" i="4"/>
  <c r="AE158" i="2"/>
  <c r="AH158" i="2" s="1" a="1"/>
  <c r="AC158" i="2" a="1"/>
  <c r="AC158" i="2" s="1"/>
  <c r="AF158" i="2" s="1" a="1"/>
  <c r="Y174" i="1" a="1"/>
  <c r="Y174" i="1" s="1"/>
  <c r="AB174" i="1" s="1" a="1"/>
  <c r="AA174" i="1"/>
  <c r="AD174" i="1" s="1" a="1"/>
  <c r="J182" i="4" l="1" a="1"/>
  <c r="J182" i="4" s="1"/>
  <c r="K182" i="4" a="1"/>
  <c r="K182" i="4" s="1"/>
  <c r="M182" i="4" a="1"/>
  <c r="M182" i="4" s="1"/>
  <c r="N182" i="4" a="1"/>
  <c r="N182" i="4" s="1"/>
  <c r="I162" i="2"/>
  <c r="H163" i="2"/>
  <c r="H164" i="2"/>
  <c r="H165" i="2"/>
  <c r="I163" i="2"/>
  <c r="I164" i="2"/>
  <c r="I165" i="2"/>
  <c r="AF158" i="2"/>
  <c r="H162" i="2" s="1"/>
  <c r="AH158" i="2"/>
  <c r="J162" i="2" s="1"/>
  <c r="J163" i="2"/>
  <c r="J164" i="2"/>
  <c r="J165" i="2"/>
  <c r="AD174" i="1"/>
  <c r="J178" i="1" s="1"/>
  <c r="J179" i="1"/>
  <c r="J180" i="1"/>
  <c r="J181" i="1"/>
  <c r="I178" i="1"/>
  <c r="H179" i="1"/>
  <c r="H180" i="1"/>
  <c r="H181" i="1"/>
  <c r="I179" i="1"/>
  <c r="I180" i="1"/>
  <c r="I181" i="1"/>
  <c r="AB174" i="1"/>
  <c r="H178" i="1" s="1"/>
  <c r="O182" i="4" l="1" a="1"/>
  <c r="O182" i="4" s="1"/>
  <c r="R182" i="4" a="1"/>
  <c r="R182" i="4" s="1"/>
  <c r="T182" i="4" s="1"/>
  <c r="F186" i="4" s="1"/>
  <c r="Q182" i="4" a="1"/>
  <c r="Q182" i="4" s="1"/>
  <c r="S182" i="4" s="1" a="1"/>
  <c r="L182" i="4" a="1"/>
  <c r="L182" i="4" s="1"/>
  <c r="L162" i="2" a="1"/>
  <c r="L178" i="1" a="1"/>
  <c r="S182" i="4" l="1"/>
  <c r="E186" i="4" s="1"/>
  <c r="E187" i="4"/>
  <c r="L162" i="2"/>
  <c r="P162" i="2" s="1"/>
  <c r="S162" i="2"/>
  <c r="Q163" i="2"/>
  <c r="Q164" i="2"/>
  <c r="U164" i="2" s="1"/>
  <c r="Q165" i="2"/>
  <c r="R163" i="2"/>
  <c r="R164" i="2"/>
  <c r="R165" i="2"/>
  <c r="V165" i="2" s="1"/>
  <c r="Q162" i="2"/>
  <c r="S163" i="2"/>
  <c r="S164" i="2"/>
  <c r="S165" i="2"/>
  <c r="W165" i="2" s="1"/>
  <c r="P163" i="2"/>
  <c r="P165" i="2"/>
  <c r="R162" i="2"/>
  <c r="P164" i="2"/>
  <c r="T164" i="2" s="1"/>
  <c r="L178" i="1"/>
  <c r="P178" i="1" s="1"/>
  <c r="S178" i="1"/>
  <c r="Q179" i="1"/>
  <c r="Q180" i="1"/>
  <c r="Q181" i="1"/>
  <c r="R179" i="1"/>
  <c r="R180" i="1"/>
  <c r="R181" i="1"/>
  <c r="Q178" i="1"/>
  <c r="S179" i="1"/>
  <c r="S180" i="1"/>
  <c r="S181" i="1"/>
  <c r="R178" i="1"/>
  <c r="P179" i="1"/>
  <c r="P181" i="1"/>
  <c r="P180" i="1"/>
  <c r="H186" i="4" l="1" a="1"/>
  <c r="V162" i="2"/>
  <c r="W164" i="2"/>
  <c r="V164" i="2"/>
  <c r="U163" i="2"/>
  <c r="T165" i="2"/>
  <c r="W163" i="2"/>
  <c r="V163" i="2"/>
  <c r="W162" i="2"/>
  <c r="T163" i="2"/>
  <c r="U162" i="2"/>
  <c r="U165" i="2"/>
  <c r="T162" i="2"/>
  <c r="T178" i="1" a="1"/>
  <c r="T178" i="1" s="1"/>
  <c r="U178" i="1" a="1"/>
  <c r="I187" i="4" l="1"/>
  <c r="I188" i="4"/>
  <c r="H186" i="4"/>
  <c r="I186" i="4" s="1"/>
  <c r="I189" i="4"/>
  <c r="X162" i="2" a="1"/>
  <c r="X162" i="2" s="1"/>
  <c r="Y162" i="2" a="1"/>
  <c r="U178" i="1"/>
  <c r="AA179" i="1"/>
  <c r="AA181" i="1"/>
  <c r="AA180" i="1"/>
  <c r="J186" i="4" l="1" a="1"/>
  <c r="J186" i="4" s="1"/>
  <c r="K186" i="4" a="1"/>
  <c r="K186" i="4" s="1"/>
  <c r="M186" i="4" a="1"/>
  <c r="M186" i="4" s="1"/>
  <c r="N186" i="4" a="1"/>
  <c r="N186" i="4" s="1"/>
  <c r="Y162" i="2"/>
  <c r="AE165" i="2"/>
  <c r="AE164" i="2"/>
  <c r="AE163" i="2"/>
  <c r="Y178" i="1" a="1"/>
  <c r="Y178" i="1" s="1"/>
  <c r="AB178" i="1" s="1" a="1"/>
  <c r="AA178" i="1"/>
  <c r="AD178" i="1" s="1" a="1"/>
  <c r="O186" i="4" l="1" a="1"/>
  <c r="O186" i="4" s="1"/>
  <c r="L186" i="4" a="1"/>
  <c r="L186" i="4" s="1"/>
  <c r="AC162" i="2" a="1"/>
  <c r="AC162" i="2" s="1"/>
  <c r="AF162" i="2" s="1" a="1"/>
  <c r="AE162" i="2"/>
  <c r="AH162" i="2" s="1" a="1"/>
  <c r="AB178" i="1"/>
  <c r="H182" i="1" s="1"/>
  <c r="I182" i="1"/>
  <c r="H183" i="1"/>
  <c r="H184" i="1"/>
  <c r="H185" i="1"/>
  <c r="I184" i="1"/>
  <c r="I183" i="1"/>
  <c r="I185" i="1"/>
  <c r="J183" i="1"/>
  <c r="J184" i="1"/>
  <c r="J185" i="1"/>
  <c r="AD178" i="1"/>
  <c r="J182" i="1" s="1"/>
  <c r="R186" i="4" l="1" a="1"/>
  <c r="R186" i="4" s="1"/>
  <c r="T186" i="4" s="1"/>
  <c r="F190" i="4" s="1"/>
  <c r="Q186" i="4" a="1"/>
  <c r="Q186" i="4" s="1"/>
  <c r="S186" i="4" s="1" a="1"/>
  <c r="J167" i="2"/>
  <c r="J168" i="2"/>
  <c r="J169" i="2"/>
  <c r="AH162" i="2"/>
  <c r="J166" i="2" s="1"/>
  <c r="AF162" i="2"/>
  <c r="H166" i="2" s="1"/>
  <c r="I166" i="2"/>
  <c r="H167" i="2"/>
  <c r="H168" i="2"/>
  <c r="H169" i="2"/>
  <c r="I169" i="2"/>
  <c r="I168" i="2"/>
  <c r="I167" i="2"/>
  <c r="L182" i="1" a="1"/>
  <c r="E191" i="4" l="1"/>
  <c r="S186" i="4"/>
  <c r="E190" i="4" s="1"/>
  <c r="L166" i="2" a="1"/>
  <c r="Q182" i="1"/>
  <c r="S183" i="1"/>
  <c r="S184" i="1"/>
  <c r="S185" i="1"/>
  <c r="R182" i="1"/>
  <c r="P184" i="1"/>
  <c r="L182" i="1"/>
  <c r="P182" i="1" s="1"/>
  <c r="S182" i="1"/>
  <c r="Q183" i="1"/>
  <c r="Q184" i="1"/>
  <c r="Q185" i="1"/>
  <c r="R183" i="1"/>
  <c r="R185" i="1"/>
  <c r="R184" i="1"/>
  <c r="H190" i="4" l="1" a="1"/>
  <c r="Q166" i="2"/>
  <c r="S167" i="2"/>
  <c r="S168" i="2"/>
  <c r="S169" i="2"/>
  <c r="W169" i="2" s="1"/>
  <c r="R166" i="2"/>
  <c r="P167" i="2"/>
  <c r="P168" i="2"/>
  <c r="P169" i="2"/>
  <c r="T169" i="2" s="1"/>
  <c r="L166" i="2"/>
  <c r="P166" i="2" s="1"/>
  <c r="S166" i="2"/>
  <c r="Q167" i="2"/>
  <c r="Q168" i="2"/>
  <c r="U168" i="2" s="1"/>
  <c r="Q169" i="2"/>
  <c r="R167" i="2"/>
  <c r="R169" i="2"/>
  <c r="R168" i="2"/>
  <c r="V168" i="2" s="1"/>
  <c r="P185" i="1"/>
  <c r="P183" i="1"/>
  <c r="U182" i="1" s="1" a="1"/>
  <c r="I193" i="4" l="1"/>
  <c r="I191" i="4"/>
  <c r="I192" i="4"/>
  <c r="H190" i="4"/>
  <c r="I190" i="4" s="1"/>
  <c r="V169" i="2"/>
  <c r="U167" i="2"/>
  <c r="T168" i="2"/>
  <c r="W168" i="2"/>
  <c r="V167" i="2"/>
  <c r="W166" i="2"/>
  <c r="T167" i="2"/>
  <c r="W167" i="2"/>
  <c r="U169" i="2"/>
  <c r="T166" i="2"/>
  <c r="V166" i="2"/>
  <c r="U166" i="2"/>
  <c r="AA183" i="1"/>
  <c r="AA184" i="1"/>
  <c r="AA185" i="1"/>
  <c r="U182" i="1"/>
  <c r="T182" i="1" a="1"/>
  <c r="T182" i="1" s="1"/>
  <c r="M190" i="4" l="1" a="1"/>
  <c r="M190" i="4" s="1"/>
  <c r="N190" i="4" a="1"/>
  <c r="N190" i="4" s="1"/>
  <c r="J190" i="4" a="1"/>
  <c r="J190" i="4" s="1"/>
  <c r="K190" i="4" a="1"/>
  <c r="K190" i="4" s="1"/>
  <c r="Y166" i="2" a="1"/>
  <c r="X166" i="2" a="1"/>
  <c r="X166" i="2" s="1"/>
  <c r="AA182" i="1"/>
  <c r="AD182" i="1" s="1" a="1"/>
  <c r="Y182" i="1" a="1"/>
  <c r="Y182" i="1" s="1"/>
  <c r="AB182" i="1" s="1" a="1"/>
  <c r="L190" i="4" l="1" a="1"/>
  <c r="L190" i="4" s="1"/>
  <c r="O190" i="4" a="1"/>
  <c r="O190" i="4" s="1"/>
  <c r="AE167" i="2"/>
  <c r="AE168" i="2"/>
  <c r="AE169" i="2"/>
  <c r="Y166" i="2"/>
  <c r="I186" i="1"/>
  <c r="H187" i="1"/>
  <c r="H188" i="1"/>
  <c r="H189" i="1"/>
  <c r="I187" i="1"/>
  <c r="I188" i="1"/>
  <c r="I189" i="1"/>
  <c r="AB182" i="1"/>
  <c r="H186" i="1" s="1"/>
  <c r="AD182" i="1"/>
  <c r="J186" i="1" s="1"/>
  <c r="J187" i="1"/>
  <c r="J188" i="1"/>
  <c r="J189" i="1"/>
  <c r="Q190" i="4" l="1" a="1"/>
  <c r="Q190" i="4" s="1"/>
  <c r="S190" i="4" s="1" a="1"/>
  <c r="R190" i="4" a="1"/>
  <c r="R190" i="4" s="1"/>
  <c r="T190" i="4" s="1"/>
  <c r="F194" i="4" s="1"/>
  <c r="AE166" i="2"/>
  <c r="AH166" i="2" s="1" a="1"/>
  <c r="AC166" i="2" a="1"/>
  <c r="AC166" i="2" s="1"/>
  <c r="AF166" i="2" s="1" a="1"/>
  <c r="L186" i="1" a="1"/>
  <c r="E195" i="4" l="1"/>
  <c r="S190" i="4"/>
  <c r="E194" i="4" s="1"/>
  <c r="I170" i="2"/>
  <c r="H171" i="2"/>
  <c r="H172" i="2"/>
  <c r="H173" i="2"/>
  <c r="I171" i="2"/>
  <c r="I172" i="2"/>
  <c r="I173" i="2"/>
  <c r="AF166" i="2"/>
  <c r="H170" i="2" s="1"/>
  <c r="AH166" i="2"/>
  <c r="J170" i="2" s="1"/>
  <c r="J171" i="2"/>
  <c r="J172" i="2"/>
  <c r="J173" i="2"/>
  <c r="L186" i="1"/>
  <c r="P186" i="1" s="1"/>
  <c r="S186" i="1"/>
  <c r="Q187" i="1"/>
  <c r="Q188" i="1"/>
  <c r="Q189" i="1"/>
  <c r="R187" i="1"/>
  <c r="R188" i="1"/>
  <c r="R189" i="1"/>
  <c r="Q186" i="1"/>
  <c r="S187" i="1"/>
  <c r="S188" i="1"/>
  <c r="S189" i="1"/>
  <c r="P188" i="1"/>
  <c r="R186" i="1"/>
  <c r="P187" i="1"/>
  <c r="P189" i="1"/>
  <c r="H194" i="4" l="1" a="1"/>
  <c r="L170" i="2" a="1"/>
  <c r="T186" i="1" a="1"/>
  <c r="T186" i="1" s="1"/>
  <c r="U186" i="1" a="1"/>
  <c r="H194" i="4" l="1"/>
  <c r="I194" i="4" s="1"/>
  <c r="I195" i="4"/>
  <c r="I196" i="4"/>
  <c r="I197" i="4"/>
  <c r="L170" i="2"/>
  <c r="P170" i="2" s="1"/>
  <c r="S170" i="2"/>
  <c r="Q171" i="2"/>
  <c r="Q172" i="2"/>
  <c r="Q173" i="2"/>
  <c r="R171" i="2"/>
  <c r="R172" i="2"/>
  <c r="Q170" i="2"/>
  <c r="U170" i="2" s="1"/>
  <c r="S171" i="2"/>
  <c r="S172" i="2"/>
  <c r="S173" i="2"/>
  <c r="R170" i="2"/>
  <c r="P172" i="2"/>
  <c r="P173" i="2"/>
  <c r="P171" i="2"/>
  <c r="R173" i="2"/>
  <c r="V173" i="2" s="1"/>
  <c r="U186" i="1"/>
  <c r="AA187" i="1"/>
  <c r="AA189" i="1"/>
  <c r="AA188" i="1"/>
  <c r="N194" i="4" l="1" a="1"/>
  <c r="N194" i="4" s="1"/>
  <c r="M194" i="4" a="1"/>
  <c r="M194" i="4" s="1"/>
  <c r="O194" i="4" s="1" a="1"/>
  <c r="O194" i="4" s="1"/>
  <c r="J194" i="4" a="1"/>
  <c r="J194" i="4" s="1"/>
  <c r="K194" i="4" a="1"/>
  <c r="K194" i="4" s="1"/>
  <c r="V170" i="2"/>
  <c r="U172" i="2"/>
  <c r="T172" i="2"/>
  <c r="W171" i="2"/>
  <c r="T171" i="2"/>
  <c r="W173" i="2"/>
  <c r="V172" i="2"/>
  <c r="U171" i="2"/>
  <c r="T173" i="2"/>
  <c r="W172" i="2"/>
  <c r="V171" i="2"/>
  <c r="W170" i="2"/>
  <c r="U173" i="2"/>
  <c r="T170" i="2"/>
  <c r="Y186" i="1" a="1"/>
  <c r="Y186" i="1" s="1"/>
  <c r="AB186" i="1" s="1" a="1"/>
  <c r="AA186" i="1"/>
  <c r="AD186" i="1" s="1" a="1"/>
  <c r="L194" i="4" l="1" a="1"/>
  <c r="L194" i="4" s="1"/>
  <c r="R194" i="4" a="1"/>
  <c r="R194" i="4" s="1"/>
  <c r="T194" i="4" s="1"/>
  <c r="F198" i="4" s="1"/>
  <c r="Q194" i="4" a="1"/>
  <c r="Q194" i="4" s="1"/>
  <c r="S194" i="4" s="1" a="1"/>
  <c r="X170" i="2" a="1"/>
  <c r="X170" i="2" s="1"/>
  <c r="Y170" i="2" a="1"/>
  <c r="AB186" i="1"/>
  <c r="H190" i="1" s="1"/>
  <c r="I190" i="1"/>
  <c r="H191" i="1"/>
  <c r="H192" i="1"/>
  <c r="H193" i="1"/>
  <c r="I192" i="1"/>
  <c r="I191" i="1"/>
  <c r="I193" i="1"/>
  <c r="J191" i="1"/>
  <c r="J192" i="1"/>
  <c r="J193" i="1"/>
  <c r="AD186" i="1"/>
  <c r="J190" i="1" s="1"/>
  <c r="S194" i="4" l="1"/>
  <c r="E198" i="4" s="1"/>
  <c r="E199" i="4"/>
  <c r="Y170" i="2"/>
  <c r="AE172" i="2"/>
  <c r="AE171" i="2"/>
  <c r="AE173" i="2"/>
  <c r="L190" i="1" a="1"/>
  <c r="H198" i="4" l="1" a="1"/>
  <c r="AC170" i="2" a="1"/>
  <c r="AC170" i="2" s="1"/>
  <c r="AF170" i="2" s="1" a="1"/>
  <c r="AE170" i="2"/>
  <c r="AH170" i="2" s="1" a="1"/>
  <c r="Q190" i="1"/>
  <c r="S191" i="1"/>
  <c r="S192" i="1"/>
  <c r="S193" i="1"/>
  <c r="R190" i="1"/>
  <c r="L190" i="1"/>
  <c r="P190" i="1" s="1"/>
  <c r="S190" i="1"/>
  <c r="Q191" i="1"/>
  <c r="Q192" i="1"/>
  <c r="Q193" i="1"/>
  <c r="R192" i="1"/>
  <c r="R191" i="1"/>
  <c r="R193" i="1"/>
  <c r="H198" i="4" l="1"/>
  <c r="I198" i="4" s="1"/>
  <c r="I199" i="4"/>
  <c r="I200" i="4"/>
  <c r="I201" i="4"/>
  <c r="J175" i="2"/>
  <c r="J176" i="2"/>
  <c r="J177" i="2"/>
  <c r="AH170" i="2"/>
  <c r="J174" i="2" s="1"/>
  <c r="AF170" i="2"/>
  <c r="H174" i="2" s="1"/>
  <c r="I174" i="2"/>
  <c r="H175" i="2"/>
  <c r="H176" i="2"/>
  <c r="H177" i="2"/>
  <c r="I175" i="2"/>
  <c r="I177" i="2"/>
  <c r="I176" i="2"/>
  <c r="P193" i="1"/>
  <c r="P192" i="1"/>
  <c r="P191" i="1"/>
  <c r="T190" i="1" s="1" a="1"/>
  <c r="T190" i="1" s="1"/>
  <c r="M198" i="4" l="1" a="1"/>
  <c r="M198" i="4" s="1"/>
  <c r="N198" i="4" a="1"/>
  <c r="N198" i="4" s="1"/>
  <c r="J198" i="4" a="1"/>
  <c r="J198" i="4" s="1"/>
  <c r="K198" i="4" a="1"/>
  <c r="K198" i="4" s="1"/>
  <c r="L174" i="2" a="1"/>
  <c r="U190" i="1" a="1"/>
  <c r="L198" i="4" l="1" a="1"/>
  <c r="L198" i="4" s="1"/>
  <c r="O198" i="4" a="1"/>
  <c r="O198" i="4" s="1"/>
  <c r="Q174" i="2"/>
  <c r="S175" i="2"/>
  <c r="S176" i="2"/>
  <c r="S177" i="2"/>
  <c r="W177" i="2" s="1"/>
  <c r="L174" i="2"/>
  <c r="P174" i="2" s="1"/>
  <c r="S174" i="2"/>
  <c r="Q175" i="2"/>
  <c r="Q176" i="2"/>
  <c r="U176" i="2" s="1"/>
  <c r="Q177" i="2"/>
  <c r="R176" i="2"/>
  <c r="P175" i="2"/>
  <c r="P177" i="2"/>
  <c r="R175" i="2"/>
  <c r="R177" i="2"/>
  <c r="R174" i="2"/>
  <c r="P176" i="2"/>
  <c r="T176" i="2" s="1"/>
  <c r="AA191" i="1"/>
  <c r="AA192" i="1"/>
  <c r="AA193" i="1"/>
  <c r="U190" i="1"/>
  <c r="Q198" i="4" l="1" a="1"/>
  <c r="Q198" i="4" s="1"/>
  <c r="S198" i="4" s="1" a="1"/>
  <c r="R198" i="4" a="1"/>
  <c r="R198" i="4" s="1"/>
  <c r="T198" i="4" s="1"/>
  <c r="F202" i="4" s="1"/>
  <c r="T177" i="2"/>
  <c r="V175" i="2"/>
  <c r="V174" i="2"/>
  <c r="T175" i="2"/>
  <c r="U175" i="2"/>
  <c r="W176" i="2"/>
  <c r="V177" i="2"/>
  <c r="V176" i="2"/>
  <c r="W174" i="2"/>
  <c r="W175" i="2"/>
  <c r="U177" i="2"/>
  <c r="T174" i="2"/>
  <c r="U174" i="2"/>
  <c r="AA190" i="1"/>
  <c r="AD190" i="1" s="1" a="1"/>
  <c r="Y190" i="1" a="1"/>
  <c r="Y190" i="1" s="1"/>
  <c r="AB190" i="1" s="1" a="1"/>
  <c r="S198" i="4" l="1"/>
  <c r="E202" i="4" s="1"/>
  <c r="E203" i="4"/>
  <c r="X174" i="2" a="1"/>
  <c r="X174" i="2" s="1"/>
  <c r="Y174" i="2" a="1"/>
  <c r="I194" i="1"/>
  <c r="H195" i="1"/>
  <c r="H196" i="1"/>
  <c r="H197" i="1"/>
  <c r="I195" i="1"/>
  <c r="I196" i="1"/>
  <c r="I197" i="1"/>
  <c r="AB190" i="1"/>
  <c r="H194" i="1" s="1"/>
  <c r="AD190" i="1"/>
  <c r="J194" i="1" s="1"/>
  <c r="J195" i="1"/>
  <c r="J196" i="1"/>
  <c r="J197" i="1"/>
  <c r="H202" i="4" l="1" a="1"/>
  <c r="Y174" i="2"/>
  <c r="AE175" i="2"/>
  <c r="AE177" i="2"/>
  <c r="AE176" i="2"/>
  <c r="L194" i="1" a="1"/>
  <c r="I204" i="4" l="1"/>
  <c r="I205" i="4"/>
  <c r="H202" i="4"/>
  <c r="I202" i="4" s="1"/>
  <c r="I203" i="4"/>
  <c r="AC174" i="2" a="1"/>
  <c r="AC174" i="2" s="1"/>
  <c r="AF174" i="2" s="1" a="1"/>
  <c r="AE174" i="2"/>
  <c r="AH174" i="2" s="1" a="1"/>
  <c r="L194" i="1"/>
  <c r="P194" i="1" s="1"/>
  <c r="S194" i="1"/>
  <c r="Q195" i="1"/>
  <c r="Q196" i="1"/>
  <c r="Q197" i="1"/>
  <c r="R195" i="1"/>
  <c r="R196" i="1"/>
  <c r="R197" i="1"/>
  <c r="Q194" i="1"/>
  <c r="S195" i="1"/>
  <c r="S196" i="1"/>
  <c r="S197" i="1"/>
  <c r="P196" i="1"/>
  <c r="R194" i="1"/>
  <c r="P195" i="1"/>
  <c r="P197" i="1"/>
  <c r="K202" i="4" l="1" a="1"/>
  <c r="K202" i="4" s="1"/>
  <c r="M202" i="4" a="1"/>
  <c r="M202" i="4" s="1"/>
  <c r="O202" i="4" s="1" a="1"/>
  <c r="O202" i="4" s="1"/>
  <c r="N202" i="4" a="1"/>
  <c r="N202" i="4" s="1"/>
  <c r="J202" i="4" a="1"/>
  <c r="J202" i="4" s="1"/>
  <c r="L202" i="4" s="1" a="1"/>
  <c r="L202" i="4" s="1"/>
  <c r="J179" i="2"/>
  <c r="J180" i="2"/>
  <c r="J181" i="2"/>
  <c r="AH174" i="2"/>
  <c r="J178" i="2" s="1"/>
  <c r="I178" i="2"/>
  <c r="H179" i="2"/>
  <c r="H180" i="2"/>
  <c r="H181" i="2"/>
  <c r="I180" i="2"/>
  <c r="AF174" i="2"/>
  <c r="H178" i="2" s="1"/>
  <c r="I179" i="2"/>
  <c r="I181" i="2"/>
  <c r="T194" i="1" a="1"/>
  <c r="T194" i="1" s="1"/>
  <c r="U194" i="1" a="1"/>
  <c r="Q202" i="4" l="1" a="1"/>
  <c r="Q202" i="4" s="1"/>
  <c r="S202" i="4" s="1" a="1"/>
  <c r="R202" i="4" a="1"/>
  <c r="R202" i="4" s="1"/>
  <c r="T202" i="4" s="1"/>
  <c r="F206" i="4" s="1"/>
  <c r="L178" i="2" a="1"/>
  <c r="U194" i="1"/>
  <c r="AA196" i="1"/>
  <c r="AA195" i="1"/>
  <c r="AA197" i="1"/>
  <c r="E207" i="4" l="1"/>
  <c r="S202" i="4"/>
  <c r="E206" i="4" s="1"/>
  <c r="L178" i="2"/>
  <c r="P178" i="2" s="1"/>
  <c r="S178" i="2"/>
  <c r="Q179" i="2"/>
  <c r="Q180" i="2"/>
  <c r="Q181" i="2"/>
  <c r="Q178" i="2"/>
  <c r="S179" i="2"/>
  <c r="S180" i="2"/>
  <c r="W180" i="2" s="1"/>
  <c r="S181" i="2"/>
  <c r="P179" i="2"/>
  <c r="P181" i="2"/>
  <c r="R179" i="2"/>
  <c r="R181" i="2"/>
  <c r="R178" i="2"/>
  <c r="P180" i="2"/>
  <c r="T180" i="2" s="1"/>
  <c r="R180" i="2"/>
  <c r="Y194" i="1" a="1"/>
  <c r="Y194" i="1" s="1"/>
  <c r="AB194" i="1" s="1" a="1"/>
  <c r="AA194" i="1"/>
  <c r="AD194" i="1" s="1" a="1"/>
  <c r="H206" i="4" l="1" a="1"/>
  <c r="W179" i="2"/>
  <c r="V178" i="2"/>
  <c r="U178" i="2"/>
  <c r="W181" i="2"/>
  <c r="V180" i="2"/>
  <c r="V179" i="2"/>
  <c r="U180" i="2"/>
  <c r="T181" i="2"/>
  <c r="U179" i="2"/>
  <c r="T179" i="2"/>
  <c r="W178" i="2"/>
  <c r="V181" i="2"/>
  <c r="U181" i="2"/>
  <c r="T178" i="2"/>
  <c r="J199" i="1"/>
  <c r="J200" i="1"/>
  <c r="J201" i="1"/>
  <c r="AD194" i="1"/>
  <c r="J198" i="1" s="1"/>
  <c r="AB194" i="1"/>
  <c r="H198" i="1" s="1"/>
  <c r="I198" i="1"/>
  <c r="H199" i="1"/>
  <c r="H200" i="1"/>
  <c r="H201" i="1"/>
  <c r="I199" i="1"/>
  <c r="I201" i="1"/>
  <c r="I200" i="1"/>
  <c r="I207" i="4" l="1"/>
  <c r="H206" i="4"/>
  <c r="I206" i="4" s="1"/>
  <c r="I208" i="4"/>
  <c r="I209" i="4"/>
  <c r="X178" i="2" a="1"/>
  <c r="X178" i="2" s="1"/>
  <c r="Y178" i="2" a="1"/>
  <c r="L198" i="1" a="1"/>
  <c r="J206" i="4" l="1" a="1"/>
  <c r="J206" i="4" s="1"/>
  <c r="M206" i="4" a="1"/>
  <c r="M206" i="4" s="1"/>
  <c r="O206" i="4" s="1" a="1"/>
  <c r="O206" i="4" s="1"/>
  <c r="N206" i="4" a="1"/>
  <c r="N206" i="4" s="1"/>
  <c r="K206" i="4" a="1"/>
  <c r="K206" i="4" s="1"/>
  <c r="Y178" i="2"/>
  <c r="AE179" i="2"/>
  <c r="AE181" i="2"/>
  <c r="AE180" i="2"/>
  <c r="Q198" i="1"/>
  <c r="S199" i="1"/>
  <c r="S200" i="1"/>
  <c r="S201" i="1"/>
  <c r="R198" i="1"/>
  <c r="L198" i="1"/>
  <c r="P198" i="1" s="1"/>
  <c r="S198" i="1"/>
  <c r="Q199" i="1"/>
  <c r="Q200" i="1"/>
  <c r="Q201" i="1"/>
  <c r="R200" i="1"/>
  <c r="R199" i="1"/>
  <c r="R201" i="1"/>
  <c r="Q206" i="4" l="1" a="1"/>
  <c r="Q206" i="4" s="1"/>
  <c r="S206" i="4" s="1" a="1"/>
  <c r="R206" i="4" a="1"/>
  <c r="R206" i="4" s="1"/>
  <c r="T206" i="4" s="1"/>
  <c r="F210" i="4" s="1"/>
  <c r="L206" i="4" a="1"/>
  <c r="L206" i="4" s="1"/>
  <c r="AE178" i="2"/>
  <c r="AH178" i="2" s="1" a="1"/>
  <c r="AC178" i="2" a="1"/>
  <c r="AC178" i="2" s="1"/>
  <c r="AF178" i="2" s="1" a="1"/>
  <c r="P201" i="1"/>
  <c r="P200" i="1"/>
  <c r="P199" i="1"/>
  <c r="T198" i="1" s="1" a="1"/>
  <c r="T198" i="1" s="1"/>
  <c r="S206" i="4" l="1"/>
  <c r="E210" i="4" s="1"/>
  <c r="E211" i="4"/>
  <c r="I182" i="2"/>
  <c r="H183" i="2"/>
  <c r="H184" i="2"/>
  <c r="H185" i="2"/>
  <c r="I184" i="2"/>
  <c r="AF178" i="2"/>
  <c r="H182" i="2" s="1"/>
  <c r="I183" i="2"/>
  <c r="I185" i="2"/>
  <c r="J183" i="2"/>
  <c r="J184" i="2"/>
  <c r="J185" i="2"/>
  <c r="AH178" i="2"/>
  <c r="J182" i="2" s="1"/>
  <c r="U198" i="1" a="1"/>
  <c r="H210" i="4" l="1" a="1"/>
  <c r="L182" i="2" a="1"/>
  <c r="AA199" i="1"/>
  <c r="AA200" i="1"/>
  <c r="AA201" i="1"/>
  <c r="U198" i="1"/>
  <c r="H210" i="4" l="1"/>
  <c r="I210" i="4" s="1"/>
  <c r="I213" i="4"/>
  <c r="I211" i="4"/>
  <c r="I212" i="4"/>
  <c r="Q182" i="2"/>
  <c r="S183" i="2"/>
  <c r="S184" i="2"/>
  <c r="S185" i="2"/>
  <c r="L182" i="2"/>
  <c r="P182" i="2" s="1"/>
  <c r="S182" i="2"/>
  <c r="Q183" i="2"/>
  <c r="Q184" i="2"/>
  <c r="U184" i="2" s="1"/>
  <c r="Q185" i="2"/>
  <c r="R183" i="2"/>
  <c r="R185" i="2"/>
  <c r="R182" i="2"/>
  <c r="V182" i="2" s="1"/>
  <c r="P184" i="2"/>
  <c r="R184" i="2"/>
  <c r="P183" i="2"/>
  <c r="P185" i="2"/>
  <c r="T185" i="2" s="1"/>
  <c r="AA198" i="1"/>
  <c r="AD198" i="1" s="1" a="1"/>
  <c r="Y198" i="1" a="1"/>
  <c r="Y198" i="1" s="1"/>
  <c r="AB198" i="1" s="1" a="1"/>
  <c r="N210" i="4" l="1" a="1"/>
  <c r="N210" i="4" s="1"/>
  <c r="K210" i="4" a="1"/>
  <c r="K210" i="4" s="1"/>
  <c r="J210" i="4" a="1"/>
  <c r="J210" i="4" s="1"/>
  <c r="M210" i="4" a="1"/>
  <c r="M210" i="4" s="1"/>
  <c r="O210" i="4" s="1" a="1"/>
  <c r="O210" i="4" s="1"/>
  <c r="V184" i="2"/>
  <c r="W182" i="2"/>
  <c r="U185" i="2"/>
  <c r="W185" i="2"/>
  <c r="T183" i="2"/>
  <c r="V185" i="2"/>
  <c r="U183" i="2"/>
  <c r="W184" i="2"/>
  <c r="V183" i="2"/>
  <c r="W183" i="2"/>
  <c r="T184" i="2"/>
  <c r="T182" i="2"/>
  <c r="U182" i="2"/>
  <c r="I202" i="1"/>
  <c r="H203" i="1"/>
  <c r="H204" i="1"/>
  <c r="H205" i="1"/>
  <c r="I203" i="1"/>
  <c r="I204" i="1"/>
  <c r="I205" i="1"/>
  <c r="AB198" i="1"/>
  <c r="H202" i="1" s="1"/>
  <c r="AD198" i="1"/>
  <c r="J202" i="1" s="1"/>
  <c r="J203" i="1"/>
  <c r="J204" i="1"/>
  <c r="J205" i="1"/>
  <c r="L210" i="4" l="1" a="1"/>
  <c r="L210" i="4" s="1"/>
  <c r="Q210" i="4" a="1"/>
  <c r="Q210" i="4" s="1"/>
  <c r="S210" i="4" s="1" a="1"/>
  <c r="R210" i="4" a="1"/>
  <c r="R210" i="4" s="1"/>
  <c r="T210" i="4" s="1"/>
  <c r="F214" i="4" s="1"/>
  <c r="X182" i="2" a="1"/>
  <c r="X182" i="2" s="1"/>
  <c r="Y182" i="2" a="1"/>
  <c r="L202" i="1" a="1"/>
  <c r="E215" i="4" l="1"/>
  <c r="S210" i="4"/>
  <c r="E214" i="4" s="1"/>
  <c r="Y182" i="2"/>
  <c r="AE184" i="2"/>
  <c r="AE183" i="2"/>
  <c r="AE185" i="2"/>
  <c r="L202" i="1"/>
  <c r="P202" i="1" s="1"/>
  <c r="S202" i="1"/>
  <c r="Q203" i="1"/>
  <c r="Q204" i="1"/>
  <c r="Q205" i="1"/>
  <c r="R203" i="1"/>
  <c r="R204" i="1"/>
  <c r="R205" i="1"/>
  <c r="Q202" i="1"/>
  <c r="S203" i="1"/>
  <c r="S204" i="1"/>
  <c r="S205" i="1"/>
  <c r="R202" i="1"/>
  <c r="P203" i="1"/>
  <c r="P205" i="1"/>
  <c r="P204" i="1"/>
  <c r="H214" i="4" l="1" a="1"/>
  <c r="AC182" i="2" a="1"/>
  <c r="AC182" i="2" s="1"/>
  <c r="AF182" i="2" s="1" a="1"/>
  <c r="AE182" i="2"/>
  <c r="AH182" i="2" s="1" a="1"/>
  <c r="T202" i="1" a="1"/>
  <c r="T202" i="1" s="1"/>
  <c r="U202" i="1" a="1"/>
  <c r="I217" i="4" l="1"/>
  <c r="I215" i="4"/>
  <c r="I216" i="4"/>
  <c r="H214" i="4"/>
  <c r="I214" i="4" s="1"/>
  <c r="J187" i="2"/>
  <c r="J188" i="2"/>
  <c r="J189" i="2"/>
  <c r="AH182" i="2"/>
  <c r="J186" i="2" s="1"/>
  <c r="I186" i="2"/>
  <c r="H187" i="2"/>
  <c r="H188" i="2"/>
  <c r="H189" i="2"/>
  <c r="AF182" i="2"/>
  <c r="H186" i="2" s="1"/>
  <c r="I187" i="2"/>
  <c r="I189" i="2"/>
  <c r="I188" i="2"/>
  <c r="U202" i="1"/>
  <c r="AA204" i="1"/>
  <c r="AA203" i="1"/>
  <c r="AA205" i="1"/>
  <c r="K214" i="4" l="1" a="1"/>
  <c r="K214" i="4" s="1"/>
  <c r="J214" i="4" a="1"/>
  <c r="J214" i="4" s="1"/>
  <c r="L214" i="4" s="1" a="1"/>
  <c r="L214" i="4" s="1"/>
  <c r="M214" i="4" a="1"/>
  <c r="M214" i="4" s="1"/>
  <c r="N214" i="4" a="1"/>
  <c r="N214" i="4" s="1"/>
  <c r="L186" i="2" a="1"/>
  <c r="Y202" i="1" a="1"/>
  <c r="Y202" i="1" s="1"/>
  <c r="AB202" i="1" s="1" a="1"/>
  <c r="AA202" i="1"/>
  <c r="AD202" i="1" s="1" a="1"/>
  <c r="O214" i="4" l="1" a="1"/>
  <c r="O214" i="4" s="1"/>
  <c r="L186" i="2"/>
  <c r="P186" i="2" s="1"/>
  <c r="S186" i="2"/>
  <c r="Q187" i="2"/>
  <c r="Q188" i="2"/>
  <c r="Q189" i="2"/>
  <c r="Q186" i="2"/>
  <c r="S187" i="2"/>
  <c r="S188" i="2"/>
  <c r="S189" i="2"/>
  <c r="R186" i="2"/>
  <c r="P188" i="2"/>
  <c r="R188" i="2"/>
  <c r="P187" i="2"/>
  <c r="P189" i="2"/>
  <c r="R187" i="2"/>
  <c r="R189" i="2"/>
  <c r="V189" i="2" s="1"/>
  <c r="J207" i="1"/>
  <c r="J208" i="1"/>
  <c r="J209" i="1"/>
  <c r="AD202" i="1"/>
  <c r="J206" i="1" s="1"/>
  <c r="AB202" i="1"/>
  <c r="H206" i="1" s="1"/>
  <c r="I206" i="1"/>
  <c r="H207" i="1"/>
  <c r="H208" i="1"/>
  <c r="H209" i="1"/>
  <c r="I207" i="1"/>
  <c r="I209" i="1"/>
  <c r="I208" i="1"/>
  <c r="Q214" i="4" l="1" a="1"/>
  <c r="Q214" i="4" s="1"/>
  <c r="S214" i="4" s="1" a="1"/>
  <c r="R214" i="4" a="1"/>
  <c r="R214" i="4" s="1"/>
  <c r="T214" i="4" s="1"/>
  <c r="F218" i="4" s="1"/>
  <c r="T189" i="2"/>
  <c r="V186" i="2"/>
  <c r="U186" i="2"/>
  <c r="T187" i="2"/>
  <c r="W189" i="2"/>
  <c r="U189" i="2"/>
  <c r="V188" i="2"/>
  <c r="W188" i="2"/>
  <c r="U188" i="2"/>
  <c r="V187" i="2"/>
  <c r="T188" i="2"/>
  <c r="W187" i="2"/>
  <c r="U187" i="2"/>
  <c r="W186" i="2"/>
  <c r="T186" i="2"/>
  <c r="L206" i="1" a="1"/>
  <c r="S214" i="4" l="1"/>
  <c r="E218" i="4" s="1"/>
  <c r="E219" i="4"/>
  <c r="Y186" i="2" a="1"/>
  <c r="X186" i="2" a="1"/>
  <c r="X186" i="2" s="1"/>
  <c r="Q206" i="1"/>
  <c r="S207" i="1"/>
  <c r="S208" i="1"/>
  <c r="S209" i="1"/>
  <c r="R206" i="1"/>
  <c r="P208" i="1"/>
  <c r="L206" i="1"/>
  <c r="P206" i="1" s="1"/>
  <c r="S206" i="1"/>
  <c r="Q207" i="1"/>
  <c r="Q208" i="1"/>
  <c r="Q209" i="1"/>
  <c r="R207" i="1"/>
  <c r="R209" i="1"/>
  <c r="R208" i="1"/>
  <c r="H218" i="4" l="1" a="1"/>
  <c r="Y186" i="2"/>
  <c r="AE188" i="2"/>
  <c r="AE187" i="2"/>
  <c r="AE189" i="2"/>
  <c r="P209" i="1"/>
  <c r="P207" i="1"/>
  <c r="U206" i="1" s="1" a="1"/>
  <c r="I221" i="4" l="1"/>
  <c r="H218" i="4"/>
  <c r="I218" i="4" s="1"/>
  <c r="I219" i="4"/>
  <c r="I220" i="4"/>
  <c r="AC186" i="2" a="1"/>
  <c r="AC186" i="2" s="1"/>
  <c r="AF186" i="2" s="1" a="1"/>
  <c r="AE186" i="2"/>
  <c r="AH186" i="2" s="1" a="1"/>
  <c r="AA207" i="1"/>
  <c r="AA208" i="1"/>
  <c r="AA209" i="1"/>
  <c r="U206" i="1"/>
  <c r="T206" i="1" a="1"/>
  <c r="T206" i="1" s="1"/>
  <c r="J218" i="4" l="1" a="1"/>
  <c r="J218" i="4" s="1"/>
  <c r="N218" i="4" a="1"/>
  <c r="N218" i="4" s="1"/>
  <c r="K218" i="4" a="1"/>
  <c r="K218" i="4" s="1"/>
  <c r="M218" i="4" a="1"/>
  <c r="M218" i="4" s="1"/>
  <c r="O218" i="4" s="1" a="1"/>
  <c r="O218" i="4" s="1"/>
  <c r="J191" i="2"/>
  <c r="J192" i="2"/>
  <c r="J193" i="2"/>
  <c r="AH186" i="2"/>
  <c r="J190" i="2" s="1"/>
  <c r="I190" i="2"/>
  <c r="H191" i="2"/>
  <c r="H192" i="2"/>
  <c r="H193" i="2"/>
  <c r="I191" i="2"/>
  <c r="I193" i="2"/>
  <c r="I192" i="2"/>
  <c r="AF186" i="2"/>
  <c r="H190" i="2" s="1"/>
  <c r="AA206" i="1"/>
  <c r="AD206" i="1" s="1" a="1"/>
  <c r="Y206" i="1" a="1"/>
  <c r="Y206" i="1" s="1"/>
  <c r="AB206" i="1" s="1" a="1"/>
  <c r="Q218" i="4" l="1" a="1"/>
  <c r="Q218" i="4" s="1"/>
  <c r="S218" i="4" s="1" a="1"/>
  <c r="R218" i="4" a="1"/>
  <c r="R218" i="4" s="1"/>
  <c r="T218" i="4" s="1"/>
  <c r="F222" i="4" s="1"/>
  <c r="L218" i="4" a="1"/>
  <c r="L218" i="4" s="1"/>
  <c r="L190" i="2" a="1"/>
  <c r="I210" i="1"/>
  <c r="H211" i="1"/>
  <c r="H212" i="1"/>
  <c r="H213" i="1"/>
  <c r="I211" i="1"/>
  <c r="I212" i="1"/>
  <c r="I213" i="1"/>
  <c r="AB206" i="1"/>
  <c r="H210" i="1" s="1"/>
  <c r="AD206" i="1"/>
  <c r="J210" i="1" s="1"/>
  <c r="J211" i="1"/>
  <c r="J212" i="1"/>
  <c r="J213" i="1"/>
  <c r="E223" i="4" l="1"/>
  <c r="S218" i="4"/>
  <c r="E222" i="4" s="1"/>
  <c r="Q190" i="2"/>
  <c r="S191" i="2"/>
  <c r="S192" i="2"/>
  <c r="S193" i="2"/>
  <c r="L190" i="2"/>
  <c r="P190" i="2" s="1"/>
  <c r="S190" i="2"/>
  <c r="Q191" i="2"/>
  <c r="Q192" i="2"/>
  <c r="Q193" i="2"/>
  <c r="R192" i="2"/>
  <c r="P191" i="2"/>
  <c r="P193" i="2"/>
  <c r="R191" i="2"/>
  <c r="R193" i="2"/>
  <c r="R190" i="2"/>
  <c r="P192" i="2"/>
  <c r="T192" i="2" s="1"/>
  <c r="L210" i="1" a="1"/>
  <c r="H222" i="4" l="1" a="1"/>
  <c r="V193" i="2"/>
  <c r="W190" i="2"/>
  <c r="U193" i="2"/>
  <c r="T190" i="2"/>
  <c r="V191" i="2"/>
  <c r="T193" i="2"/>
  <c r="U192" i="2"/>
  <c r="W193" i="2"/>
  <c r="V190" i="2"/>
  <c r="T191" i="2"/>
  <c r="U191" i="2"/>
  <c r="W192" i="2"/>
  <c r="V192" i="2"/>
  <c r="W191" i="2"/>
  <c r="U190" i="2"/>
  <c r="L210" i="1"/>
  <c r="P210" i="1" s="1"/>
  <c r="S210" i="1"/>
  <c r="Q211" i="1"/>
  <c r="Q212" i="1"/>
  <c r="Q213" i="1"/>
  <c r="R211" i="1"/>
  <c r="R212" i="1"/>
  <c r="R213" i="1"/>
  <c r="Q210" i="1"/>
  <c r="S211" i="1"/>
  <c r="S212" i="1"/>
  <c r="S213" i="1"/>
  <c r="R210" i="1"/>
  <c r="P211" i="1"/>
  <c r="P213" i="1"/>
  <c r="P212" i="1"/>
  <c r="I223" i="4" l="1"/>
  <c r="I224" i="4"/>
  <c r="I225" i="4"/>
  <c r="H222" i="4"/>
  <c r="I222" i="4" s="1"/>
  <c r="X190" i="2" a="1"/>
  <c r="X190" i="2" s="1"/>
  <c r="Y190" i="2" a="1"/>
  <c r="T210" i="1" a="1"/>
  <c r="T210" i="1" s="1"/>
  <c r="U210" i="1" a="1"/>
  <c r="M222" i="4" l="1" a="1"/>
  <c r="M222" i="4" s="1"/>
  <c r="J222" i="4" a="1"/>
  <c r="J222" i="4" s="1"/>
  <c r="K222" i="4" a="1"/>
  <c r="K222" i="4" s="1"/>
  <c r="N222" i="4" a="1"/>
  <c r="N222" i="4" s="1"/>
  <c r="Y190" i="2"/>
  <c r="AE191" i="2"/>
  <c r="AE193" i="2"/>
  <c r="AE192" i="2"/>
  <c r="U210" i="1"/>
  <c r="AA211" i="1"/>
  <c r="AA213" i="1"/>
  <c r="AA212" i="1"/>
  <c r="L222" i="4" l="1" a="1"/>
  <c r="L222" i="4" s="1"/>
  <c r="O222" i="4" a="1"/>
  <c r="O222" i="4" s="1"/>
  <c r="AC190" i="2" a="1"/>
  <c r="AC190" i="2" s="1"/>
  <c r="AF190" i="2" s="1" a="1"/>
  <c r="AE190" i="2"/>
  <c r="AH190" i="2" s="1" a="1"/>
  <c r="Y210" i="1" a="1"/>
  <c r="Y210" i="1" s="1"/>
  <c r="AB210" i="1" s="1" a="1"/>
  <c r="AA210" i="1"/>
  <c r="AD210" i="1" s="1" a="1"/>
  <c r="Q222" i="4" l="1" a="1"/>
  <c r="Q222" i="4" s="1"/>
  <c r="S222" i="4" s="1" a="1"/>
  <c r="R222" i="4" a="1"/>
  <c r="R222" i="4" s="1"/>
  <c r="T222" i="4" s="1"/>
  <c r="F226" i="4" s="1"/>
  <c r="J195" i="2"/>
  <c r="J196" i="2"/>
  <c r="J197" i="2"/>
  <c r="AH190" i="2"/>
  <c r="J194" i="2" s="1"/>
  <c r="I194" i="2"/>
  <c r="H195" i="2"/>
  <c r="H196" i="2"/>
  <c r="H197" i="2"/>
  <c r="I196" i="2"/>
  <c r="AF190" i="2"/>
  <c r="H194" i="2" s="1"/>
  <c r="I195" i="2"/>
  <c r="I197" i="2"/>
  <c r="J215" i="1"/>
  <c r="J216" i="1"/>
  <c r="J217" i="1"/>
  <c r="AD210" i="1"/>
  <c r="J214" i="1" s="1"/>
  <c r="AB210" i="1"/>
  <c r="H214" i="1" s="1"/>
  <c r="I214" i="1"/>
  <c r="H215" i="1"/>
  <c r="H216" i="1"/>
  <c r="H217" i="1"/>
  <c r="I216" i="1"/>
  <c r="I215" i="1"/>
  <c r="I217" i="1"/>
  <c r="E227" i="4" l="1"/>
  <c r="S222" i="4"/>
  <c r="E226" i="4" s="1"/>
  <c r="L194" i="2" a="1"/>
  <c r="L214" i="1" a="1"/>
  <c r="H226" i="4" l="1" a="1"/>
  <c r="L194" i="2"/>
  <c r="P194" i="2" s="1"/>
  <c r="S194" i="2"/>
  <c r="Q195" i="2"/>
  <c r="Q196" i="2"/>
  <c r="U196" i="2" s="1"/>
  <c r="Q197" i="2"/>
  <c r="Q194" i="2"/>
  <c r="S195" i="2"/>
  <c r="S196" i="2"/>
  <c r="W196" i="2" s="1"/>
  <c r="S197" i="2"/>
  <c r="P195" i="2"/>
  <c r="P197" i="2"/>
  <c r="R195" i="2"/>
  <c r="R197" i="2"/>
  <c r="R194" i="2"/>
  <c r="P196" i="2"/>
  <c r="T196" i="2" s="1"/>
  <c r="R196" i="2"/>
  <c r="V196" i="2" s="1"/>
  <c r="Q214" i="1"/>
  <c r="S215" i="1"/>
  <c r="S216" i="1"/>
  <c r="S217" i="1"/>
  <c r="R214" i="1"/>
  <c r="L214" i="1"/>
  <c r="P214" i="1" s="1"/>
  <c r="S214" i="1"/>
  <c r="Q215" i="1"/>
  <c r="Q216" i="1"/>
  <c r="Q217" i="1"/>
  <c r="R215" i="1"/>
  <c r="R217" i="1"/>
  <c r="R216" i="1"/>
  <c r="I227" i="4" l="1"/>
  <c r="I228" i="4"/>
  <c r="I229" i="4"/>
  <c r="H226" i="4"/>
  <c r="I226" i="4" s="1"/>
  <c r="T197" i="2"/>
  <c r="W195" i="2"/>
  <c r="U195" i="2"/>
  <c r="V195" i="2"/>
  <c r="V194" i="2"/>
  <c r="T195" i="2"/>
  <c r="U194" i="2"/>
  <c r="W194" i="2"/>
  <c r="V197" i="2"/>
  <c r="W197" i="2"/>
  <c r="U197" i="2"/>
  <c r="T194" i="2"/>
  <c r="P217" i="1"/>
  <c r="P216" i="1"/>
  <c r="P215" i="1"/>
  <c r="T214" i="1" s="1" a="1"/>
  <c r="T214" i="1" s="1"/>
  <c r="J226" i="4" l="1" a="1"/>
  <c r="J226" i="4" s="1"/>
  <c r="K226" i="4" a="1"/>
  <c r="K226" i="4" s="1"/>
  <c r="M226" i="4" a="1"/>
  <c r="M226" i="4" s="1"/>
  <c r="N226" i="4" a="1"/>
  <c r="N226" i="4" s="1"/>
  <c r="X194" i="2" a="1"/>
  <c r="X194" i="2" s="1"/>
  <c r="Y194" i="2" a="1"/>
  <c r="U214" i="1" a="1"/>
  <c r="O226" i="4" l="1" a="1"/>
  <c r="O226" i="4" s="1"/>
  <c r="L226" i="4" a="1"/>
  <c r="L226" i="4" s="1"/>
  <c r="Y194" i="2"/>
  <c r="AE195" i="2"/>
  <c r="AE197" i="2"/>
  <c r="AE196" i="2"/>
  <c r="AA215" i="1"/>
  <c r="AA216" i="1"/>
  <c r="AA217" i="1"/>
  <c r="U214" i="1"/>
  <c r="Q226" i="4" l="1" a="1"/>
  <c r="Q226" i="4" s="1"/>
  <c r="S226" i="4" s="1" a="1"/>
  <c r="R226" i="4" a="1"/>
  <c r="R226" i="4" s="1"/>
  <c r="T226" i="4" s="1"/>
  <c r="F230" i="4" s="1"/>
  <c r="AE194" i="2"/>
  <c r="AH194" i="2" s="1" a="1"/>
  <c r="AC194" i="2" a="1"/>
  <c r="AC194" i="2" s="1"/>
  <c r="AF194" i="2" s="1" a="1"/>
  <c r="AA214" i="1"/>
  <c r="AD214" i="1" s="1" a="1"/>
  <c r="Y214" i="1" a="1"/>
  <c r="Y214" i="1" s="1"/>
  <c r="AB214" i="1" s="1" a="1"/>
  <c r="S226" i="4" l="1"/>
  <c r="E230" i="4" s="1"/>
  <c r="E231" i="4"/>
  <c r="I198" i="2"/>
  <c r="I200" i="2"/>
  <c r="H201" i="2"/>
  <c r="AF194" i="2"/>
  <c r="H198" i="2" s="1"/>
  <c r="I201" i="2"/>
  <c r="H199" i="2"/>
  <c r="I199" i="2"/>
  <c r="H200" i="2"/>
  <c r="J199" i="2"/>
  <c r="J200" i="2"/>
  <c r="J201" i="2"/>
  <c r="AH194" i="2"/>
  <c r="J198" i="2" s="1"/>
  <c r="I218" i="1"/>
  <c r="H219" i="1"/>
  <c r="H220" i="1"/>
  <c r="H221" i="1"/>
  <c r="I219" i="1"/>
  <c r="I220" i="1"/>
  <c r="I221" i="1"/>
  <c r="AB214" i="1"/>
  <c r="H218" i="1" s="1"/>
  <c r="AD214" i="1"/>
  <c r="J218" i="1" s="1"/>
  <c r="J219" i="1"/>
  <c r="J220" i="1"/>
  <c r="J221" i="1"/>
  <c r="H230" i="4" l="1" a="1"/>
  <c r="L198" i="2" a="1"/>
  <c r="L218" i="1" a="1"/>
  <c r="I231" i="4" l="1"/>
  <c r="I232" i="4"/>
  <c r="I233" i="4"/>
  <c r="H230" i="4"/>
  <c r="I230" i="4" s="1"/>
  <c r="Q198" i="2"/>
  <c r="S199" i="2"/>
  <c r="S200" i="2"/>
  <c r="S201" i="2"/>
  <c r="W201" i="2" s="1"/>
  <c r="L198" i="2"/>
  <c r="P198" i="2" s="1"/>
  <c r="S198" i="2"/>
  <c r="P199" i="2"/>
  <c r="R201" i="2"/>
  <c r="R198" i="2"/>
  <c r="Q199" i="2"/>
  <c r="P200" i="2"/>
  <c r="T200" i="2" s="1"/>
  <c r="R199" i="2"/>
  <c r="Q200" i="2"/>
  <c r="P201" i="2"/>
  <c r="Q201" i="2"/>
  <c r="U201" i="2" s="1"/>
  <c r="R200" i="2"/>
  <c r="V200" i="2" s="1"/>
  <c r="L218" i="1"/>
  <c r="P218" i="1" s="1"/>
  <c r="S218" i="1"/>
  <c r="Q219" i="1"/>
  <c r="Q220" i="1"/>
  <c r="Q221" i="1"/>
  <c r="Q218" i="1"/>
  <c r="S219" i="1"/>
  <c r="S220" i="1"/>
  <c r="S221" i="1"/>
  <c r="R218" i="1"/>
  <c r="P219" i="1"/>
  <c r="P220" i="1"/>
  <c r="P221" i="1"/>
  <c r="R219" i="1"/>
  <c r="R220" i="1"/>
  <c r="R221" i="1"/>
  <c r="M230" i="4" l="1" a="1"/>
  <c r="M230" i="4" s="1"/>
  <c r="J230" i="4" a="1"/>
  <c r="J230" i="4" s="1"/>
  <c r="K230" i="4" a="1"/>
  <c r="K230" i="4" s="1"/>
  <c r="N230" i="4" a="1"/>
  <c r="N230" i="4" s="1"/>
  <c r="V201" i="2"/>
  <c r="T199" i="2"/>
  <c r="W200" i="2"/>
  <c r="V199" i="2"/>
  <c r="T201" i="2"/>
  <c r="U199" i="2"/>
  <c r="W198" i="2"/>
  <c r="W199" i="2"/>
  <c r="U200" i="2"/>
  <c r="V198" i="2"/>
  <c r="T198" i="2"/>
  <c r="U198" i="2"/>
  <c r="T218" i="1" a="1"/>
  <c r="T218" i="1" s="1"/>
  <c r="U218" i="1" a="1"/>
  <c r="L230" i="4" l="1" a="1"/>
  <c r="L230" i="4" s="1"/>
  <c r="O230" i="4" a="1"/>
  <c r="O230" i="4" s="1"/>
  <c r="X198" i="2" a="1"/>
  <c r="X198" i="2" s="1"/>
  <c r="Y198" i="2" a="1"/>
  <c r="U218" i="1"/>
  <c r="AA219" i="1"/>
  <c r="AA220" i="1"/>
  <c r="AA221" i="1"/>
  <c r="R230" i="4" l="1" a="1"/>
  <c r="R230" i="4" s="1"/>
  <c r="T230" i="4" s="1"/>
  <c r="F234" i="4" s="1"/>
  <c r="Q230" i="4" a="1"/>
  <c r="Q230" i="4" s="1"/>
  <c r="S230" i="4" s="1" a="1"/>
  <c r="Y198" i="2"/>
  <c r="AE201" i="2"/>
  <c r="AE199" i="2"/>
  <c r="AE200" i="2"/>
  <c r="Y218" i="1" a="1"/>
  <c r="Y218" i="1" s="1"/>
  <c r="AB218" i="1" s="1" a="1"/>
  <c r="AA218" i="1"/>
  <c r="AD218" i="1" s="1" a="1"/>
  <c r="S230" i="4" l="1"/>
  <c r="E234" i="4" s="1"/>
  <c r="E235" i="4"/>
  <c r="AC198" i="2" a="1"/>
  <c r="AC198" i="2" s="1"/>
  <c r="AF198" i="2" s="1" a="1"/>
  <c r="AE198" i="2"/>
  <c r="AH198" i="2" s="1" a="1"/>
  <c r="J223" i="1"/>
  <c r="J224" i="1"/>
  <c r="J225" i="1"/>
  <c r="AD218" i="1"/>
  <c r="J222" i="1" s="1"/>
  <c r="I222" i="1"/>
  <c r="I223" i="1"/>
  <c r="I224" i="1"/>
  <c r="I225" i="1"/>
  <c r="H223" i="1"/>
  <c r="H224" i="1"/>
  <c r="H225" i="1"/>
  <c r="AB218" i="1"/>
  <c r="H222" i="1" s="1"/>
  <c r="H234" i="4" l="1" a="1"/>
  <c r="J205" i="2"/>
  <c r="AH198" i="2"/>
  <c r="J202" i="2" s="1"/>
  <c r="J203" i="2"/>
  <c r="J204" i="2"/>
  <c r="I202" i="2"/>
  <c r="H203" i="2"/>
  <c r="H204" i="2"/>
  <c r="H205" i="2"/>
  <c r="AF198" i="2"/>
  <c r="H202" i="2" s="1"/>
  <c r="I204" i="2"/>
  <c r="I205" i="2"/>
  <c r="I203" i="2"/>
  <c r="L222" i="1" a="1"/>
  <c r="I237" i="4" l="1"/>
  <c r="I235" i="4"/>
  <c r="I236" i="4"/>
  <c r="H234" i="4"/>
  <c r="I234" i="4" s="1"/>
  <c r="L202" i="2" a="1"/>
  <c r="Q222" i="1"/>
  <c r="L222" i="1"/>
  <c r="P222" i="1" s="1"/>
  <c r="S222" i="1"/>
  <c r="R222" i="1"/>
  <c r="R223" i="1"/>
  <c r="R224" i="1"/>
  <c r="R225" i="1"/>
  <c r="S223" i="1"/>
  <c r="S224" i="1"/>
  <c r="S225" i="1"/>
  <c r="Q223" i="1"/>
  <c r="P223" i="1"/>
  <c r="P224" i="1"/>
  <c r="P225" i="1"/>
  <c r="Q224" i="1"/>
  <c r="Q225" i="1"/>
  <c r="K234" i="4" l="1" a="1"/>
  <c r="K234" i="4" s="1"/>
  <c r="J234" i="4" a="1"/>
  <c r="J234" i="4" s="1"/>
  <c r="L234" i="4" s="1" a="1"/>
  <c r="L234" i="4" s="1"/>
  <c r="M234" i="4" a="1"/>
  <c r="M234" i="4" s="1"/>
  <c r="N234" i="4" a="1"/>
  <c r="N234" i="4" s="1"/>
  <c r="L202" i="2"/>
  <c r="P202" i="2" s="1"/>
  <c r="S202" i="2"/>
  <c r="Q203" i="2"/>
  <c r="Q204" i="2"/>
  <c r="Q205" i="2"/>
  <c r="R202" i="2"/>
  <c r="R203" i="2"/>
  <c r="V203" i="2" s="1"/>
  <c r="P204" i="2"/>
  <c r="S204" i="2"/>
  <c r="R205" i="2"/>
  <c r="Q202" i="2"/>
  <c r="P203" i="2"/>
  <c r="S203" i="2"/>
  <c r="R204" i="2"/>
  <c r="V204" i="2" s="1"/>
  <c r="P205" i="2"/>
  <c r="S205" i="2"/>
  <c r="W205" i="2" s="1"/>
  <c r="T222" i="1" a="1"/>
  <c r="T222" i="1" s="1"/>
  <c r="U222" i="1" a="1"/>
  <c r="O234" i="4" l="1" a="1"/>
  <c r="O234" i="4" s="1"/>
  <c r="U202" i="2"/>
  <c r="T205" i="2"/>
  <c r="W203" i="2"/>
  <c r="T203" i="2"/>
  <c r="T204" i="2"/>
  <c r="U204" i="2"/>
  <c r="U203" i="2"/>
  <c r="V205" i="2"/>
  <c r="V202" i="2"/>
  <c r="W202" i="2"/>
  <c r="W204" i="2"/>
  <c r="U205" i="2"/>
  <c r="T202" i="2"/>
  <c r="U222" i="1"/>
  <c r="AA223" i="1"/>
  <c r="AA224" i="1"/>
  <c r="AA225" i="1"/>
  <c r="Q234" i="4" l="1" a="1"/>
  <c r="Q234" i="4" s="1"/>
  <c r="S234" i="4" s="1" a="1"/>
  <c r="R234" i="4" a="1"/>
  <c r="R234" i="4" s="1"/>
  <c r="T234" i="4" s="1"/>
  <c r="F238" i="4" s="1"/>
  <c r="X202" i="2" a="1"/>
  <c r="X202" i="2" s="1"/>
  <c r="Y202" i="2" a="1"/>
  <c r="AA222" i="1"/>
  <c r="AD222" i="1" s="1" a="1"/>
  <c r="Y222" i="1" a="1"/>
  <c r="Y222" i="1" s="1"/>
  <c r="AB222" i="1" s="1" a="1"/>
  <c r="E239" i="4" l="1"/>
  <c r="S234" i="4"/>
  <c r="E238" i="4" s="1"/>
  <c r="Y202" i="2"/>
  <c r="AE204" i="2"/>
  <c r="AE205" i="2"/>
  <c r="AE203" i="2"/>
  <c r="AB222" i="1"/>
  <c r="H226" i="1" s="1"/>
  <c r="I226" i="1"/>
  <c r="H227" i="1"/>
  <c r="H228" i="1"/>
  <c r="H229" i="1"/>
  <c r="I227" i="1"/>
  <c r="I228" i="1"/>
  <c r="I229" i="1"/>
  <c r="J227" i="1"/>
  <c r="J228" i="1"/>
  <c r="J229" i="1"/>
  <c r="AD222" i="1"/>
  <c r="J226" i="1" s="1"/>
  <c r="H238" i="4" l="1" a="1"/>
  <c r="AC202" i="2" a="1"/>
  <c r="AC202" i="2" s="1"/>
  <c r="AF202" i="2" s="1" a="1"/>
  <c r="AE202" i="2"/>
  <c r="AH202" i="2" s="1" a="1"/>
  <c r="L226" i="1" a="1"/>
  <c r="I240" i="4" l="1"/>
  <c r="I241" i="4"/>
  <c r="H238" i="4"/>
  <c r="I238" i="4" s="1"/>
  <c r="I239" i="4"/>
  <c r="J207" i="2"/>
  <c r="J208" i="2"/>
  <c r="J209" i="2"/>
  <c r="AH202" i="2"/>
  <c r="J206" i="2" s="1"/>
  <c r="AF202" i="2"/>
  <c r="H206" i="2" s="1"/>
  <c r="I209" i="2"/>
  <c r="I206" i="2"/>
  <c r="H207" i="2"/>
  <c r="I207" i="2"/>
  <c r="H208" i="2"/>
  <c r="I208" i="2"/>
  <c r="H209" i="2"/>
  <c r="R226" i="1"/>
  <c r="L226" i="1"/>
  <c r="P226" i="1" s="1"/>
  <c r="S226" i="1"/>
  <c r="Q227" i="1"/>
  <c r="Q228" i="1"/>
  <c r="Q229" i="1"/>
  <c r="R227" i="1"/>
  <c r="R228" i="1"/>
  <c r="R229" i="1"/>
  <c r="Q226" i="1"/>
  <c r="S227" i="1"/>
  <c r="S228" i="1"/>
  <c r="S229" i="1"/>
  <c r="M238" i="4" l="1" a="1"/>
  <c r="M238" i="4" s="1"/>
  <c r="N238" i="4" a="1"/>
  <c r="N238" i="4" s="1"/>
  <c r="J238" i="4" a="1"/>
  <c r="J238" i="4" s="1"/>
  <c r="K238" i="4" a="1"/>
  <c r="K238" i="4" s="1"/>
  <c r="L206" i="2" a="1"/>
  <c r="P229" i="1"/>
  <c r="P228" i="1"/>
  <c r="P227" i="1"/>
  <c r="T226" i="1" s="1" a="1"/>
  <c r="T226" i="1" s="1"/>
  <c r="O238" i="4" l="1" a="1"/>
  <c r="O238" i="4" s="1"/>
  <c r="L238" i="4" a="1"/>
  <c r="L238" i="4" s="1"/>
  <c r="Q238" i="4" a="1"/>
  <c r="Q238" i="4" s="1"/>
  <c r="S238" i="4" s="1" a="1"/>
  <c r="R238" i="4" a="1"/>
  <c r="R238" i="4" s="1"/>
  <c r="T238" i="4" s="1"/>
  <c r="F242" i="4" s="1"/>
  <c r="Q206" i="2"/>
  <c r="S207" i="2"/>
  <c r="S208" i="2"/>
  <c r="S209" i="2"/>
  <c r="L206" i="2"/>
  <c r="P206" i="2" s="1"/>
  <c r="R206" i="2"/>
  <c r="S206" i="2"/>
  <c r="Q207" i="2"/>
  <c r="P208" i="2"/>
  <c r="R207" i="2"/>
  <c r="Q208" i="2"/>
  <c r="P209" i="2"/>
  <c r="R208" i="2"/>
  <c r="Q209" i="2"/>
  <c r="P207" i="2"/>
  <c r="R209" i="2"/>
  <c r="V209" i="2" s="1"/>
  <c r="U226" i="1" a="1"/>
  <c r="E243" i="4" l="1"/>
  <c r="S238" i="4"/>
  <c r="E242" i="4" s="1"/>
  <c r="U208" i="2"/>
  <c r="U209" i="2"/>
  <c r="T207" i="2"/>
  <c r="W206" i="2"/>
  <c r="T209" i="2"/>
  <c r="U207" i="2"/>
  <c r="W209" i="2"/>
  <c r="W208" i="2"/>
  <c r="V207" i="2"/>
  <c r="V206" i="2"/>
  <c r="W207" i="2"/>
  <c r="V208" i="2"/>
  <c r="T208" i="2"/>
  <c r="T206" i="2"/>
  <c r="U206" i="2"/>
  <c r="AA227" i="1"/>
  <c r="AA228" i="1"/>
  <c r="AA229" i="1"/>
  <c r="U226" i="1"/>
  <c r="H242" i="4" l="1" a="1"/>
  <c r="Y206" i="2" a="1"/>
  <c r="X206" i="2" a="1"/>
  <c r="X206" i="2" s="1"/>
  <c r="AA226" i="1"/>
  <c r="AD226" i="1" s="1" a="1"/>
  <c r="Y226" i="1" a="1"/>
  <c r="Y226" i="1" s="1"/>
  <c r="AB226" i="1" s="1" a="1"/>
  <c r="H242" i="4" l="1"/>
  <c r="I242" i="4" s="1"/>
  <c r="I243" i="4"/>
  <c r="I245" i="4"/>
  <c r="I244" i="4"/>
  <c r="AE209" i="2"/>
  <c r="AE207" i="2"/>
  <c r="AE208" i="2"/>
  <c r="Y206" i="2"/>
  <c r="I231" i="1"/>
  <c r="I232" i="1"/>
  <c r="I233" i="1"/>
  <c r="I230" i="1"/>
  <c r="AB226" i="1"/>
  <c r="H230" i="1" s="1"/>
  <c r="H231" i="1"/>
  <c r="H232" i="1"/>
  <c r="H233" i="1"/>
  <c r="AD226" i="1"/>
  <c r="J230" i="1" s="1"/>
  <c r="J231" i="1"/>
  <c r="J232" i="1"/>
  <c r="J233" i="1"/>
  <c r="K242" i="4" l="1" a="1"/>
  <c r="K242" i="4" s="1"/>
  <c r="M242" i="4" a="1"/>
  <c r="M242" i="4" s="1"/>
  <c r="J242" i="4" a="1"/>
  <c r="J242" i="4" s="1"/>
  <c r="L242" i="4" s="1" a="1"/>
  <c r="L242" i="4" s="1"/>
  <c r="N242" i="4" a="1"/>
  <c r="N242" i="4" s="1"/>
  <c r="AC206" i="2" a="1"/>
  <c r="AC206" i="2" s="1"/>
  <c r="AF206" i="2" s="1" a="1"/>
  <c r="AE206" i="2"/>
  <c r="AH206" i="2" s="1" a="1"/>
  <c r="L230" i="1" a="1"/>
  <c r="O242" i="4" l="1" a="1"/>
  <c r="O242" i="4" s="1"/>
  <c r="AH206" i="2"/>
  <c r="J210" i="2" s="1"/>
  <c r="J211" i="2"/>
  <c r="J212" i="2"/>
  <c r="J213" i="2"/>
  <c r="I211" i="2"/>
  <c r="I212" i="2"/>
  <c r="I213" i="2"/>
  <c r="AF206" i="2"/>
  <c r="H210" i="2" s="1"/>
  <c r="I210" i="2"/>
  <c r="H211" i="2"/>
  <c r="H212" i="2"/>
  <c r="H213" i="2"/>
  <c r="R231" i="1"/>
  <c r="R232" i="1"/>
  <c r="R233" i="1"/>
  <c r="Q230" i="1"/>
  <c r="S231" i="1"/>
  <c r="S232" i="1"/>
  <c r="S233" i="1"/>
  <c r="S230" i="1"/>
  <c r="R230" i="1"/>
  <c r="P232" i="1"/>
  <c r="L230" i="1"/>
  <c r="P230" i="1" s="1"/>
  <c r="Q231" i="1"/>
  <c r="Q232" i="1"/>
  <c r="Q233" i="1"/>
  <c r="Q242" i="4" l="1" a="1"/>
  <c r="Q242" i="4" s="1"/>
  <c r="S242" i="4" s="1" a="1"/>
  <c r="R242" i="4" a="1"/>
  <c r="R242" i="4" s="1"/>
  <c r="T242" i="4" s="1"/>
  <c r="F246" i="4" s="1"/>
  <c r="L210" i="2" a="1"/>
  <c r="P233" i="1"/>
  <c r="P231" i="1"/>
  <c r="T230" i="1" s="1" a="1"/>
  <c r="T230" i="1" s="1"/>
  <c r="E247" i="4" l="1"/>
  <c r="S242" i="4"/>
  <c r="E246" i="4" s="1"/>
  <c r="R211" i="2"/>
  <c r="R212" i="2"/>
  <c r="R213" i="2"/>
  <c r="Q210" i="2"/>
  <c r="S211" i="2"/>
  <c r="S212" i="2"/>
  <c r="S213" i="2"/>
  <c r="R210" i="2"/>
  <c r="V210" i="2" s="1"/>
  <c r="P211" i="2"/>
  <c r="P212" i="2"/>
  <c r="P213" i="2"/>
  <c r="L210" i="2"/>
  <c r="P210" i="2" s="1"/>
  <c r="T210" i="2" s="1"/>
  <c r="S210" i="2"/>
  <c r="W210" i="2" s="1"/>
  <c r="Q211" i="2"/>
  <c r="Q212" i="2"/>
  <c r="Q213" i="2"/>
  <c r="U213" i="2" s="1"/>
  <c r="U230" i="1" a="1"/>
  <c r="H246" i="4" l="1" a="1"/>
  <c r="U210" i="2"/>
  <c r="U212" i="2"/>
  <c r="T213" i="2"/>
  <c r="W213" i="2"/>
  <c r="V213" i="2"/>
  <c r="U211" i="2"/>
  <c r="T212" i="2"/>
  <c r="W212" i="2"/>
  <c r="V212" i="2"/>
  <c r="T211" i="2"/>
  <c r="W211" i="2"/>
  <c r="V211" i="2"/>
  <c r="AA231" i="1"/>
  <c r="AA232" i="1"/>
  <c r="AA233" i="1"/>
  <c r="U230" i="1"/>
  <c r="H246" i="4" l="1"/>
  <c r="I246" i="4" s="1"/>
  <c r="I249" i="4"/>
  <c r="I247" i="4"/>
  <c r="I248" i="4"/>
  <c r="X210" i="2" a="1"/>
  <c r="X210" i="2" s="1"/>
  <c r="Y210" i="2" a="1"/>
  <c r="Y230" i="1" a="1"/>
  <c r="Y230" i="1" s="1"/>
  <c r="AB230" i="1" s="1" a="1"/>
  <c r="AA230" i="1"/>
  <c r="AD230" i="1" s="1" a="1"/>
  <c r="J246" i="4" l="1" a="1"/>
  <c r="J246" i="4" s="1"/>
  <c r="K246" i="4" a="1"/>
  <c r="K246" i="4" s="1"/>
  <c r="M246" i="4" a="1"/>
  <c r="M246" i="4" s="1"/>
  <c r="N246" i="4" a="1"/>
  <c r="N246" i="4" s="1"/>
  <c r="AE211" i="2"/>
  <c r="AE212" i="2"/>
  <c r="AE213" i="2"/>
  <c r="Y210" i="2"/>
  <c r="AD230" i="1"/>
  <c r="J234" i="1" s="1"/>
  <c r="J235" i="1"/>
  <c r="J236" i="1"/>
  <c r="J237" i="1"/>
  <c r="AB230" i="1"/>
  <c r="H234" i="1" s="1"/>
  <c r="I234" i="1"/>
  <c r="H235" i="1"/>
  <c r="H236" i="1"/>
  <c r="H237" i="1"/>
  <c r="I235" i="1"/>
  <c r="I236" i="1"/>
  <c r="I237" i="1"/>
  <c r="O246" i="4" l="1" a="1"/>
  <c r="O246" i="4" s="1"/>
  <c r="L246" i="4" a="1"/>
  <c r="L246" i="4" s="1"/>
  <c r="AC210" i="2" a="1"/>
  <c r="AC210" i="2" s="1"/>
  <c r="AF210" i="2" s="1" a="1"/>
  <c r="AE210" i="2"/>
  <c r="AH210" i="2" s="1" a="1"/>
  <c r="L234" i="1" a="1"/>
  <c r="Q246" i="4" l="1" a="1"/>
  <c r="Q246" i="4" s="1"/>
  <c r="S246" i="4" s="1" a="1"/>
  <c r="R246" i="4" a="1"/>
  <c r="R246" i="4" s="1"/>
  <c r="T246" i="4" s="1"/>
  <c r="F250" i="4" s="1"/>
  <c r="AH210" i="2"/>
  <c r="J214" i="2" s="1"/>
  <c r="J215" i="2"/>
  <c r="J216" i="2"/>
  <c r="J217" i="2"/>
  <c r="AF210" i="2"/>
  <c r="H214" i="2" s="1"/>
  <c r="I214" i="2"/>
  <c r="H215" i="2"/>
  <c r="H216" i="2"/>
  <c r="H217" i="2"/>
  <c r="I215" i="2"/>
  <c r="I216" i="2"/>
  <c r="I217" i="2"/>
  <c r="R234" i="1"/>
  <c r="L234" i="1"/>
  <c r="P234" i="1" s="1"/>
  <c r="S234" i="1"/>
  <c r="Q235" i="1"/>
  <c r="Q236" i="1"/>
  <c r="Q237" i="1"/>
  <c r="S237" i="1"/>
  <c r="R235" i="1"/>
  <c r="R236" i="1"/>
  <c r="R237" i="1"/>
  <c r="Q234" i="1"/>
  <c r="S235" i="1"/>
  <c r="S236" i="1"/>
  <c r="E251" i="4" l="1"/>
  <c r="S246" i="4"/>
  <c r="E250" i="4" s="1"/>
  <c r="L214" i="2" a="1"/>
  <c r="P237" i="1"/>
  <c r="P236" i="1"/>
  <c r="P235" i="1"/>
  <c r="T234" i="1" s="1" a="1"/>
  <c r="T234" i="1" s="1"/>
  <c r="H250" i="4" l="1" a="1"/>
  <c r="R214" i="2"/>
  <c r="P215" i="2"/>
  <c r="P216" i="2"/>
  <c r="P217" i="2"/>
  <c r="L214" i="2"/>
  <c r="P214" i="2" s="1"/>
  <c r="S214" i="2"/>
  <c r="Q215" i="2"/>
  <c r="Q216" i="2"/>
  <c r="Q217" i="2"/>
  <c r="R215" i="2"/>
  <c r="R216" i="2"/>
  <c r="R217" i="2"/>
  <c r="V217" i="2" s="1"/>
  <c r="Q214" i="2"/>
  <c r="S215" i="2"/>
  <c r="S216" i="2"/>
  <c r="S217" i="2"/>
  <c r="W217" i="2" s="1"/>
  <c r="U234" i="1" a="1"/>
  <c r="I251" i="4" l="1"/>
  <c r="H250" i="4"/>
  <c r="I250" i="4" s="1"/>
  <c r="I252" i="4"/>
  <c r="I253" i="4"/>
  <c r="U214" i="2"/>
  <c r="T214" i="2"/>
  <c r="U216" i="2"/>
  <c r="T217" i="2"/>
  <c r="W216" i="2"/>
  <c r="V216" i="2"/>
  <c r="U215" i="2"/>
  <c r="T216" i="2"/>
  <c r="W215" i="2"/>
  <c r="V215" i="2"/>
  <c r="W214" i="2"/>
  <c r="T215" i="2"/>
  <c r="U217" i="2"/>
  <c r="V214" i="2"/>
  <c r="AA235" i="1"/>
  <c r="AA236" i="1"/>
  <c r="AA237" i="1"/>
  <c r="U234" i="1"/>
  <c r="M250" i="4" l="1" a="1"/>
  <c r="M250" i="4" s="1"/>
  <c r="J250" i="4" a="1"/>
  <c r="J250" i="4" s="1"/>
  <c r="K250" i="4" a="1"/>
  <c r="K250" i="4" s="1"/>
  <c r="N250" i="4" a="1"/>
  <c r="N250" i="4" s="1"/>
  <c r="X214" i="2" a="1"/>
  <c r="X214" i="2" s="1"/>
  <c r="Y214" i="2" a="1"/>
  <c r="AA234" i="1"/>
  <c r="AD234" i="1" s="1" a="1"/>
  <c r="Y234" i="1" a="1"/>
  <c r="Y234" i="1" s="1"/>
  <c r="AB234" i="1" s="1" a="1"/>
  <c r="L250" i="4" l="1" a="1"/>
  <c r="L250" i="4" s="1"/>
  <c r="O250" i="4" a="1"/>
  <c r="O250" i="4" s="1"/>
  <c r="AE215" i="2"/>
  <c r="AE216" i="2"/>
  <c r="AE217" i="2"/>
  <c r="Y214" i="2"/>
  <c r="I239" i="1"/>
  <c r="I240" i="1"/>
  <c r="I241" i="1"/>
  <c r="H239" i="1"/>
  <c r="H240" i="1"/>
  <c r="H241" i="1"/>
  <c r="AB234" i="1"/>
  <c r="H238" i="1" s="1"/>
  <c r="I238" i="1"/>
  <c r="AD234" i="1"/>
  <c r="J238" i="1" s="1"/>
  <c r="J239" i="1"/>
  <c r="J240" i="1"/>
  <c r="J241" i="1"/>
  <c r="Q250" i="4" l="1" a="1"/>
  <c r="Q250" i="4" s="1"/>
  <c r="S250" i="4" s="1" a="1"/>
  <c r="R250" i="4" a="1"/>
  <c r="R250" i="4" s="1"/>
  <c r="T250" i="4" s="1"/>
  <c r="F254" i="4" s="1"/>
  <c r="AE214" i="2"/>
  <c r="AH214" i="2" s="1" a="1"/>
  <c r="AC214" i="2" a="1"/>
  <c r="AC214" i="2" s="1"/>
  <c r="AF214" i="2" s="1" a="1"/>
  <c r="L238" i="1" a="1"/>
  <c r="S250" i="4" l="1"/>
  <c r="E254" i="4" s="1"/>
  <c r="E255" i="4"/>
  <c r="I219" i="2"/>
  <c r="I220" i="2"/>
  <c r="I221" i="2"/>
  <c r="AF214" i="2"/>
  <c r="H218" i="2" s="1"/>
  <c r="I218" i="2"/>
  <c r="H219" i="2"/>
  <c r="H220" i="2"/>
  <c r="H221" i="2"/>
  <c r="AH214" i="2"/>
  <c r="J218" i="2" s="1"/>
  <c r="J219" i="2"/>
  <c r="J220" i="2"/>
  <c r="J221" i="2"/>
  <c r="R239" i="1"/>
  <c r="R240" i="1"/>
  <c r="R241" i="1"/>
  <c r="Q238" i="1"/>
  <c r="S239" i="1"/>
  <c r="S240" i="1"/>
  <c r="S241" i="1"/>
  <c r="Q239" i="1"/>
  <c r="Q240" i="1"/>
  <c r="R238" i="1"/>
  <c r="P239" i="1"/>
  <c r="P241" i="1"/>
  <c r="L238" i="1"/>
  <c r="P238" i="1" s="1"/>
  <c r="S238" i="1"/>
  <c r="Q241" i="1"/>
  <c r="H254" i="4" l="1" a="1"/>
  <c r="L218" i="2" a="1"/>
  <c r="P240" i="1"/>
  <c r="T238" i="1" s="1" a="1"/>
  <c r="T238" i="1" s="1"/>
  <c r="U238" i="1" a="1"/>
  <c r="I256" i="4" l="1"/>
  <c r="I257" i="4"/>
  <c r="H254" i="4"/>
  <c r="I254" i="4" s="1"/>
  <c r="I255" i="4"/>
  <c r="R219" i="2"/>
  <c r="R220" i="2"/>
  <c r="R221" i="2"/>
  <c r="Q218" i="2"/>
  <c r="S219" i="2"/>
  <c r="S220" i="2"/>
  <c r="S221" i="2"/>
  <c r="R218" i="2"/>
  <c r="V218" i="2" s="1"/>
  <c r="P219" i="2"/>
  <c r="P220" i="2"/>
  <c r="P221" i="2"/>
  <c r="L218" i="2"/>
  <c r="P218" i="2" s="1"/>
  <c r="T218" i="2" s="1"/>
  <c r="S218" i="2"/>
  <c r="W218" i="2" s="1"/>
  <c r="Q219" i="2"/>
  <c r="Q220" i="2"/>
  <c r="Q221" i="2"/>
  <c r="U221" i="2" s="1"/>
  <c r="U238" i="1"/>
  <c r="AA239" i="1"/>
  <c r="AA240" i="1"/>
  <c r="AA241" i="1"/>
  <c r="K254" i="4" l="1" a="1"/>
  <c r="K254" i="4" s="1"/>
  <c r="J254" i="4" a="1"/>
  <c r="J254" i="4" s="1"/>
  <c r="L254" i="4" s="1" a="1"/>
  <c r="L254" i="4" s="1"/>
  <c r="M254" i="4" a="1"/>
  <c r="M254" i="4" s="1"/>
  <c r="N254" i="4" a="1"/>
  <c r="N254" i="4" s="1"/>
  <c r="U218" i="2"/>
  <c r="U220" i="2"/>
  <c r="T221" i="2"/>
  <c r="W221" i="2"/>
  <c r="V221" i="2"/>
  <c r="U219" i="2"/>
  <c r="T220" i="2"/>
  <c r="W220" i="2"/>
  <c r="V220" i="2"/>
  <c r="T219" i="2"/>
  <c r="W219" i="2"/>
  <c r="V219" i="2"/>
  <c r="Y238" i="1" a="1"/>
  <c r="Y238" i="1" s="1"/>
  <c r="AB238" i="1" s="1" a="1"/>
  <c r="AA238" i="1"/>
  <c r="AD238" i="1" s="1" a="1"/>
  <c r="O254" i="4" l="1" a="1"/>
  <c r="O254" i="4" s="1"/>
  <c r="X218" i="2" a="1"/>
  <c r="X218" i="2" s="1"/>
  <c r="Y218" i="2" a="1"/>
  <c r="AD238" i="1"/>
  <c r="J242" i="1" s="1"/>
  <c r="J243" i="1"/>
  <c r="J244" i="1"/>
  <c r="J245" i="1"/>
  <c r="AB238" i="1"/>
  <c r="H242" i="1" s="1"/>
  <c r="I242" i="1"/>
  <c r="H243" i="1"/>
  <c r="H244" i="1"/>
  <c r="H245" i="1"/>
  <c r="I243" i="1"/>
  <c r="I244" i="1"/>
  <c r="I245" i="1"/>
  <c r="Q254" i="4" l="1" a="1"/>
  <c r="Q254" i="4" s="1"/>
  <c r="S254" i="4" s="1" a="1"/>
  <c r="R254" i="4" a="1"/>
  <c r="R254" i="4" s="1"/>
  <c r="T254" i="4" s="1"/>
  <c r="F258" i="4" s="1"/>
  <c r="AE219" i="2"/>
  <c r="AE220" i="2"/>
  <c r="AE221" i="2"/>
  <c r="Y218" i="2"/>
  <c r="L242" i="1" a="1"/>
  <c r="S254" i="4" l="1"/>
  <c r="E258" i="4" s="1"/>
  <c r="E259" i="4"/>
  <c r="AC218" i="2" a="1"/>
  <c r="AC218" i="2" s="1"/>
  <c r="AF218" i="2" s="1" a="1"/>
  <c r="AE218" i="2"/>
  <c r="AH218" i="2" s="1" a="1"/>
  <c r="R242" i="1"/>
  <c r="L242" i="1"/>
  <c r="P242" i="1" s="1"/>
  <c r="S242" i="1"/>
  <c r="Q243" i="1"/>
  <c r="Q244" i="1"/>
  <c r="Q245" i="1"/>
  <c r="Q242" i="1"/>
  <c r="S245" i="1"/>
  <c r="R243" i="1"/>
  <c r="R244" i="1"/>
  <c r="R245" i="1"/>
  <c r="S243" i="1"/>
  <c r="S244" i="1"/>
  <c r="H258" i="4" l="1" a="1"/>
  <c r="AH218" i="2"/>
  <c r="J222" i="2" s="1"/>
  <c r="J223" i="2"/>
  <c r="J224" i="2"/>
  <c r="J225" i="2"/>
  <c r="AF218" i="2"/>
  <c r="H222" i="2" s="1"/>
  <c r="I222" i="2"/>
  <c r="H223" i="2"/>
  <c r="H224" i="2"/>
  <c r="H225" i="2"/>
  <c r="I223" i="2"/>
  <c r="I224" i="2"/>
  <c r="I225" i="2"/>
  <c r="P245" i="1"/>
  <c r="P244" i="1"/>
  <c r="P243" i="1"/>
  <c r="T242" i="1" s="1" a="1"/>
  <c r="T242" i="1" s="1"/>
  <c r="H258" i="4" l="1"/>
  <c r="I258" i="4" s="1"/>
  <c r="I259" i="4"/>
  <c r="I260" i="4"/>
  <c r="I261" i="4"/>
  <c r="L222" i="2" a="1"/>
  <c r="U242" i="1" a="1"/>
  <c r="N258" i="4" l="1" a="1"/>
  <c r="N258" i="4" s="1"/>
  <c r="J258" i="4" a="1"/>
  <c r="J258" i="4" s="1"/>
  <c r="K258" i="4" a="1"/>
  <c r="K258" i="4" s="1"/>
  <c r="M258" i="4" a="1"/>
  <c r="M258" i="4" s="1"/>
  <c r="O258" i="4" s="1" a="1"/>
  <c r="O258" i="4" s="1"/>
  <c r="R222" i="2"/>
  <c r="P223" i="2"/>
  <c r="P224" i="2"/>
  <c r="P225" i="2"/>
  <c r="L222" i="2"/>
  <c r="P222" i="2" s="1"/>
  <c r="S222" i="2"/>
  <c r="Q223" i="2"/>
  <c r="Q224" i="2"/>
  <c r="Q225" i="2"/>
  <c r="R223" i="2"/>
  <c r="R224" i="2"/>
  <c r="R225" i="2"/>
  <c r="V225" i="2" s="1"/>
  <c r="Q222" i="2"/>
  <c r="U222" i="2" s="1"/>
  <c r="S223" i="2"/>
  <c r="S224" i="2"/>
  <c r="S225" i="2"/>
  <c r="W225" i="2" s="1"/>
  <c r="AA243" i="1"/>
  <c r="AA244" i="1"/>
  <c r="AA245" i="1"/>
  <c r="U242" i="1"/>
  <c r="R258" i="4" l="1" a="1"/>
  <c r="R258" i="4" s="1"/>
  <c r="T258" i="4" s="1"/>
  <c r="F262" i="4" s="1"/>
  <c r="Q258" i="4" a="1"/>
  <c r="Q258" i="4" s="1"/>
  <c r="S258" i="4" s="1" a="1"/>
  <c r="L258" i="4" a="1"/>
  <c r="L258" i="4" s="1"/>
  <c r="T222" i="2"/>
  <c r="U224" i="2"/>
  <c r="T225" i="2"/>
  <c r="W224" i="2"/>
  <c r="V224" i="2"/>
  <c r="U223" i="2"/>
  <c r="T224" i="2"/>
  <c r="W223" i="2"/>
  <c r="V223" i="2"/>
  <c r="W222" i="2"/>
  <c r="T223" i="2"/>
  <c r="U225" i="2"/>
  <c r="V222" i="2"/>
  <c r="AA242" i="1"/>
  <c r="AD242" i="1" s="1" a="1"/>
  <c r="Y242" i="1" a="1"/>
  <c r="Y242" i="1" s="1"/>
  <c r="AB242" i="1" s="1" a="1"/>
  <c r="E263" i="4" l="1"/>
  <c r="S258" i="4"/>
  <c r="E262" i="4" s="1"/>
  <c r="X222" i="2" a="1"/>
  <c r="X222" i="2" s="1"/>
  <c r="Y222" i="2" a="1"/>
  <c r="I247" i="1"/>
  <c r="I248" i="1"/>
  <c r="I249" i="1"/>
  <c r="H247" i="1"/>
  <c r="H248" i="1"/>
  <c r="AB242" i="1"/>
  <c r="H246" i="1" s="1"/>
  <c r="I246" i="1"/>
  <c r="H249" i="1"/>
  <c r="AD242" i="1"/>
  <c r="J246" i="1" s="1"/>
  <c r="J247" i="1"/>
  <c r="J248" i="1"/>
  <c r="J249" i="1"/>
  <c r="H262" i="4" l="1" a="1"/>
  <c r="AE223" i="2"/>
  <c r="AE224" i="2"/>
  <c r="AE225" i="2"/>
  <c r="Y222" i="2"/>
  <c r="L246" i="1" a="1"/>
  <c r="H262" i="4" l="1"/>
  <c r="I262" i="4" s="1"/>
  <c r="I263" i="4"/>
  <c r="I264" i="4"/>
  <c r="I265" i="4"/>
  <c r="AE222" i="2"/>
  <c r="AH222" i="2" s="1" a="1"/>
  <c r="AC222" i="2" a="1"/>
  <c r="AC222" i="2" s="1"/>
  <c r="AF222" i="2" s="1" a="1"/>
  <c r="R247" i="1"/>
  <c r="R248" i="1"/>
  <c r="R249" i="1"/>
  <c r="Q246" i="1"/>
  <c r="S247" i="1"/>
  <c r="S248" i="1"/>
  <c r="S249" i="1"/>
  <c r="P248" i="1"/>
  <c r="L246" i="1"/>
  <c r="P246" i="1" s="1"/>
  <c r="Q247" i="1"/>
  <c r="Q248" i="1"/>
  <c r="Q249" i="1"/>
  <c r="R246" i="1"/>
  <c r="P249" i="1"/>
  <c r="S246" i="1"/>
  <c r="N262" i="4" l="1" a="1"/>
  <c r="N262" i="4" s="1"/>
  <c r="M262" i="4" a="1"/>
  <c r="M262" i="4" s="1"/>
  <c r="O262" i="4" s="1" a="1"/>
  <c r="O262" i="4" s="1"/>
  <c r="J262" i="4" a="1"/>
  <c r="J262" i="4" s="1"/>
  <c r="K262" i="4" a="1"/>
  <c r="K262" i="4" s="1"/>
  <c r="I227" i="2"/>
  <c r="I228" i="2"/>
  <c r="I229" i="2"/>
  <c r="AF222" i="2"/>
  <c r="H226" i="2" s="1"/>
  <c r="I226" i="2"/>
  <c r="H227" i="2"/>
  <c r="H228" i="2"/>
  <c r="H229" i="2"/>
  <c r="AH222" i="2"/>
  <c r="J226" i="2" s="1"/>
  <c r="J227" i="2"/>
  <c r="J228" i="2"/>
  <c r="J229" i="2"/>
  <c r="P247" i="1"/>
  <c r="T246" i="1" s="1" a="1"/>
  <c r="T246" i="1" s="1"/>
  <c r="U246" i="1" a="1"/>
  <c r="Q262" i="4" l="1" a="1"/>
  <c r="Q262" i="4" s="1"/>
  <c r="S262" i="4" s="1" a="1"/>
  <c r="R262" i="4" a="1"/>
  <c r="R262" i="4" s="1"/>
  <c r="T262" i="4" s="1"/>
  <c r="F266" i="4" s="1"/>
  <c r="L262" i="4" a="1"/>
  <c r="L262" i="4" s="1"/>
  <c r="L226" i="2" a="1"/>
  <c r="AA248" i="1"/>
  <c r="U246" i="1"/>
  <c r="AA247" i="1"/>
  <c r="AA249" i="1"/>
  <c r="S262" i="4" l="1"/>
  <c r="E266" i="4" s="1"/>
  <c r="E267" i="4"/>
  <c r="R227" i="2"/>
  <c r="R228" i="2"/>
  <c r="R229" i="2"/>
  <c r="Q226" i="2"/>
  <c r="S227" i="2"/>
  <c r="S228" i="2"/>
  <c r="S229" i="2"/>
  <c r="R226" i="2"/>
  <c r="V226" i="2" s="1"/>
  <c r="P227" i="2"/>
  <c r="P228" i="2"/>
  <c r="P229" i="2"/>
  <c r="L226" i="2"/>
  <c r="P226" i="2" s="1"/>
  <c r="T226" i="2" s="1"/>
  <c r="S226" i="2"/>
  <c r="Q227" i="2"/>
  <c r="Q228" i="2"/>
  <c r="Q229" i="2"/>
  <c r="U229" i="2" s="1"/>
  <c r="Y246" i="1" a="1"/>
  <c r="Y246" i="1" s="1"/>
  <c r="AB246" i="1" s="1" a="1"/>
  <c r="AB246" i="1" s="1"/>
  <c r="AA246" i="1"/>
  <c r="AD246" i="1" s="1" a="1"/>
  <c r="AD246" i="1" s="1"/>
  <c r="H266" i="4" l="1" a="1"/>
  <c r="W226" i="2"/>
  <c r="U226" i="2"/>
  <c r="U228" i="2"/>
  <c r="T229" i="2"/>
  <c r="W229" i="2"/>
  <c r="V229" i="2"/>
  <c r="U227" i="2"/>
  <c r="T228" i="2"/>
  <c r="W228" i="2"/>
  <c r="V228" i="2"/>
  <c r="T227" i="2"/>
  <c r="W227" i="2"/>
  <c r="V227" i="2"/>
  <c r="I267" i="4" l="1"/>
  <c r="H266" i="4"/>
  <c r="I266" i="4" s="1"/>
  <c r="I268" i="4"/>
  <c r="I269" i="4"/>
  <c r="X226" i="2" a="1"/>
  <c r="X226" i="2" s="1"/>
  <c r="Y226" i="2" a="1"/>
  <c r="K266" i="4" l="1" a="1"/>
  <c r="K266" i="4" s="1"/>
  <c r="J266" i="4" a="1"/>
  <c r="J266" i="4" s="1"/>
  <c r="L266" i="4" s="1" a="1"/>
  <c r="L266" i="4" s="1"/>
  <c r="M266" i="4" a="1"/>
  <c r="M266" i="4" s="1"/>
  <c r="N266" i="4" a="1"/>
  <c r="N266" i="4" s="1"/>
  <c r="AE227" i="2"/>
  <c r="AE228" i="2"/>
  <c r="AE229" i="2"/>
  <c r="Y226" i="2"/>
  <c r="O266" i="4" l="1" a="1"/>
  <c r="O266" i="4" s="1"/>
  <c r="AC226" i="2" a="1"/>
  <c r="AC226" i="2" s="1"/>
  <c r="AF226" i="2" s="1" a="1"/>
  <c r="AE226" i="2"/>
  <c r="AH226" i="2" s="1" a="1"/>
  <c r="Q266" i="4" l="1" a="1"/>
  <c r="Q266" i="4" s="1"/>
  <c r="S266" i="4" s="1" a="1"/>
  <c r="R266" i="4" a="1"/>
  <c r="R266" i="4" s="1"/>
  <c r="T266" i="4" s="1"/>
  <c r="F270" i="4" s="1"/>
  <c r="AH226" i="2"/>
  <c r="J230" i="2" s="1"/>
  <c r="J231" i="2"/>
  <c r="J232" i="2"/>
  <c r="J233" i="2"/>
  <c r="AF226" i="2"/>
  <c r="H230" i="2" s="1"/>
  <c r="I230" i="2"/>
  <c r="H231" i="2"/>
  <c r="H232" i="2"/>
  <c r="H233" i="2"/>
  <c r="I231" i="2"/>
  <c r="I232" i="2"/>
  <c r="I233" i="2"/>
  <c r="S266" i="4" l="1"/>
  <c r="E270" i="4" s="1"/>
  <c r="E271" i="4"/>
  <c r="L230" i="2" a="1"/>
  <c r="H270" i="4" l="1" a="1"/>
  <c r="R230" i="2"/>
  <c r="P231" i="2"/>
  <c r="P232" i="2"/>
  <c r="P233" i="2"/>
  <c r="L230" i="2"/>
  <c r="P230" i="2" s="1"/>
  <c r="S230" i="2"/>
  <c r="Q231" i="2"/>
  <c r="Q232" i="2"/>
  <c r="Q233" i="2"/>
  <c r="R231" i="2"/>
  <c r="R232" i="2"/>
  <c r="R233" i="2"/>
  <c r="V233" i="2" s="1"/>
  <c r="Q230" i="2"/>
  <c r="S231" i="2"/>
  <c r="S232" i="2"/>
  <c r="S233" i="2"/>
  <c r="W233" i="2" s="1"/>
  <c r="I272" i="4" l="1"/>
  <c r="I271" i="4"/>
  <c r="I273" i="4"/>
  <c r="H270" i="4"/>
  <c r="I270" i="4" s="1"/>
  <c r="W232" i="2"/>
  <c r="V232" i="2"/>
  <c r="U230" i="2"/>
  <c r="T230" i="2"/>
  <c r="U232" i="2"/>
  <c r="T233" i="2"/>
  <c r="U231" i="2"/>
  <c r="T232" i="2"/>
  <c r="W231" i="2"/>
  <c r="V231" i="2"/>
  <c r="W230" i="2"/>
  <c r="T231" i="2"/>
  <c r="U233" i="2"/>
  <c r="V230" i="2"/>
  <c r="M270" i="4" l="1" a="1"/>
  <c r="M270" i="4" s="1"/>
  <c r="N270" i="4" a="1"/>
  <c r="N270" i="4" s="1"/>
  <c r="J270" i="4" a="1"/>
  <c r="J270" i="4" s="1"/>
  <c r="K270" i="4" a="1"/>
  <c r="K270" i="4" s="1"/>
  <c r="Y230" i="2" a="1"/>
  <c r="AE231" i="2" s="1"/>
  <c r="AE233" i="2"/>
  <c r="Y230" i="2"/>
  <c r="X230" i="2" a="1"/>
  <c r="X230" i="2" s="1"/>
  <c r="L270" i="4" l="1" a="1"/>
  <c r="L270" i="4" s="1"/>
  <c r="O270" i="4" a="1"/>
  <c r="O270" i="4" s="1"/>
  <c r="AE232" i="2"/>
  <c r="AE230" i="2"/>
  <c r="AH230" i="2" s="1" a="1"/>
  <c r="AC230" i="2" a="1"/>
  <c r="AC230" i="2" s="1"/>
  <c r="AF230" i="2" s="1" a="1"/>
  <c r="Q270" i="4" l="1" a="1"/>
  <c r="Q270" i="4" s="1"/>
  <c r="S270" i="4" s="1" a="1"/>
  <c r="R270" i="4" a="1"/>
  <c r="R270" i="4" s="1"/>
  <c r="T270" i="4" s="1"/>
  <c r="F274" i="4" s="1"/>
  <c r="I235" i="2"/>
  <c r="I236" i="2"/>
  <c r="I237" i="2"/>
  <c r="AF230" i="2"/>
  <c r="H234" i="2" s="1"/>
  <c r="I234" i="2"/>
  <c r="H235" i="2"/>
  <c r="H236" i="2"/>
  <c r="H237" i="2"/>
  <c r="AH230" i="2"/>
  <c r="J234" i="2" s="1"/>
  <c r="J235" i="2"/>
  <c r="J236" i="2"/>
  <c r="J237" i="2"/>
  <c r="S270" i="4" l="1"/>
  <c r="E274" i="4" s="1"/>
  <c r="E275" i="4"/>
  <c r="L234" i="2" a="1"/>
  <c r="H274" i="4" l="1" a="1"/>
  <c r="R235" i="2"/>
  <c r="R236" i="2"/>
  <c r="R237" i="2"/>
  <c r="Q234" i="2"/>
  <c r="S235" i="2"/>
  <c r="S236" i="2"/>
  <c r="S237" i="2"/>
  <c r="R234" i="2"/>
  <c r="V234" i="2" s="1"/>
  <c r="P235" i="2"/>
  <c r="P236" i="2"/>
  <c r="P237" i="2"/>
  <c r="L234" i="2"/>
  <c r="P234" i="2" s="1"/>
  <c r="T234" i="2" s="1"/>
  <c r="S234" i="2"/>
  <c r="Q235" i="2"/>
  <c r="Q236" i="2"/>
  <c r="Q237" i="2"/>
  <c r="U237" i="2" s="1"/>
  <c r="I275" i="4" l="1"/>
  <c r="I276" i="4"/>
  <c r="I277" i="4"/>
  <c r="H274" i="4"/>
  <c r="I274" i="4" s="1"/>
  <c r="W234" i="2"/>
  <c r="U234" i="2"/>
  <c r="U236" i="2"/>
  <c r="T237" i="2"/>
  <c r="W237" i="2"/>
  <c r="V237" i="2"/>
  <c r="U235" i="2"/>
  <c r="T236" i="2"/>
  <c r="W236" i="2"/>
  <c r="V236" i="2"/>
  <c r="T235" i="2"/>
  <c r="W235" i="2"/>
  <c r="V235" i="2"/>
  <c r="N274" i="4" l="1" a="1"/>
  <c r="N274" i="4" s="1"/>
  <c r="M274" i="4" a="1"/>
  <c r="M274" i="4" s="1"/>
  <c r="O274" i="4" s="1" a="1"/>
  <c r="O274" i="4" s="1"/>
  <c r="J274" i="4" a="1"/>
  <c r="J274" i="4" s="1"/>
  <c r="K274" i="4" a="1"/>
  <c r="K274" i="4" s="1"/>
  <c r="X234" i="2" a="1"/>
  <c r="X234" i="2" s="1"/>
  <c r="Y234" i="2" a="1"/>
  <c r="Q274" i="4" l="1" a="1"/>
  <c r="Q274" i="4" s="1"/>
  <c r="S274" i="4" s="1" a="1"/>
  <c r="R274" i="4" a="1"/>
  <c r="R274" i="4" s="1"/>
  <c r="T274" i="4" s="1"/>
  <c r="F278" i="4" s="1"/>
  <c r="L274" i="4" a="1"/>
  <c r="L274" i="4" s="1"/>
  <c r="AE235" i="2"/>
  <c r="AE236" i="2"/>
  <c r="AE237" i="2"/>
  <c r="Y234" i="2"/>
  <c r="S274" i="4" l="1"/>
  <c r="E278" i="4" s="1"/>
  <c r="E279" i="4"/>
  <c r="AC234" i="2" a="1"/>
  <c r="AC234" i="2" s="1"/>
  <c r="AF234" i="2" s="1" a="1"/>
  <c r="AE234" i="2"/>
  <c r="AH234" i="2" s="1" a="1"/>
  <c r="H278" i="4" l="1" a="1"/>
  <c r="AH234" i="2"/>
  <c r="J238" i="2" s="1"/>
  <c r="J239" i="2"/>
  <c r="J240" i="2"/>
  <c r="J241" i="2"/>
  <c r="AF234" i="2"/>
  <c r="H238" i="2" s="1"/>
  <c r="I238" i="2"/>
  <c r="H239" i="2"/>
  <c r="H240" i="2"/>
  <c r="H241" i="2"/>
  <c r="I239" i="2"/>
  <c r="I240" i="2"/>
  <c r="I241" i="2"/>
  <c r="I280" i="4" l="1"/>
  <c r="I281" i="4"/>
  <c r="I279" i="4"/>
  <c r="H278" i="4"/>
  <c r="I278" i="4" s="1"/>
  <c r="L238" i="2" a="1"/>
  <c r="J278" i="4" l="1" a="1"/>
  <c r="J278" i="4" s="1"/>
  <c r="M278" i="4" a="1"/>
  <c r="M278" i="4" s="1"/>
  <c r="O278" i="4" s="1" a="1"/>
  <c r="O278" i="4" s="1"/>
  <c r="N278" i="4" a="1"/>
  <c r="N278" i="4" s="1"/>
  <c r="K278" i="4" a="1"/>
  <c r="K278" i="4" s="1"/>
  <c r="R238" i="2"/>
  <c r="P239" i="2"/>
  <c r="P240" i="2"/>
  <c r="P241" i="2"/>
  <c r="L238" i="2"/>
  <c r="P238" i="2" s="1"/>
  <c r="S238" i="2"/>
  <c r="Q239" i="2"/>
  <c r="Q240" i="2"/>
  <c r="Q241" i="2"/>
  <c r="R239" i="2"/>
  <c r="R240" i="2"/>
  <c r="R241" i="2"/>
  <c r="V241" i="2" s="1"/>
  <c r="Q238" i="2"/>
  <c r="S239" i="2"/>
  <c r="S240" i="2"/>
  <c r="S241" i="2"/>
  <c r="W241" i="2" s="1"/>
  <c r="Q278" i="4" l="1" a="1"/>
  <c r="Q278" i="4" s="1"/>
  <c r="S278" i="4" s="1" a="1"/>
  <c r="S278" i="4" s="1"/>
  <c r="R278" i="4" a="1"/>
  <c r="R278" i="4" s="1"/>
  <c r="T278" i="4" s="1"/>
  <c r="L278" i="4" a="1"/>
  <c r="L278" i="4" s="1"/>
  <c r="V240" i="2"/>
  <c r="W240" i="2"/>
  <c r="W239" i="2"/>
  <c r="V239" i="2"/>
  <c r="U238" i="2"/>
  <c r="T238" i="2"/>
  <c r="U240" i="2"/>
  <c r="T241" i="2"/>
  <c r="U239" i="2"/>
  <c r="T240" i="2"/>
  <c r="W238" i="2"/>
  <c r="T239" i="2"/>
  <c r="U241" i="2"/>
  <c r="V238" i="2"/>
  <c r="X238" i="2" l="1" a="1"/>
  <c r="X238" i="2" s="1"/>
  <c r="Y238" i="2" a="1"/>
  <c r="AE239" i="2" l="1"/>
  <c r="AE240" i="2"/>
  <c r="AE241" i="2"/>
  <c r="Y238" i="2"/>
  <c r="AE238" i="2" l="1"/>
  <c r="AH238" i="2" s="1" a="1"/>
  <c r="AC238" i="2" a="1"/>
  <c r="AC238" i="2" s="1"/>
  <c r="AF238" i="2" s="1" a="1"/>
  <c r="I243" i="2" l="1"/>
  <c r="I244" i="2"/>
  <c r="I245" i="2"/>
  <c r="AF238" i="2"/>
  <c r="H242" i="2" s="1"/>
  <c r="I242" i="2"/>
  <c r="H243" i="2"/>
  <c r="H244" i="2"/>
  <c r="H245" i="2"/>
  <c r="AH238" i="2"/>
  <c r="J242" i="2" s="1"/>
  <c r="J243" i="2"/>
  <c r="J244" i="2"/>
  <c r="J245" i="2"/>
  <c r="L242" i="2" l="1" a="1"/>
  <c r="R243" i="2" l="1"/>
  <c r="R244" i="2"/>
  <c r="R245" i="2"/>
  <c r="Q242" i="2"/>
  <c r="S243" i="2"/>
  <c r="S244" i="2"/>
  <c r="S245" i="2"/>
  <c r="L242" i="2"/>
  <c r="P242" i="2" s="1"/>
  <c r="S242" i="2"/>
  <c r="Q243" i="2"/>
  <c r="Q244" i="2"/>
  <c r="Q245" i="2"/>
  <c r="U245" i="2" s="1"/>
  <c r="P245" i="2"/>
  <c r="R242" i="2"/>
  <c r="P244" i="2"/>
  <c r="P243" i="2"/>
  <c r="T243" i="2" s="1"/>
  <c r="V242" i="2" l="1"/>
  <c r="W242" i="2"/>
  <c r="T242" i="2"/>
  <c r="T244" i="2"/>
  <c r="U244" i="2"/>
  <c r="W245" i="2"/>
  <c r="V245" i="2"/>
  <c r="U242" i="2"/>
  <c r="U243" i="2"/>
  <c r="W244" i="2"/>
  <c r="V244" i="2"/>
  <c r="T245" i="2"/>
  <c r="W243" i="2"/>
  <c r="V243" i="2"/>
  <c r="X242" i="2" l="1" a="1"/>
  <c r="X242" i="2" s="1"/>
  <c r="Y242" i="2" a="1"/>
  <c r="Y242" i="2" l="1"/>
  <c r="AE244" i="2"/>
  <c r="AE243" i="2"/>
  <c r="AE245" i="2"/>
  <c r="AC242" i="2" l="1" a="1"/>
  <c r="AC242" i="2" s="1"/>
  <c r="AF242" i="2" s="1" a="1"/>
  <c r="AE242" i="2"/>
  <c r="AH242" i="2" s="1" a="1"/>
  <c r="J247" i="2" l="1"/>
  <c r="J248" i="2"/>
  <c r="J249" i="2"/>
  <c r="AH242" i="2"/>
  <c r="J246" i="2" s="1"/>
  <c r="AF242" i="2"/>
  <c r="H246" i="2" s="1"/>
  <c r="I246" i="2"/>
  <c r="H247" i="2"/>
  <c r="H248" i="2"/>
  <c r="H249" i="2"/>
  <c r="I247" i="2"/>
  <c r="I249" i="2"/>
  <c r="I248" i="2"/>
  <c r="L246" i="2" l="1" a="1"/>
  <c r="R246" i="2" l="1"/>
  <c r="L246" i="2"/>
  <c r="P246" i="2" s="1"/>
  <c r="S246" i="2"/>
  <c r="Q247" i="2"/>
  <c r="U247" i="2" s="1"/>
  <c r="Q248" i="2"/>
  <c r="Q249" i="2"/>
  <c r="Q246" i="2"/>
  <c r="S247" i="2"/>
  <c r="W247" i="2" s="1"/>
  <c r="S248" i="2"/>
  <c r="P248" i="2"/>
  <c r="S249" i="2"/>
  <c r="R248" i="2"/>
  <c r="P247" i="2"/>
  <c r="T247" i="2" s="1"/>
  <c r="P249" i="2"/>
  <c r="R247" i="2"/>
  <c r="R249" i="2"/>
  <c r="V249" i="2" s="1"/>
  <c r="V248" i="2" l="1"/>
  <c r="W248" i="2"/>
  <c r="V247" i="2"/>
  <c r="W249" i="2"/>
  <c r="U246" i="2"/>
  <c r="W246" i="2"/>
  <c r="T249" i="2"/>
  <c r="T248" i="2"/>
  <c r="U249" i="2"/>
  <c r="T246" i="2"/>
  <c r="U248" i="2"/>
  <c r="V246" i="2"/>
  <c r="Y246" i="2" l="1" a="1"/>
  <c r="X246" i="2" a="1"/>
  <c r="X246" i="2" s="1"/>
  <c r="Y246" i="2" l="1"/>
  <c r="AE248" i="2"/>
  <c r="AE249" i="2"/>
  <c r="AE247" i="2"/>
  <c r="AC246" i="2" l="1" a="1"/>
  <c r="AC246" i="2" s="1"/>
  <c r="AF246" i="2" s="1" a="1"/>
  <c r="AE246" i="2"/>
  <c r="AH246" i="2" s="1" a="1"/>
  <c r="AH246" i="2" l="1"/>
  <c r="J250" i="2" s="1"/>
  <c r="J251" i="2"/>
  <c r="J252" i="2"/>
  <c r="J253" i="2"/>
  <c r="I251" i="2"/>
  <c r="I252" i="2"/>
  <c r="I253" i="2"/>
  <c r="AF246" i="2"/>
  <c r="H250" i="2" s="1"/>
  <c r="I250" i="2"/>
  <c r="H251" i="2"/>
  <c r="H252" i="2"/>
  <c r="H253" i="2"/>
  <c r="L250" i="2" l="1" a="1"/>
  <c r="R251" i="2" l="1"/>
  <c r="R252" i="2"/>
  <c r="R253" i="2"/>
  <c r="Q250" i="2"/>
  <c r="S251" i="2"/>
  <c r="S252" i="2"/>
  <c r="S253" i="2"/>
  <c r="W253" i="2" s="1"/>
  <c r="R250" i="2"/>
  <c r="V250" i="2" s="1"/>
  <c r="P251" i="2"/>
  <c r="P252" i="2"/>
  <c r="P253" i="2"/>
  <c r="L250" i="2"/>
  <c r="P250" i="2" s="1"/>
  <c r="T250" i="2" s="1"/>
  <c r="S250" i="2"/>
  <c r="Q251" i="2"/>
  <c r="Q252" i="2"/>
  <c r="Q253" i="2"/>
  <c r="U253" i="2" s="1"/>
  <c r="W250" i="2" l="1"/>
  <c r="V253" i="2"/>
  <c r="U252" i="2"/>
  <c r="T253" i="2"/>
  <c r="U251" i="2"/>
  <c r="T252" i="2"/>
  <c r="W252" i="2"/>
  <c r="V252" i="2"/>
  <c r="U250" i="2"/>
  <c r="T251" i="2"/>
  <c r="W251" i="2"/>
  <c r="V251" i="2"/>
  <c r="X250" i="2" l="1" a="1"/>
  <c r="X250" i="2" s="1"/>
  <c r="Y250" i="2" a="1"/>
  <c r="AE251" i="2" l="1"/>
  <c r="AE252" i="2"/>
  <c r="AE253" i="2"/>
  <c r="Y250" i="2"/>
  <c r="AC250" i="2" l="1" a="1"/>
  <c r="AC250" i="2" s="1"/>
  <c r="AF250" i="2" s="1" a="1"/>
  <c r="AE250" i="2"/>
  <c r="AH250" i="2" s="1" a="1"/>
  <c r="AH250" i="2" l="1"/>
  <c r="J254" i="2" s="1"/>
  <c r="J255" i="2"/>
  <c r="J256" i="2"/>
  <c r="J257" i="2"/>
  <c r="AF250" i="2"/>
  <c r="H254" i="2" s="1"/>
  <c r="I254" i="2"/>
  <c r="H255" i="2"/>
  <c r="H256" i="2"/>
  <c r="H257" i="2"/>
  <c r="I255" i="2"/>
  <c r="I256" i="2"/>
  <c r="I257" i="2"/>
  <c r="L254" i="2" l="1" a="1"/>
  <c r="R254" i="2" l="1"/>
  <c r="P255" i="2"/>
  <c r="P256" i="2"/>
  <c r="P257" i="2"/>
  <c r="T257" i="2" s="1"/>
  <c r="L254" i="2"/>
  <c r="P254" i="2" s="1"/>
  <c r="S254" i="2"/>
  <c r="Q255" i="2"/>
  <c r="Q256" i="2"/>
  <c r="U256" i="2" s="1"/>
  <c r="Q257" i="2"/>
  <c r="R255" i="2"/>
  <c r="R256" i="2"/>
  <c r="R257" i="2"/>
  <c r="V257" i="2" s="1"/>
  <c r="Q254" i="2"/>
  <c r="S255" i="2"/>
  <c r="S256" i="2"/>
  <c r="S257" i="2"/>
  <c r="W257" i="2" s="1"/>
  <c r="V256" i="2" l="1"/>
  <c r="U255" i="2"/>
  <c r="T256" i="2"/>
  <c r="W256" i="2"/>
  <c r="W255" i="2"/>
  <c r="V255" i="2"/>
  <c r="W254" i="2"/>
  <c r="T255" i="2"/>
  <c r="U254" i="2"/>
  <c r="U257" i="2"/>
  <c r="T254" i="2"/>
  <c r="V254" i="2"/>
  <c r="Y254" i="2" l="1" a="1"/>
  <c r="X254" i="2" a="1"/>
  <c r="X254" i="2" s="1"/>
  <c r="AE255" i="2" l="1"/>
  <c r="AE256" i="2"/>
  <c r="AE257" i="2"/>
  <c r="Y254" i="2"/>
  <c r="AE254" i="2" l="1"/>
  <c r="AH254" i="2" s="1" a="1"/>
  <c r="AC254" i="2" a="1"/>
  <c r="AC254" i="2" s="1"/>
  <c r="AF254" i="2" s="1" a="1"/>
  <c r="I259" i="2" l="1"/>
  <c r="I260" i="2"/>
  <c r="I261" i="2"/>
  <c r="AF254" i="2"/>
  <c r="H258" i="2" s="1"/>
  <c r="I258" i="2"/>
  <c r="H259" i="2"/>
  <c r="H260" i="2"/>
  <c r="H261" i="2"/>
  <c r="AH254" i="2"/>
  <c r="J258" i="2" s="1"/>
  <c r="J259" i="2"/>
  <c r="J260" i="2"/>
  <c r="J261" i="2"/>
  <c r="L258" i="2" l="1" a="1"/>
  <c r="R259" i="2" l="1"/>
  <c r="R260" i="2"/>
  <c r="R261" i="2"/>
  <c r="Q258" i="2"/>
  <c r="S259" i="2"/>
  <c r="S260" i="2"/>
  <c r="S261" i="2"/>
  <c r="R258" i="2"/>
  <c r="V258" i="2" s="1"/>
  <c r="P259" i="2"/>
  <c r="P260" i="2"/>
  <c r="P261" i="2"/>
  <c r="L258" i="2"/>
  <c r="P258" i="2" s="1"/>
  <c r="S258" i="2"/>
  <c r="Q259" i="2"/>
  <c r="Q260" i="2"/>
  <c r="Q261" i="2"/>
  <c r="U261" i="2" s="1"/>
  <c r="T259" i="2" l="1"/>
  <c r="W259" i="2"/>
  <c r="U260" i="2"/>
  <c r="T261" i="2"/>
  <c r="W261" i="2"/>
  <c r="V261" i="2"/>
  <c r="W258" i="2"/>
  <c r="T258" i="2"/>
  <c r="U258" i="2"/>
  <c r="U259" i="2"/>
  <c r="T260" i="2"/>
  <c r="W260" i="2"/>
  <c r="V260" i="2"/>
  <c r="V259" i="2"/>
  <c r="X258" i="2" l="1" a="1"/>
  <c r="X258" i="2" s="1"/>
  <c r="Y258" i="2" a="1"/>
  <c r="AE259" i="2" l="1"/>
  <c r="AE260" i="2"/>
  <c r="AE261" i="2"/>
  <c r="Y258" i="2"/>
  <c r="AC258" i="2" l="1" a="1"/>
  <c r="AC258" i="2" s="1"/>
  <c r="AF258" i="2" s="1" a="1"/>
  <c r="AE258" i="2"/>
  <c r="AH258" i="2" s="1" a="1"/>
  <c r="AH258" i="2" l="1"/>
  <c r="J262" i="2" s="1"/>
  <c r="J263" i="2"/>
  <c r="J264" i="2"/>
  <c r="J265" i="2"/>
  <c r="AF258" i="2"/>
  <c r="H262" i="2" s="1"/>
  <c r="I262" i="2"/>
  <c r="H263" i="2"/>
  <c r="H264" i="2"/>
  <c r="H265" i="2"/>
  <c r="I263" i="2"/>
  <c r="I264" i="2"/>
  <c r="I265" i="2"/>
  <c r="L262" i="2" l="1" a="1"/>
  <c r="R262" i="2" l="1"/>
  <c r="P263" i="2"/>
  <c r="P264" i="2"/>
  <c r="P265" i="2"/>
  <c r="L262" i="2"/>
  <c r="P262" i="2" s="1"/>
  <c r="S262" i="2"/>
  <c r="Q263" i="2"/>
  <c r="Q264" i="2"/>
  <c r="Q265" i="2"/>
  <c r="R263" i="2"/>
  <c r="R264" i="2"/>
  <c r="R265" i="2"/>
  <c r="V265" i="2" s="1"/>
  <c r="Q262" i="2"/>
  <c r="S263" i="2"/>
  <c r="S264" i="2"/>
  <c r="S265" i="2"/>
  <c r="W265" i="2" s="1"/>
  <c r="U262" i="2" l="1"/>
  <c r="T262" i="2"/>
  <c r="U264" i="2"/>
  <c r="T265" i="2"/>
  <c r="W264" i="2"/>
  <c r="V264" i="2"/>
  <c r="U263" i="2"/>
  <c r="T264" i="2"/>
  <c r="W263" i="2"/>
  <c r="V263" i="2"/>
  <c r="W262" i="2"/>
  <c r="T263" i="2"/>
  <c r="U265" i="2"/>
  <c r="V262" i="2"/>
  <c r="X262" i="2" l="1" a="1"/>
  <c r="X262" i="2" s="1"/>
  <c r="Y262" i="2" a="1"/>
  <c r="AE263" i="2" l="1"/>
  <c r="AE264" i="2"/>
  <c r="AE265" i="2"/>
  <c r="Y262" i="2"/>
  <c r="AE262" i="2" l="1"/>
  <c r="AH262" i="2" s="1" a="1"/>
  <c r="AC262" i="2" a="1"/>
  <c r="AC262" i="2" s="1"/>
  <c r="AF262" i="2" s="1" a="1"/>
  <c r="I267" i="2" l="1"/>
  <c r="I268" i="2"/>
  <c r="I269" i="2"/>
  <c r="AF262" i="2"/>
  <c r="H266" i="2" s="1"/>
  <c r="I266" i="2"/>
  <c r="H267" i="2"/>
  <c r="H268" i="2"/>
  <c r="H269" i="2"/>
  <c r="AH262" i="2"/>
  <c r="J266" i="2" s="1"/>
  <c r="J267" i="2"/>
  <c r="J268" i="2"/>
  <c r="J269" i="2"/>
  <c r="L266" i="2" l="1" a="1"/>
  <c r="R267" i="2" l="1"/>
  <c r="R268" i="2"/>
  <c r="R269" i="2"/>
  <c r="Q266" i="2"/>
  <c r="S267" i="2"/>
  <c r="S268" i="2"/>
  <c r="S269" i="2"/>
  <c r="W269" i="2" s="1"/>
  <c r="R266" i="2"/>
  <c r="V266" i="2" s="1"/>
  <c r="P267" i="2"/>
  <c r="P268" i="2"/>
  <c r="P269" i="2"/>
  <c r="L266" i="2"/>
  <c r="P266" i="2" s="1"/>
  <c r="S266" i="2"/>
  <c r="Q267" i="2"/>
  <c r="Q268" i="2"/>
  <c r="Q269" i="2"/>
  <c r="U268" i="2" l="1"/>
  <c r="T268" i="2"/>
  <c r="W268" i="2"/>
  <c r="T269" i="2"/>
  <c r="W266" i="2"/>
  <c r="U269" i="2"/>
  <c r="T266" i="2"/>
  <c r="U266" i="2"/>
  <c r="V269" i="2"/>
  <c r="V268" i="2"/>
  <c r="U267" i="2"/>
  <c r="T267" i="2"/>
  <c r="W267" i="2"/>
  <c r="V267" i="2"/>
  <c r="X266" i="2" l="1" a="1"/>
  <c r="X266" i="2" s="1"/>
  <c r="Y266" i="2" a="1"/>
  <c r="AE267" i="2" l="1"/>
  <c r="AE268" i="2"/>
  <c r="AE269" i="2"/>
  <c r="Y266" i="2"/>
  <c r="AC266" i="2" l="1" a="1"/>
  <c r="AC266" i="2" s="1"/>
  <c r="AF266" i="2" s="1" a="1"/>
  <c r="AE266" i="2"/>
  <c r="AH266" i="2" s="1" a="1"/>
  <c r="AH266" i="2" l="1"/>
  <c r="J270" i="2" s="1"/>
  <c r="J271" i="2"/>
  <c r="J272" i="2"/>
  <c r="J273" i="2"/>
  <c r="AF266" i="2"/>
  <c r="H270" i="2" s="1"/>
  <c r="I270" i="2"/>
  <c r="H271" i="2"/>
  <c r="H272" i="2"/>
  <c r="H273" i="2"/>
  <c r="I271" i="2"/>
  <c r="I272" i="2"/>
  <c r="I273" i="2"/>
  <c r="L270" i="2" l="1" a="1"/>
  <c r="R270" i="2" l="1"/>
  <c r="P271" i="2"/>
  <c r="P272" i="2"/>
  <c r="P273" i="2"/>
  <c r="T273" i="2" s="1"/>
  <c r="L270" i="2"/>
  <c r="P270" i="2" s="1"/>
  <c r="S270" i="2"/>
  <c r="Q271" i="2"/>
  <c r="Q272" i="2"/>
  <c r="Q273" i="2"/>
  <c r="R271" i="2"/>
  <c r="R272" i="2"/>
  <c r="R273" i="2"/>
  <c r="V273" i="2" s="1"/>
  <c r="Q270" i="2"/>
  <c r="S271" i="2"/>
  <c r="S272" i="2"/>
  <c r="S273" i="2"/>
  <c r="W273" i="2" s="1"/>
  <c r="U270" i="2" l="1"/>
  <c r="T270" i="2"/>
  <c r="U272" i="2"/>
  <c r="W272" i="2"/>
  <c r="V272" i="2"/>
  <c r="U271" i="2"/>
  <c r="T272" i="2"/>
  <c r="W271" i="2"/>
  <c r="V271" i="2"/>
  <c r="W270" i="2"/>
  <c r="T271" i="2"/>
  <c r="X270" i="2" s="1" a="1"/>
  <c r="X270" i="2" s="1"/>
  <c r="U273" i="2"/>
  <c r="V270" i="2"/>
  <c r="Y270" i="2" l="1" a="1"/>
  <c r="AE271" i="2" s="1"/>
  <c r="Y270" i="2" l="1"/>
  <c r="AE273" i="2"/>
  <c r="AE272" i="2"/>
  <c r="AE270" i="2"/>
  <c r="AH270" i="2" s="1" a="1"/>
  <c r="AC270" i="2" a="1"/>
  <c r="AC270" i="2" s="1"/>
  <c r="AF270" i="2" s="1" a="1"/>
  <c r="I275" i="2" l="1"/>
  <c r="I276" i="2"/>
  <c r="I277" i="2"/>
  <c r="AF270" i="2"/>
  <c r="H274" i="2" s="1"/>
  <c r="I274" i="2"/>
  <c r="H275" i="2"/>
  <c r="H276" i="2"/>
  <c r="H277" i="2"/>
  <c r="AH270" i="2"/>
  <c r="J274" i="2" s="1"/>
  <c r="J275" i="2"/>
  <c r="J276" i="2"/>
  <c r="J277" i="2"/>
  <c r="L274" i="2" l="1" a="1"/>
  <c r="R275" i="2" l="1"/>
  <c r="R276" i="2"/>
  <c r="R277" i="2"/>
  <c r="Q274" i="2"/>
  <c r="S275" i="2"/>
  <c r="S276" i="2"/>
  <c r="S277" i="2"/>
  <c r="R274" i="2"/>
  <c r="V274" i="2" s="1"/>
  <c r="P275" i="2"/>
  <c r="P276" i="2"/>
  <c r="P277" i="2"/>
  <c r="L274" i="2"/>
  <c r="P274" i="2" s="1"/>
  <c r="T274" i="2" s="1"/>
  <c r="S274" i="2"/>
  <c r="Q275" i="2"/>
  <c r="Q276" i="2"/>
  <c r="Q277" i="2"/>
  <c r="U277" i="2" s="1"/>
  <c r="W274" i="2" l="1"/>
  <c r="U274" i="2"/>
  <c r="U276" i="2"/>
  <c r="T277" i="2"/>
  <c r="W277" i="2"/>
  <c r="V277" i="2"/>
  <c r="U275" i="2"/>
  <c r="T276" i="2"/>
  <c r="W276" i="2"/>
  <c r="V276" i="2"/>
  <c r="T275" i="2"/>
  <c r="W275" i="2"/>
  <c r="V275" i="2"/>
  <c r="X274" i="2" l="1" a="1"/>
  <c r="X274" i="2" s="1"/>
  <c r="Y274" i="2" a="1"/>
  <c r="AE275" i="2" l="1"/>
  <c r="AE276" i="2"/>
  <c r="AE277" i="2"/>
  <c r="Y274" i="2"/>
  <c r="AC274" i="2" l="1" a="1"/>
  <c r="AC274" i="2" s="1"/>
  <c r="AF274" i="2" s="1" a="1"/>
  <c r="AE274" i="2"/>
  <c r="AH274" i="2" s="1" a="1"/>
  <c r="AH274" i="2" l="1"/>
  <c r="AF27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<sst xmlns="http://schemas.openxmlformats.org/spreadsheetml/2006/main" count="127" uniqueCount="66">
  <si>
    <t>Epoch</t>
  </si>
  <si>
    <t>X</t>
  </si>
  <si>
    <t>Y (one-hot encoding)</t>
  </si>
  <si>
    <t>W</t>
  </si>
  <si>
    <t>b</t>
  </si>
  <si>
    <t>L_Rate</t>
  </si>
  <si>
    <t>P(softmax)</t>
  </si>
  <si>
    <t>C=1/m*-ylog(p)</t>
  </si>
  <si>
    <t>dZ=1/m*(P-Y)</t>
  </si>
  <si>
    <t>dW</t>
  </si>
  <si>
    <t>db</t>
  </si>
  <si>
    <t>W'</t>
  </si>
  <si>
    <t>b'</t>
  </si>
  <si>
    <t>x1</t>
  </si>
  <si>
    <t>x2</t>
  </si>
  <si>
    <t>class1</t>
  </si>
  <si>
    <t>class2</t>
  </si>
  <si>
    <t>class3</t>
  </si>
  <si>
    <t>class4</t>
  </si>
  <si>
    <t>w1</t>
  </si>
  <si>
    <t>w2</t>
  </si>
  <si>
    <t>z1</t>
  </si>
  <si>
    <t>z2</t>
  </si>
  <si>
    <t>z3</t>
  </si>
  <si>
    <t>z4</t>
  </si>
  <si>
    <r>
      <t xml:space="preserve">Training Result  Binary to decimal function approximation using multiclass logistic regression with </t>
    </r>
    <r>
      <rPr>
        <b/>
        <sz val="18"/>
        <color rgb="FFFF0000"/>
        <rFont val="Aptos Narrow"/>
        <family val="2"/>
        <scheme val="minor"/>
      </rPr>
      <t>Sigmoid &amp; Softmax functions</t>
    </r>
    <r>
      <rPr>
        <b/>
        <sz val="18"/>
        <color theme="1"/>
        <rFont val="Aptos Narrow"/>
        <family val="2"/>
        <scheme val="minor"/>
      </rPr>
      <t xml:space="preserve"> </t>
    </r>
  </si>
  <si>
    <t>Z</t>
  </si>
  <si>
    <t>A(Sigmoid Function)</t>
  </si>
  <si>
    <t>Training Result  Binary to decimal function approximation using multiclass logistic regression with  Softmax function only</t>
  </si>
  <si>
    <t xml:space="preserve">Week 4  Lesson 3 Workshop :  implement the single-layer perceptron multiclass classification </t>
  </si>
  <si>
    <r>
      <rPr>
        <b/>
        <sz val="18"/>
        <color theme="1"/>
        <rFont val="Aptos Narrow"/>
        <family val="2"/>
        <scheme val="minor"/>
      </rPr>
      <t>Week 4,  Lesson 3</t>
    </r>
    <r>
      <rPr>
        <sz val="14"/>
        <color theme="1"/>
        <rFont val="Aptos Narrow"/>
        <family val="2"/>
        <scheme val="minor"/>
      </rPr>
      <t xml:space="preserve">	Investigate if we should put an additional Sigmoid function before the Softmax function. Explain your finding along with your analysis evidence.</t>
    </r>
  </si>
  <si>
    <t>Y</t>
  </si>
  <si>
    <t>p</t>
  </si>
  <si>
    <t>-YLog(P)</t>
  </si>
  <si>
    <t>-(1-Y)Log(1-P)</t>
  </si>
  <si>
    <t>Cost(Y, P)</t>
  </si>
  <si>
    <t>dC/dP</t>
  </si>
  <si>
    <t>dP/dZ</t>
  </si>
  <si>
    <t>dC/dZ</t>
  </si>
  <si>
    <t>dZ/db</t>
  </si>
  <si>
    <t>dC/dW</t>
  </si>
  <si>
    <t>dC/db</t>
  </si>
  <si>
    <t>W'(updated weight for next epoch)</t>
  </si>
  <si>
    <t>b'(updated bias for next epopch</t>
  </si>
  <si>
    <t>Expected outcome</t>
  </si>
  <si>
    <t>Cost function value at every epoch, up to 70 epochs.</t>
  </si>
  <si>
    <t>b2</t>
  </si>
  <si>
    <t>W2</t>
  </si>
  <si>
    <t>b1</t>
  </si>
  <si>
    <t>W1</t>
  </si>
  <si>
    <t>dc/db1</t>
  </si>
  <si>
    <t>dc/dw1</t>
  </si>
  <si>
    <t>dc/dz1</t>
  </si>
  <si>
    <t>dc/db2</t>
  </si>
  <si>
    <t>dc/dw2</t>
  </si>
  <si>
    <t>dc/dz2</t>
  </si>
  <si>
    <t>C</t>
  </si>
  <si>
    <t>P`=A2=s(Z2)</t>
  </si>
  <si>
    <t>Z2</t>
  </si>
  <si>
    <t>A1 = sigmoid(Z1)</t>
  </si>
  <si>
    <t>Z1</t>
  </si>
  <si>
    <t>Using Sigmoid Activation Function</t>
  </si>
  <si>
    <t>Week_ 5</t>
  </si>
  <si>
    <t>plot the Cost function value at every epoch, up to 70 epochs.</t>
  </si>
  <si>
    <t>A1 =Tanh(Z1)</t>
  </si>
  <si>
    <t>Using Tanh Activation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</si>
</sst>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"/>
  </numFmts>
  <fonts count="13" x14ac:knownFonts="1">
    <font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B050"/>
      <name val="Aptos Narrow"/>
      <family val="2"/>
      <scheme val="minor"/>
    </font>
    <font>
      <sz val="12"/>
      <name val="Arial"/>
      <family val="2"/>
    </font>
    <font>
      <b/>
      <sz val="20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48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164" fontId="0" fillId="3" borderId="1" xfId="0" applyNumberFormat="1" applyFill="1" applyBorder="1" applyAlignment="1">
      <alignment horizontal="center" vertical="center"/>
    </xf>
    <xf numFmtId="164" fontId="0" fillId="4" borderId="2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5" borderId="4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 vertical="center"/>
    </xf>
    <xf numFmtId="164" fontId="0" fillId="6" borderId="3" xfId="0" applyNumberFormat="1" applyFill="1" applyBorder="1" applyAlignment="1">
      <alignment horizontal="center" vertical="center"/>
    </xf>
    <xf numFmtId="164" fontId="0" fillId="5" borderId="5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7" borderId="7" xfId="0" applyNumberFormat="1" applyFill="1" applyBorder="1"/>
    <xf numFmtId="164" fontId="0" fillId="5" borderId="2" xfId="0" applyNumberFormat="1" applyFill="1" applyBorder="1" applyAlignment="1">
      <alignment horizontal="center" vertical="center"/>
    </xf>
    <xf numFmtId="164" fontId="0" fillId="5" borderId="8" xfId="0" applyNumberFormat="1" applyFill="1" applyBorder="1" applyAlignment="1">
      <alignment horizontal="center" vertical="center"/>
    </xf>
    <xf numFmtId="0" fontId="0" fillId="0" borderId="9" xfId="0" applyBorder="1"/>
    <xf numFmtId="164" fontId="0" fillId="3" borderId="10" xfId="0" applyNumberFormat="1" applyFill="1" applyBorder="1"/>
    <xf numFmtId="164" fontId="0" fillId="4" borderId="11" xfId="0" applyNumberFormat="1" applyFill="1" applyBorder="1"/>
    <xf numFmtId="164" fontId="0" fillId="4" borderId="12" xfId="0" applyNumberFormat="1" applyFill="1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164" fontId="0" fillId="3" borderId="17" xfId="0" applyNumberFormat="1" applyFill="1" applyBorder="1" applyAlignment="1">
      <alignment horizontal="center" vertical="center"/>
    </xf>
    <xf numFmtId="164" fontId="0" fillId="4" borderId="18" xfId="0" applyNumberFormat="1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0" fillId="6" borderId="18" xfId="0" applyNumberFormat="1" applyFill="1" applyBorder="1" applyAlignment="1">
      <alignment horizontal="center" vertical="center"/>
    </xf>
    <xf numFmtId="164" fontId="0" fillId="6" borderId="19" xfId="0" applyNumberFormat="1" applyFill="1" applyBorder="1" applyAlignment="1">
      <alignment horizontal="center" vertical="center"/>
    </xf>
    <xf numFmtId="164" fontId="0" fillId="5" borderId="20" xfId="0" applyNumberFormat="1" applyFill="1" applyBorder="1" applyAlignment="1">
      <alignment horizontal="center" vertical="center"/>
    </xf>
    <xf numFmtId="164" fontId="0" fillId="5" borderId="21" xfId="0" applyNumberFormat="1" applyFill="1" applyBorder="1" applyAlignment="1">
      <alignment horizontal="center" vertical="center"/>
    </xf>
    <xf numFmtId="164" fontId="0" fillId="5" borderId="18" xfId="0" applyNumberFormat="1" applyFill="1" applyBorder="1" applyAlignment="1">
      <alignment horizontal="center" vertical="center"/>
    </xf>
    <xf numFmtId="164" fontId="0" fillId="5" borderId="22" xfId="0" applyNumberFormat="1" applyFill="1" applyBorder="1" applyAlignment="1">
      <alignment horizontal="center" vertical="center"/>
    </xf>
    <xf numFmtId="0" fontId="0" fillId="0" borderId="23" xfId="0" applyBorder="1"/>
    <xf numFmtId="164" fontId="0" fillId="3" borderId="17" xfId="0" applyNumberFormat="1" applyFill="1" applyBorder="1"/>
    <xf numFmtId="164" fontId="0" fillId="4" borderId="24" xfId="0" applyNumberFormat="1" applyFill="1" applyBorder="1"/>
    <xf numFmtId="164" fontId="0" fillId="4" borderId="7" xfId="0" applyNumberFormat="1" applyFill="1" applyBorder="1"/>
    <xf numFmtId="0" fontId="0" fillId="8" borderId="18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164" fontId="0" fillId="3" borderId="26" xfId="0" applyNumberFormat="1" applyFill="1" applyBorder="1" applyAlignment="1">
      <alignment horizontal="center" vertical="center"/>
    </xf>
    <xf numFmtId="164" fontId="0" fillId="4" borderId="27" xfId="0" applyNumberForma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6" borderId="27" xfId="0" applyNumberFormat="1" applyFill="1" applyBorder="1" applyAlignment="1">
      <alignment horizontal="center" vertical="center"/>
    </xf>
    <xf numFmtId="164" fontId="0" fillId="6" borderId="7" xfId="0" applyNumberFormat="1" applyFill="1" applyBorder="1" applyAlignment="1">
      <alignment horizontal="center" vertical="center"/>
    </xf>
    <xf numFmtId="164" fontId="0" fillId="5" borderId="28" xfId="0" applyNumberFormat="1" applyFill="1" applyBorder="1" applyAlignment="1">
      <alignment horizontal="center" vertical="center"/>
    </xf>
    <xf numFmtId="164" fontId="0" fillId="5" borderId="29" xfId="0" applyNumberFormat="1" applyFill="1" applyBorder="1" applyAlignment="1">
      <alignment horizontal="center" vertical="center"/>
    </xf>
    <xf numFmtId="164" fontId="0" fillId="9" borderId="4" xfId="0" applyNumberFormat="1" applyFill="1" applyBorder="1" applyAlignment="1">
      <alignment horizontal="center" vertical="center"/>
    </xf>
    <xf numFmtId="164" fontId="0" fillId="5" borderId="27" xfId="0" applyNumberFormat="1" applyFill="1" applyBorder="1" applyAlignment="1">
      <alignment horizontal="center" vertical="center"/>
    </xf>
    <xf numFmtId="164" fontId="0" fillId="5" borderId="30" xfId="0" applyNumberFormat="1" applyFill="1" applyBorder="1" applyAlignment="1">
      <alignment horizontal="center" vertical="center"/>
    </xf>
    <xf numFmtId="0" fontId="0" fillId="10" borderId="24" xfId="0" applyFill="1" applyBorder="1"/>
    <xf numFmtId="164" fontId="0" fillId="3" borderId="26" xfId="0" applyNumberFormat="1" applyFill="1" applyBorder="1"/>
    <xf numFmtId="0" fontId="0" fillId="8" borderId="27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164" fontId="0" fillId="5" borderId="27" xfId="0" applyNumberFormat="1" applyFill="1" applyBorder="1"/>
    <xf numFmtId="164" fontId="0" fillId="5" borderId="29" xfId="0" applyNumberFormat="1" applyFill="1" applyBorder="1"/>
    <xf numFmtId="164" fontId="0" fillId="5" borderId="30" xfId="0" applyNumberFormat="1" applyFill="1" applyBorder="1"/>
    <xf numFmtId="164" fontId="0" fillId="5" borderId="2" xfId="0" applyNumberFormat="1" applyFill="1" applyBorder="1"/>
    <xf numFmtId="164" fontId="0" fillId="5" borderId="6" xfId="0" applyNumberFormat="1" applyFill="1" applyBorder="1"/>
    <xf numFmtId="164" fontId="0" fillId="5" borderId="8" xfId="0" applyNumberFormat="1" applyFill="1" applyBorder="1"/>
    <xf numFmtId="164" fontId="0" fillId="5" borderId="18" xfId="0" applyNumberFormat="1" applyFill="1" applyBorder="1"/>
    <xf numFmtId="164" fontId="0" fillId="5" borderId="21" xfId="0" applyNumberFormat="1" applyFill="1" applyBorder="1"/>
    <xf numFmtId="164" fontId="0" fillId="5" borderId="22" xfId="0" applyNumberFormat="1" applyFill="1" applyBorder="1"/>
    <xf numFmtId="164" fontId="0" fillId="9" borderId="4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4" borderId="2" xfId="0" applyNumberFormat="1" applyFill="1" applyBorder="1"/>
    <xf numFmtId="164" fontId="0" fillId="4" borderId="3" xfId="0" applyNumberFormat="1" applyFill="1" applyBorder="1"/>
    <xf numFmtId="164" fontId="0" fillId="6" borderId="2" xfId="0" applyNumberFormat="1" applyFill="1" applyBorder="1"/>
    <xf numFmtId="164" fontId="0" fillId="6" borderId="3" xfId="0" applyNumberFormat="1" applyFill="1" applyBorder="1"/>
    <xf numFmtId="164" fontId="0" fillId="5" borderId="5" xfId="0" applyNumberFormat="1" applyFill="1" applyBorder="1"/>
    <xf numFmtId="0" fontId="0" fillId="0" borderId="16" xfId="0" applyBorder="1"/>
    <xf numFmtId="164" fontId="0" fillId="3" borderId="4" xfId="0" applyNumberFormat="1" applyFill="1" applyBorder="1"/>
    <xf numFmtId="164" fontId="0" fillId="4" borderId="32" xfId="0" applyNumberFormat="1" applyFill="1" applyBorder="1"/>
    <xf numFmtId="0" fontId="0" fillId="8" borderId="5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164" fontId="0" fillId="3" borderId="17" xfId="0" applyNumberFormat="1" applyFill="1" applyBorder="1" applyAlignment="1">
      <alignment horizontal="center"/>
    </xf>
    <xf numFmtId="164" fontId="0" fillId="4" borderId="18" xfId="0" applyNumberFormat="1" applyFill="1" applyBorder="1"/>
    <xf numFmtId="164" fontId="0" fillId="4" borderId="19" xfId="0" applyNumberFormat="1" applyFill="1" applyBorder="1"/>
    <xf numFmtId="164" fontId="0" fillId="6" borderId="18" xfId="0" applyNumberFormat="1" applyFill="1" applyBorder="1"/>
    <xf numFmtId="164" fontId="0" fillId="6" borderId="19" xfId="0" applyNumberFormat="1" applyFill="1" applyBorder="1"/>
    <xf numFmtId="164" fontId="0" fillId="5" borderId="20" xfId="0" applyNumberFormat="1" applyFill="1" applyBorder="1"/>
    <xf numFmtId="0" fontId="0" fillId="0" borderId="25" xfId="0" applyBorder="1"/>
    <xf numFmtId="164" fontId="0" fillId="4" borderId="26" xfId="0" applyNumberFormat="1" applyFill="1" applyBorder="1"/>
    <xf numFmtId="0" fontId="0" fillId="8" borderId="20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164" fontId="0" fillId="4" borderId="27" xfId="0" applyNumberFormat="1" applyFill="1" applyBorder="1"/>
    <xf numFmtId="164" fontId="0" fillId="6" borderId="27" xfId="0" applyNumberFormat="1" applyFill="1" applyBorder="1"/>
    <xf numFmtId="164" fontId="0" fillId="6" borderId="7" xfId="0" applyNumberFormat="1" applyFill="1" applyBorder="1"/>
    <xf numFmtId="164" fontId="0" fillId="5" borderId="28" xfId="0" applyNumberFormat="1" applyFill="1" applyBorder="1"/>
    <xf numFmtId="0" fontId="0" fillId="10" borderId="35" xfId="0" applyFill="1" applyBorder="1"/>
    <xf numFmtId="164" fontId="0" fillId="3" borderId="36" xfId="0" applyNumberFormat="1" applyFill="1" applyBorder="1"/>
    <xf numFmtId="164" fontId="0" fillId="4" borderId="35" xfId="0" applyNumberFormat="1" applyFill="1" applyBorder="1"/>
    <xf numFmtId="164" fontId="0" fillId="4" borderId="37" xfId="0" applyNumberFormat="1" applyFill="1" applyBorder="1"/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17" xfId="0" applyBorder="1"/>
    <xf numFmtId="0" fontId="0" fillId="0" borderId="4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0" xfId="0" applyBorder="1"/>
    <xf numFmtId="0" fontId="0" fillId="0" borderId="49" xfId="0" applyBorder="1" applyAlignment="1">
      <alignment horizontal="center"/>
    </xf>
    <xf numFmtId="0" fontId="0" fillId="0" borderId="31" xfId="0" applyBorder="1"/>
    <xf numFmtId="164" fontId="0" fillId="7" borderId="11" xfId="0" applyNumberFormat="1" applyFill="1" applyBorder="1"/>
    <xf numFmtId="164" fontId="0" fillId="7" borderId="51" xfId="0" applyNumberFormat="1" applyFill="1" applyBorder="1"/>
    <xf numFmtId="164" fontId="0" fillId="11" borderId="14" xfId="0" applyNumberFormat="1" applyFill="1" applyBorder="1"/>
    <xf numFmtId="164" fontId="0" fillId="11" borderId="15" xfId="0" applyNumberFormat="1" applyFill="1" applyBorder="1"/>
    <xf numFmtId="164" fontId="0" fillId="7" borderId="24" xfId="0" applyNumberFormat="1" applyFill="1" applyBorder="1"/>
    <xf numFmtId="164" fontId="0" fillId="7" borderId="30" xfId="0" applyNumberFormat="1" applyFill="1" applyBorder="1"/>
    <xf numFmtId="164" fontId="0" fillId="11" borderId="21" xfId="0" applyNumberFormat="1" applyFill="1" applyBorder="1"/>
    <xf numFmtId="164" fontId="0" fillId="11" borderId="19" xfId="0" applyNumberFormat="1" applyFill="1" applyBorder="1"/>
    <xf numFmtId="164" fontId="0" fillId="11" borderId="29" xfId="0" applyNumberFormat="1" applyFill="1" applyBorder="1"/>
    <xf numFmtId="164" fontId="0" fillId="11" borderId="7" xfId="0" applyNumberFormat="1" applyFill="1" applyBorder="1"/>
    <xf numFmtId="0" fontId="1" fillId="0" borderId="0" xfId="0" applyFont="1" applyAlignment="1">
      <alignment horizontal="center" vertical="center"/>
    </xf>
    <xf numFmtId="0" fontId="0" fillId="0" borderId="50" xfId="0" applyBorder="1" applyAlignment="1">
      <alignment horizontal="center"/>
    </xf>
    <xf numFmtId="164" fontId="0" fillId="9" borderId="36" xfId="0" applyNumberFormat="1" applyFill="1" applyBorder="1" applyAlignment="1">
      <alignment horizontal="center"/>
    </xf>
    <xf numFmtId="164" fontId="0" fillId="5" borderId="53" xfId="0" applyNumberFormat="1" applyFill="1" applyBorder="1"/>
    <xf numFmtId="164" fontId="0" fillId="5" borderId="54" xfId="0" applyNumberFormat="1" applyFill="1" applyBorder="1"/>
    <xf numFmtId="164" fontId="0" fillId="6" borderId="37" xfId="0" applyNumberFormat="1" applyFill="1" applyBorder="1"/>
    <xf numFmtId="164" fontId="0" fillId="6" borderId="55" xfId="0" applyNumberFormat="1" applyFill="1" applyBorder="1"/>
    <xf numFmtId="164" fontId="0" fillId="5" borderId="36" xfId="0" applyNumberFormat="1" applyFill="1" applyBorder="1" applyAlignment="1">
      <alignment horizontal="center"/>
    </xf>
    <xf numFmtId="164" fontId="0" fillId="4" borderId="55" xfId="0" applyNumberFormat="1" applyFill="1" applyBorder="1"/>
    <xf numFmtId="164" fontId="0" fillId="3" borderId="35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56" xfId="0" applyBorder="1"/>
    <xf numFmtId="164" fontId="0" fillId="7" borderId="45" xfId="0" applyNumberFormat="1" applyFill="1" applyBorder="1"/>
    <xf numFmtId="164" fontId="0" fillId="5" borderId="46" xfId="0" applyNumberFormat="1" applyFill="1" applyBorder="1" applyAlignment="1">
      <alignment horizontal="center"/>
    </xf>
    <xf numFmtId="164" fontId="0" fillId="7" borderId="21" xfId="0" applyNumberFormat="1" applyFill="1" applyBorder="1"/>
    <xf numFmtId="0" fontId="0" fillId="0" borderId="21" xfId="0" applyBorder="1" applyAlignment="1">
      <alignment horizontal="center" vertical="center"/>
    </xf>
    <xf numFmtId="164" fontId="0" fillId="6" borderId="21" xfId="0" applyNumberFormat="1" applyFill="1" applyBorder="1" applyAlignment="1">
      <alignment horizontal="center" vertical="center"/>
    </xf>
    <xf numFmtId="164" fontId="0" fillId="5" borderId="21" xfId="0" applyNumberFormat="1" applyFill="1" applyBorder="1" applyAlignment="1">
      <alignment horizontal="center"/>
    </xf>
    <xf numFmtId="164" fontId="0" fillId="4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0" fontId="0" fillId="6" borderId="3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164" fontId="0" fillId="4" borderId="45" xfId="0" applyNumberFormat="1" applyFill="1" applyBorder="1"/>
    <xf numFmtId="164" fontId="0" fillId="4" borderId="39" xfId="0" applyNumberFormat="1" applyFill="1" applyBorder="1"/>
    <xf numFmtId="164" fontId="0" fillId="3" borderId="1" xfId="0" applyNumberFormat="1" applyFill="1" applyBorder="1"/>
    <xf numFmtId="164" fontId="0" fillId="11" borderId="3" xfId="0" applyNumberFormat="1" applyFill="1" applyBorder="1"/>
    <xf numFmtId="164" fontId="0" fillId="11" borderId="6" xfId="0" applyNumberFormat="1" applyFill="1" applyBorder="1"/>
    <xf numFmtId="164" fontId="0" fillId="7" borderId="57" xfId="0" applyNumberFormat="1" applyFill="1" applyBorder="1"/>
    <xf numFmtId="164" fontId="0" fillId="7" borderId="39" xfId="0" applyNumberFormat="1" applyFill="1" applyBorder="1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3" borderId="38" xfId="0" applyNumberFormat="1" applyFill="1" applyBorder="1" applyAlignment="1">
      <alignment horizontal="center"/>
    </xf>
    <xf numFmtId="164" fontId="0" fillId="3" borderId="34" xfId="0" applyNumberFormat="1" applyFill="1" applyBorder="1" applyAlignment="1">
      <alignment horizontal="center"/>
    </xf>
    <xf numFmtId="164" fontId="0" fillId="3" borderId="33" xfId="0" applyNumberFormat="1" applyFill="1" applyBorder="1" applyAlignment="1">
      <alignment horizontal="center"/>
    </xf>
    <xf numFmtId="164" fontId="0" fillId="3" borderId="38" xfId="0" applyNumberFormat="1" applyFill="1" applyBorder="1" applyAlignment="1">
      <alignment horizontal="center" vertical="center"/>
    </xf>
    <xf numFmtId="164" fontId="0" fillId="3" borderId="34" xfId="0" applyNumberFormat="1" applyFill="1" applyBorder="1" applyAlignment="1">
      <alignment horizontal="center" vertical="center"/>
    </xf>
    <xf numFmtId="164" fontId="0" fillId="3" borderId="33" xfId="0" applyNumberForma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3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21" xfId="0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0" fillId="0" borderId="48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6" xfId="0" applyBorder="1"/>
    <xf numFmtId="0" fontId="0" fillId="0" borderId="21" xfId="0" applyBorder="1"/>
    <xf numFmtId="0" fontId="0" fillId="0" borderId="46" xfId="0" quotePrefix="1" applyBorder="1"/>
    <xf numFmtId="0" fontId="9" fillId="0" borderId="46" xfId="0" applyFont="1" applyBorder="1"/>
    <xf numFmtId="0" fontId="9" fillId="0" borderId="39" xfId="0" applyFont="1" applyBorder="1"/>
    <xf numFmtId="0" fontId="0" fillId="0" borderId="7" xfId="0" applyBorder="1" applyAlignment="1">
      <alignment horizontal="center" vertical="center"/>
    </xf>
    <xf numFmtId="0" fontId="0" fillId="6" borderId="29" xfId="0" applyFill="1" applyBorder="1"/>
    <xf numFmtId="0" fontId="0" fillId="8" borderId="29" xfId="0" applyFill="1" applyBorder="1"/>
    <xf numFmtId="0" fontId="0" fillId="4" borderId="29" xfId="0" applyFill="1" applyBorder="1"/>
    <xf numFmtId="0" fontId="0" fillId="3" borderId="28" xfId="0" applyFill="1" applyBorder="1"/>
    <xf numFmtId="0" fontId="0" fillId="10" borderId="28" xfId="0" applyFill="1" applyBorder="1"/>
    <xf numFmtId="0" fontId="0" fillId="0" borderId="29" xfId="0" applyBorder="1"/>
    <xf numFmtId="0" fontId="0" fillId="0" borderId="6" xfId="0" applyBorder="1"/>
    <xf numFmtId="164" fontId="0" fillId="0" borderId="29" xfId="0" applyNumberFormat="1" applyBorder="1"/>
    <xf numFmtId="164" fontId="0" fillId="0" borderId="21" xfId="0" applyNumberFormat="1" applyBorder="1"/>
    <xf numFmtId="164" fontId="0" fillId="0" borderId="6" xfId="0" applyNumberFormat="1" applyBorder="1"/>
    <xf numFmtId="165" fontId="6" fillId="0" borderId="4" xfId="0" applyNumberFormat="1" applyFont="1" applyBorder="1"/>
    <xf numFmtId="164" fontId="9" fillId="0" borderId="29" xfId="0" applyNumberFormat="1" applyFont="1" applyBorder="1"/>
    <xf numFmtId="164" fontId="9" fillId="0" borderId="21" xfId="0" applyNumberFormat="1" applyFont="1" applyBorder="1"/>
    <xf numFmtId="164" fontId="9" fillId="0" borderId="27" xfId="0" applyNumberFormat="1" applyFont="1" applyBorder="1"/>
    <xf numFmtId="0" fontId="0" fillId="0" borderId="19" xfId="0" applyBorder="1" applyAlignment="1">
      <alignment horizontal="center" vertical="center"/>
    </xf>
    <xf numFmtId="0" fontId="0" fillId="6" borderId="21" xfId="0" applyFill="1" applyBorder="1"/>
    <xf numFmtId="0" fontId="0" fillId="8" borderId="21" xfId="0" applyFill="1" applyBorder="1"/>
    <xf numFmtId="0" fontId="0" fillId="4" borderId="21" xfId="0" applyFill="1" applyBorder="1"/>
    <xf numFmtId="165" fontId="6" fillId="0" borderId="0" xfId="0" applyNumberFormat="1" applyFont="1"/>
    <xf numFmtId="164" fontId="9" fillId="0" borderId="23" xfId="0" applyNumberFormat="1" applyFont="1" applyBorder="1"/>
    <xf numFmtId="164" fontId="9" fillId="0" borderId="0" xfId="0" applyNumberFormat="1" applyFont="1"/>
    <xf numFmtId="0" fontId="0" fillId="0" borderId="3" xfId="0" applyBorder="1" applyAlignment="1">
      <alignment horizontal="center" vertical="center"/>
    </xf>
    <xf numFmtId="0" fontId="0" fillId="6" borderId="6" xfId="0" applyFill="1" applyBorder="1"/>
    <xf numFmtId="0" fontId="0" fillId="8" borderId="6" xfId="0" applyFill="1" applyBorder="1"/>
    <xf numFmtId="164" fontId="0" fillId="4" borderId="29" xfId="0" applyNumberFormat="1" applyFill="1" applyBorder="1"/>
    <xf numFmtId="164" fontId="0" fillId="3" borderId="28" xfId="0" applyNumberFormat="1" applyFill="1" applyBorder="1"/>
    <xf numFmtId="0" fontId="0" fillId="0" borderId="14" xfId="0" applyBorder="1"/>
    <xf numFmtId="164" fontId="0" fillId="0" borderId="14" xfId="0" applyNumberFormat="1" applyBorder="1"/>
    <xf numFmtId="165" fontId="6" fillId="0" borderId="28" xfId="0" applyNumberFormat="1" applyFont="1" applyBorder="1"/>
    <xf numFmtId="164" fontId="0" fillId="0" borderId="28" xfId="0" applyNumberFormat="1" applyBorder="1"/>
    <xf numFmtId="164" fontId="0" fillId="0" borderId="30" xfId="0" applyNumberFormat="1" applyBorder="1"/>
    <xf numFmtId="0" fontId="0" fillId="0" borderId="58" xfId="0" applyBorder="1" applyAlignment="1">
      <alignment horizontal="center" vertical="center"/>
    </xf>
    <xf numFmtId="164" fontId="0" fillId="4" borderId="21" xfId="0" applyNumberFormat="1" applyFill="1" applyBorder="1"/>
    <xf numFmtId="0" fontId="0" fillId="0" borderId="59" xfId="0" applyBorder="1" applyAlignment="1">
      <alignment horizontal="center" vertical="center"/>
    </xf>
    <xf numFmtId="0" fontId="0" fillId="6" borderId="14" xfId="0" applyFill="1" applyBorder="1"/>
    <xf numFmtId="0" fontId="0" fillId="8" borderId="14" xfId="0" applyFill="1" applyBorder="1"/>
    <xf numFmtId="165" fontId="6" fillId="0" borderId="56" xfId="0" applyNumberFormat="1" applyFont="1" applyBorder="1"/>
    <xf numFmtId="164" fontId="0" fillId="0" borderId="56" xfId="0" applyNumberFormat="1" applyBorder="1"/>
    <xf numFmtId="164" fontId="9" fillId="0" borderId="56" xfId="0" applyNumberFormat="1" applyFont="1" applyBorder="1"/>
    <xf numFmtId="164" fontId="9" fillId="0" borderId="9" xfId="0" applyNumberFormat="1" applyFont="1" applyBorder="1"/>
    <xf numFmtId="0" fontId="0" fillId="0" borderId="36" xfId="0" applyBorder="1"/>
    <xf numFmtId="165" fontId="6" fillId="0" borderId="36" xfId="0" applyNumberFormat="1" applyFont="1" applyBorder="1"/>
    <xf numFmtId="164" fontId="0" fillId="0" borderId="36" xfId="0" applyNumberFormat="1" applyBorder="1"/>
    <xf numFmtId="164" fontId="9" fillId="0" borderId="36" xfId="0" applyNumberFormat="1" applyFont="1" applyBorder="1"/>
    <xf numFmtId="164" fontId="9" fillId="0" borderId="60" xfId="0" applyNumberFormat="1" applyFont="1" applyBorder="1"/>
    <xf numFmtId="0" fontId="9" fillId="0" borderId="0" xfId="0" applyFont="1"/>
    <xf numFmtId="0" fontId="7" fillId="0" borderId="0" xfId="0" applyFont="1"/>
    <xf numFmtId="0" fontId="0" fillId="0" borderId="0" xfId="0" quotePrefix="1"/>
    <xf numFmtId="164" fontId="0" fillId="5" borderId="10" xfId="0" applyNumberFormat="1" applyFill="1" applyBorder="1"/>
    <xf numFmtId="164" fontId="0" fillId="9" borderId="61" xfId="0" applyNumberFormat="1" applyFill="1" applyBorder="1"/>
    <xf numFmtId="164" fontId="0" fillId="3" borderId="13" xfId="0" applyNumberFormat="1" applyFill="1" applyBorder="1"/>
    <xf numFmtId="164" fontId="0" fillId="3" borderId="15" xfId="0" applyNumberFormat="1" applyFill="1" applyBorder="1"/>
    <xf numFmtId="164" fontId="0" fillId="5" borderId="61" xfId="0" applyNumberFormat="1" applyFill="1" applyBorder="1"/>
    <xf numFmtId="164" fontId="0" fillId="5" borderId="62" xfId="0" applyNumberFormat="1" applyFill="1" applyBorder="1"/>
    <xf numFmtId="164" fontId="0" fillId="5" borderId="63" xfId="0" applyNumberFormat="1" applyFill="1" applyBorder="1"/>
    <xf numFmtId="164" fontId="0" fillId="5" borderId="14" xfId="0" applyNumberFormat="1" applyFill="1" applyBorder="1"/>
    <xf numFmtId="164" fontId="0" fillId="5" borderId="15" xfId="0" applyNumberFormat="1" applyFill="1" applyBorder="1"/>
    <xf numFmtId="0" fontId="0" fillId="0" borderId="14" xfId="0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4" borderId="9" xfId="0" applyNumberFormat="1" applyFill="1" applyBorder="1"/>
    <xf numFmtId="0" fontId="0" fillId="8" borderId="64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164" fontId="0" fillId="5" borderId="17" xfId="0" applyNumberFormat="1" applyFill="1" applyBorder="1"/>
    <xf numFmtId="164" fontId="0" fillId="9" borderId="47" xfId="0" applyNumberFormat="1" applyFill="1" applyBorder="1"/>
    <xf numFmtId="164" fontId="0" fillId="3" borderId="18" xfId="0" applyNumberFormat="1" applyFill="1" applyBorder="1"/>
    <xf numFmtId="164" fontId="0" fillId="3" borderId="19" xfId="0" applyNumberFormat="1" applyFill="1" applyBorder="1"/>
    <xf numFmtId="164" fontId="0" fillId="5" borderId="4" xfId="0" applyNumberFormat="1" applyFill="1" applyBorder="1"/>
    <xf numFmtId="164" fontId="0" fillId="5" borderId="65" xfId="0" applyNumberFormat="1" applyFill="1" applyBorder="1"/>
    <xf numFmtId="164" fontId="0" fillId="5" borderId="19" xfId="0" applyNumberFormat="1" applyFill="1" applyBorder="1"/>
    <xf numFmtId="166" fontId="0" fillId="5" borderId="21" xfId="0" applyNumberFormat="1" applyFill="1" applyBorder="1" applyAlignment="1">
      <alignment horizontal="center"/>
    </xf>
    <xf numFmtId="164" fontId="0" fillId="4" borderId="60" xfId="0" applyNumberFormat="1" applyFill="1" applyBorder="1"/>
    <xf numFmtId="0" fontId="0" fillId="8" borderId="22" xfId="0" applyFill="1" applyBorder="1" applyAlignment="1">
      <alignment horizontal="center" vertical="center"/>
    </xf>
    <xf numFmtId="164" fontId="0" fillId="5" borderId="26" xfId="0" applyNumberFormat="1" applyFill="1" applyBorder="1"/>
    <xf numFmtId="164" fontId="0" fillId="9" borderId="4" xfId="0" applyNumberFormat="1" applyFill="1" applyBorder="1"/>
    <xf numFmtId="164" fontId="0" fillId="5" borderId="24" xfId="0" applyNumberFormat="1" applyFill="1" applyBorder="1"/>
    <xf numFmtId="164" fontId="0" fillId="5" borderId="7" xfId="0" applyNumberFormat="1" applyFill="1" applyBorder="1"/>
    <xf numFmtId="164" fontId="0" fillId="9" borderId="29" xfId="0" applyNumberFormat="1" applyFill="1" applyBorder="1" applyAlignment="1">
      <alignment horizontal="center"/>
    </xf>
    <xf numFmtId="166" fontId="0" fillId="11" borderId="29" xfId="0" applyNumberFormat="1" applyFill="1" applyBorder="1"/>
    <xf numFmtId="166" fontId="0" fillId="5" borderId="29" xfId="0" applyNumberFormat="1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164" fontId="0" fillId="3" borderId="35" xfId="0" applyNumberFormat="1" applyFill="1" applyBorder="1"/>
    <xf numFmtId="0" fontId="0" fillId="8" borderId="30" xfId="0" applyFill="1" applyBorder="1" applyAlignment="1">
      <alignment horizontal="center" vertical="center"/>
    </xf>
    <xf numFmtId="0" fontId="8" fillId="0" borderId="0" xfId="0" applyFont="1"/>
    <xf numFmtId="0" fontId="10" fillId="0" borderId="0" xfId="0" applyFont="1"/>
    <xf numFmtId="166" fontId="0" fillId="3" borderId="14" xfId="0" applyNumberFormat="1" applyFill="1" applyBorder="1" applyAlignment="1">
      <alignment horizontal="center"/>
    </xf>
    <xf numFmtId="166" fontId="0" fillId="4" borderId="14" xfId="0" applyNumberFormat="1" applyFill="1" applyBorder="1" applyAlignment="1">
      <alignment horizontal="center"/>
    </xf>
    <xf numFmtId="166" fontId="0" fillId="3" borderId="21" xfId="0" applyNumberFormat="1" applyFill="1" applyBorder="1" applyAlignment="1">
      <alignment horizontal="center"/>
    </xf>
    <xf numFmtId="166" fontId="0" fillId="4" borderId="21" xfId="0" applyNumberFormat="1" applyFill="1" applyBorder="1" applyAlignment="1">
      <alignment horizontal="center"/>
    </xf>
    <xf numFmtId="0" fontId="11" fillId="0" borderId="0" xfId="0" applyFont="1" applyAlignment="1">
      <alignment horizontal="center" vertical="center" wrapText="1"/>
    </xf>
    <xf numFmtId="166" fontId="0" fillId="3" borderId="29" xfId="0" applyNumberFormat="1" applyFill="1" applyBorder="1" applyAlignment="1">
      <alignment horizontal="center"/>
    </xf>
    <xf numFmtId="166" fontId="0" fillId="4" borderId="29" xfId="0" applyNumberForma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horizontal="center" vertical="center" wrapText="1"/>
    </xf>
    <xf numFmtId="0" fontId="0" fillId="0" borderId="7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57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0" fillId="9" borderId="10" xfId="0" applyNumberFormat="1" applyFill="1" applyBorder="1"/>
    <xf numFmtId="164" fontId="0" fillId="7" borderId="10" xfId="0" applyNumberFormat="1" applyFill="1" applyBorder="1"/>
    <xf numFmtId="164" fontId="0" fillId="7" borderId="13" xfId="0" applyNumberFormat="1" applyFill="1" applyBorder="1"/>
    <xf numFmtId="164" fontId="0" fillId="7" borderId="15" xfId="0" applyNumberFormat="1" applyFill="1" applyBorder="1"/>
    <xf numFmtId="164" fontId="0" fillId="12" borderId="14" xfId="0" applyNumberFormat="1" applyFill="1" applyBorder="1"/>
    <xf numFmtId="164" fontId="0" fillId="9" borderId="17" xfId="0" applyNumberFormat="1" applyFill="1" applyBorder="1"/>
    <xf numFmtId="164" fontId="0" fillId="7" borderId="17" xfId="0" applyNumberFormat="1" applyFill="1" applyBorder="1"/>
    <xf numFmtId="164" fontId="0" fillId="7" borderId="18" xfId="0" applyNumberFormat="1" applyFill="1" applyBorder="1"/>
    <xf numFmtId="164" fontId="0" fillId="7" borderId="19" xfId="0" applyNumberFormat="1" applyFill="1" applyBorder="1"/>
    <xf numFmtId="164" fontId="0" fillId="12" borderId="21" xfId="0" applyNumberFormat="1" applyFill="1" applyBorder="1"/>
    <xf numFmtId="164" fontId="0" fillId="9" borderId="26" xfId="0" applyNumberFormat="1" applyFill="1" applyBorder="1"/>
    <xf numFmtId="164" fontId="0" fillId="7" borderId="26" xfId="0" applyNumberFormat="1" applyFill="1" applyBorder="1"/>
    <xf numFmtId="166" fontId="0" fillId="12" borderId="29" xfId="0" applyNumberFormat="1" applyFill="1" applyBorder="1"/>
    <xf numFmtId="0" fontId="5" fillId="0" borderId="0" xfId="0" applyFont="1" applyAlignment="1">
      <alignment vertical="center" wrapText="1"/>
    </xf>
    <xf numFmtId="0" fontId="5" fillId="0" borderId="0" xfId="0" applyFont="1"/>
    <xf numFmtId="0" fontId="0" fillId="13" borderId="2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Microsoft Excel - Training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Week_2!$A$2:$A$281</c:f>
              <c:numCache>
                <c:formatCode>General</c:formatCode>
                <c:ptCount val="280"/>
                <c:pt idx="0">
                  <c:v>0</c:v>
                </c:pt>
                <c:pt idx="4">
                  <c:v>1</c:v>
                </c:pt>
                <c:pt idx="8">
                  <c:v>2</c:v>
                </c:pt>
                <c:pt idx="12">
                  <c:v>3</c:v>
                </c:pt>
                <c:pt idx="16">
                  <c:v>4</c:v>
                </c:pt>
                <c:pt idx="20">
                  <c:v>5</c:v>
                </c:pt>
                <c:pt idx="24">
                  <c:v>6</c:v>
                </c:pt>
                <c:pt idx="28">
                  <c:v>7</c:v>
                </c:pt>
                <c:pt idx="32">
                  <c:v>8</c:v>
                </c:pt>
                <c:pt idx="36">
                  <c:v>9</c:v>
                </c:pt>
                <c:pt idx="40">
                  <c:v>10</c:v>
                </c:pt>
                <c:pt idx="44">
                  <c:v>11</c:v>
                </c:pt>
                <c:pt idx="48">
                  <c:v>12</c:v>
                </c:pt>
                <c:pt idx="52">
                  <c:v>13</c:v>
                </c:pt>
                <c:pt idx="56">
                  <c:v>14</c:v>
                </c:pt>
                <c:pt idx="60">
                  <c:v>15</c:v>
                </c:pt>
                <c:pt idx="64">
                  <c:v>16</c:v>
                </c:pt>
                <c:pt idx="68">
                  <c:v>17</c:v>
                </c:pt>
                <c:pt idx="72">
                  <c:v>18</c:v>
                </c:pt>
                <c:pt idx="76">
                  <c:v>19</c:v>
                </c:pt>
                <c:pt idx="80">
                  <c:v>20</c:v>
                </c:pt>
                <c:pt idx="84">
                  <c:v>21</c:v>
                </c:pt>
                <c:pt idx="88">
                  <c:v>22</c:v>
                </c:pt>
                <c:pt idx="92">
                  <c:v>23</c:v>
                </c:pt>
                <c:pt idx="96">
                  <c:v>24</c:v>
                </c:pt>
                <c:pt idx="100">
                  <c:v>25</c:v>
                </c:pt>
                <c:pt idx="104">
                  <c:v>26</c:v>
                </c:pt>
                <c:pt idx="108">
                  <c:v>27</c:v>
                </c:pt>
                <c:pt idx="112">
                  <c:v>28</c:v>
                </c:pt>
                <c:pt idx="116">
                  <c:v>29</c:v>
                </c:pt>
                <c:pt idx="120">
                  <c:v>30</c:v>
                </c:pt>
                <c:pt idx="124">
                  <c:v>31</c:v>
                </c:pt>
                <c:pt idx="128">
                  <c:v>32</c:v>
                </c:pt>
                <c:pt idx="132">
                  <c:v>33</c:v>
                </c:pt>
                <c:pt idx="136">
                  <c:v>34</c:v>
                </c:pt>
                <c:pt idx="140">
                  <c:v>35</c:v>
                </c:pt>
                <c:pt idx="144">
                  <c:v>36</c:v>
                </c:pt>
                <c:pt idx="148">
                  <c:v>37</c:v>
                </c:pt>
                <c:pt idx="152">
                  <c:v>38</c:v>
                </c:pt>
                <c:pt idx="156">
                  <c:v>39</c:v>
                </c:pt>
                <c:pt idx="160">
                  <c:v>40</c:v>
                </c:pt>
                <c:pt idx="164">
                  <c:v>41</c:v>
                </c:pt>
                <c:pt idx="168">
                  <c:v>42</c:v>
                </c:pt>
                <c:pt idx="172">
                  <c:v>43</c:v>
                </c:pt>
                <c:pt idx="176">
                  <c:v>44</c:v>
                </c:pt>
                <c:pt idx="180">
                  <c:v>45</c:v>
                </c:pt>
                <c:pt idx="184">
                  <c:v>46</c:v>
                </c:pt>
                <c:pt idx="188">
                  <c:v>47</c:v>
                </c:pt>
                <c:pt idx="192">
                  <c:v>48</c:v>
                </c:pt>
                <c:pt idx="196">
                  <c:v>49</c:v>
                </c:pt>
                <c:pt idx="200">
                  <c:v>50</c:v>
                </c:pt>
                <c:pt idx="204">
                  <c:v>51</c:v>
                </c:pt>
                <c:pt idx="208">
                  <c:v>52</c:v>
                </c:pt>
                <c:pt idx="212">
                  <c:v>53</c:v>
                </c:pt>
                <c:pt idx="216">
                  <c:v>54</c:v>
                </c:pt>
                <c:pt idx="220">
                  <c:v>55</c:v>
                </c:pt>
                <c:pt idx="224">
                  <c:v>56</c:v>
                </c:pt>
                <c:pt idx="228">
                  <c:v>57</c:v>
                </c:pt>
                <c:pt idx="232">
                  <c:v>58</c:v>
                </c:pt>
                <c:pt idx="236">
                  <c:v>59</c:v>
                </c:pt>
                <c:pt idx="240">
                  <c:v>60</c:v>
                </c:pt>
                <c:pt idx="244">
                  <c:v>61</c:v>
                </c:pt>
                <c:pt idx="248">
                  <c:v>62</c:v>
                </c:pt>
                <c:pt idx="252">
                  <c:v>63</c:v>
                </c:pt>
                <c:pt idx="256">
                  <c:v>64</c:v>
                </c:pt>
                <c:pt idx="260">
                  <c:v>65</c:v>
                </c:pt>
                <c:pt idx="264">
                  <c:v>66</c:v>
                </c:pt>
                <c:pt idx="268">
                  <c:v>67</c:v>
                </c:pt>
                <c:pt idx="272">
                  <c:v>68</c:v>
                </c:pt>
                <c:pt idx="276">
                  <c:v>69</c:v>
                </c:pt>
              </c:numCache>
            </c:numRef>
          </c:cat>
          <c:val>
            <c:numRef>
              <c:f>Week_2!$L$2:$L$281</c:f>
              <c:numCache>
                <c:formatCode>0.00000</c:formatCode>
                <c:ptCount val="280"/>
                <c:pt idx="0">
                  <c:v>12.500011332809981</c:v>
                </c:pt>
                <c:pt idx="4">
                  <c:v>11.812532530355767</c:v>
                </c:pt>
                <c:pt idx="8">
                  <c:v>11.125077405284333</c:v>
                </c:pt>
                <c:pt idx="12">
                  <c:v>10.437672356927308</c:v>
                </c:pt>
                <c:pt idx="16">
                  <c:v>9.7503733059631887</c:v>
                </c:pt>
                <c:pt idx="20">
                  <c:v>9.0632983703358345</c:v>
                </c:pt>
                <c:pt idx="24">
                  <c:v>8.376696643471405</c:v>
                </c:pt>
                <c:pt idx="28">
                  <c:v>7.6910910509788799</c:v>
                </c:pt>
                <c:pt idx="32">
                  <c:v>7.0075690781256021</c:v>
                </c:pt>
                <c:pt idx="36">
                  <c:v>6.3283480390611162</c:v>
                </c:pt>
                <c:pt idx="40">
                  <c:v>5.6577683521164674</c:v>
                </c:pt>
                <c:pt idx="44">
                  <c:v>5.0036579748397765</c:v>
                </c:pt>
                <c:pt idx="48">
                  <c:v>4.37806829117463</c:v>
                </c:pt>
                <c:pt idx="52">
                  <c:v>3.7948270771700736</c:v>
                </c:pt>
                <c:pt idx="56">
                  <c:v>3.2627297156383217</c:v>
                </c:pt>
                <c:pt idx="60">
                  <c:v>2.780257269914308</c:v>
                </c:pt>
                <c:pt idx="64">
                  <c:v>2.3385782941516844</c:v>
                </c:pt>
                <c:pt idx="68">
                  <c:v>1.9288694970596554</c:v>
                </c:pt>
                <c:pt idx="72">
                  <c:v>1.5474430288814582</c:v>
                </c:pt>
                <c:pt idx="76">
                  <c:v>1.1981442858614735</c:v>
                </c:pt>
                <c:pt idx="80">
                  <c:v>0.89255734265250819</c:v>
                </c:pt>
                <c:pt idx="84">
                  <c:v>0.64542110897675753</c:v>
                </c:pt>
                <c:pt idx="88">
                  <c:v>0.46408731630857081</c:v>
                </c:pt>
                <c:pt idx="92">
                  <c:v>0.34149954294728491</c:v>
                </c:pt>
                <c:pt idx="96">
                  <c:v>0.26185347321838259</c:v>
                </c:pt>
                <c:pt idx="100">
                  <c:v>0.21016398078456508</c:v>
                </c:pt>
                <c:pt idx="104">
                  <c:v>0.17600584702086494</c:v>
                </c:pt>
                <c:pt idx="108">
                  <c:v>0.15292022744103115</c:v>
                </c:pt>
                <c:pt idx="112">
                  <c:v>0.13699540845292635</c:v>
                </c:pt>
                <c:pt idx="116">
                  <c:v>0.12582128764046452</c:v>
                </c:pt>
                <c:pt idx="120">
                  <c:v>0.11786761599104403</c:v>
                </c:pt>
                <c:pt idx="124">
                  <c:v>0.112132725952083</c:v>
                </c:pt>
                <c:pt idx="128">
                  <c:v>0.10794386750217565</c:v>
                </c:pt>
                <c:pt idx="132">
                  <c:v>0.10484030969072292</c:v>
                </c:pt>
                <c:pt idx="136">
                  <c:v>0.10250220367082255</c:v>
                </c:pt>
                <c:pt idx="140">
                  <c:v>0.10070554569591114</c:v>
                </c:pt>
                <c:pt idx="144">
                  <c:v>9.9292637734553102E-2</c:v>
                </c:pt>
                <c:pt idx="148">
                  <c:v>9.8152155908159608E-2</c:v>
                </c:pt>
                <c:pt idx="152">
                  <c:v>9.7205421646728962E-2</c:v>
                </c:pt>
                <c:pt idx="156">
                  <c:v>9.6396815127651692E-2</c:v>
                </c:pt>
                <c:pt idx="160">
                  <c:v>9.5687026074241843E-2</c:v>
                </c:pt>
                <c:pt idx="164">
                  <c:v>9.5048281687416136E-2</c:v>
                </c:pt>
                <c:pt idx="168">
                  <c:v>9.4460966699287691E-2</c:v>
                </c:pt>
                <c:pt idx="172">
                  <c:v>9.3911229037175276E-2</c:v>
                </c:pt>
                <c:pt idx="176">
                  <c:v>9.3389284850174656E-2</c:v>
                </c:pt>
                <c:pt idx="180">
                  <c:v>9.2888219903412755E-2</c:v>
                </c:pt>
                <c:pt idx="184">
                  <c:v>9.2403142963600887E-2</c:v>
                </c:pt>
                <c:pt idx="188">
                  <c:v>9.1930588452622003E-2</c:v>
                </c:pt>
                <c:pt idx="192">
                  <c:v>9.1468095357846113E-2</c:v>
                </c:pt>
                <c:pt idx="196">
                  <c:v>9.1013910594275632E-2</c:v>
                </c:pt>
                <c:pt idx="200">
                  <c:v>9.0566780130680744E-2</c:v>
                </c:pt>
                <c:pt idx="204">
                  <c:v>9.0125801945565895E-2</c:v>
                </c:pt>
                <c:pt idx="208">
                  <c:v>8.9690322510386583E-2</c:v>
                </c:pt>
                <c:pt idx="212">
                  <c:v>8.9259863900775602E-2</c:v>
                </c:pt>
                <c:pt idx="216">
                  <c:v>8.8834072454264459E-2</c:v>
                </c:pt>
                <c:pt idx="220">
                  <c:v>8.8412682585618851E-2</c:v>
                </c:pt>
                <c:pt idx="224">
                  <c:v>8.7995491267329223E-2</c:v>
                </c:pt>
                <c:pt idx="228">
                  <c:v>8.7582340017002769E-2</c:v>
                </c:pt>
                <c:pt idx="232">
                  <c:v>8.7173102171358985E-2</c:v>
                </c:pt>
                <c:pt idx="236">
                  <c:v>8.6767673885616223E-2</c:v>
                </c:pt>
                <c:pt idx="240">
                  <c:v>8.6365967760084039E-2</c:v>
                </c:pt>
                <c:pt idx="244">
                  <c:v>8.5967908321082004E-2</c:v>
                </c:pt>
                <c:pt idx="248">
                  <c:v>8.5573428811894725E-2</c:v>
                </c:pt>
                <c:pt idx="252">
                  <c:v>8.5182468910168202E-2</c:v>
                </c:pt>
                <c:pt idx="256">
                  <c:v>8.4794973101176785E-2</c:v>
                </c:pt>
                <c:pt idx="260">
                  <c:v>8.4410889515938475E-2</c:v>
                </c:pt>
                <c:pt idx="264">
                  <c:v>8.4030169099183372E-2</c:v>
                </c:pt>
                <c:pt idx="268">
                  <c:v>8.3652765011678398E-2</c:v>
                </c:pt>
                <c:pt idx="272">
                  <c:v>8.3278632199279751E-2</c:v>
                </c:pt>
                <c:pt idx="276">
                  <c:v>8.2907727080762508E-2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BA-467A-97F6-AD1F6F665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854271"/>
        <c:axId val="971213455"/>
      </c:lineChart>
      <c:catAx>
        <c:axId val="839854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Number of Epoch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213455"/>
        <c:crosses val="autoZero"/>
        <c:auto val="1"/>
        <c:lblAlgn val="ctr"/>
        <c:lblOffset val="100"/>
        <c:noMultiLvlLbl val="0"/>
      </c:catAx>
      <c:valAx>
        <c:axId val="97121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Cost (Y, P')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85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 baseline="0">
                <a:latin typeface="Arial" panose="020B0604020202020204" pitchFamily="34" charset="0"/>
                <a:cs typeface="Arial" panose="020B0604020202020204" pitchFamily="34" charset="0"/>
              </a:rPr>
              <a:t>Multiclass Logistic Regression Training Result, using Softmax only</a:t>
            </a:r>
            <a:endParaRPr lang="en-US" sz="1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3167539848793833"/>
          <c:y val="3.24781017264089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6893203664442"/>
          <c:y val="0.10832402164043449"/>
          <c:w val="0.84578435280040065"/>
          <c:h val="0.7953879591236238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Week_4.1!$A$10:$A$249</c:f>
              <c:numCache>
                <c:formatCode>General</c:formatCode>
                <c:ptCount val="240"/>
                <c:pt idx="0">
                  <c:v>1</c:v>
                </c:pt>
                <c:pt idx="4">
                  <c:v>2</c:v>
                </c:pt>
                <c:pt idx="8">
                  <c:v>3</c:v>
                </c:pt>
                <c:pt idx="12">
                  <c:v>4</c:v>
                </c:pt>
                <c:pt idx="16">
                  <c:v>5</c:v>
                </c:pt>
                <c:pt idx="20">
                  <c:v>6</c:v>
                </c:pt>
                <c:pt idx="24">
                  <c:v>7</c:v>
                </c:pt>
                <c:pt idx="28">
                  <c:v>8</c:v>
                </c:pt>
                <c:pt idx="32">
                  <c:v>9</c:v>
                </c:pt>
                <c:pt idx="36">
                  <c:v>10</c:v>
                </c:pt>
                <c:pt idx="40">
                  <c:v>11</c:v>
                </c:pt>
                <c:pt idx="44">
                  <c:v>12</c:v>
                </c:pt>
                <c:pt idx="48">
                  <c:v>13</c:v>
                </c:pt>
                <c:pt idx="52">
                  <c:v>14</c:v>
                </c:pt>
                <c:pt idx="56">
                  <c:v>15</c:v>
                </c:pt>
                <c:pt idx="60">
                  <c:v>16</c:v>
                </c:pt>
                <c:pt idx="64">
                  <c:v>17</c:v>
                </c:pt>
                <c:pt idx="68">
                  <c:v>18</c:v>
                </c:pt>
                <c:pt idx="72">
                  <c:v>19</c:v>
                </c:pt>
                <c:pt idx="76">
                  <c:v>20</c:v>
                </c:pt>
                <c:pt idx="80">
                  <c:v>21</c:v>
                </c:pt>
                <c:pt idx="84">
                  <c:v>22</c:v>
                </c:pt>
                <c:pt idx="88">
                  <c:v>23</c:v>
                </c:pt>
                <c:pt idx="92">
                  <c:v>24</c:v>
                </c:pt>
                <c:pt idx="96">
                  <c:v>25</c:v>
                </c:pt>
                <c:pt idx="100">
                  <c:v>26</c:v>
                </c:pt>
                <c:pt idx="104">
                  <c:v>27</c:v>
                </c:pt>
                <c:pt idx="108">
                  <c:v>28</c:v>
                </c:pt>
                <c:pt idx="112">
                  <c:v>29</c:v>
                </c:pt>
                <c:pt idx="116">
                  <c:v>30</c:v>
                </c:pt>
                <c:pt idx="120">
                  <c:v>31</c:v>
                </c:pt>
                <c:pt idx="124">
                  <c:v>32</c:v>
                </c:pt>
                <c:pt idx="128">
                  <c:v>33</c:v>
                </c:pt>
                <c:pt idx="132">
                  <c:v>34</c:v>
                </c:pt>
                <c:pt idx="136">
                  <c:v>35</c:v>
                </c:pt>
                <c:pt idx="140">
                  <c:v>36</c:v>
                </c:pt>
                <c:pt idx="144">
                  <c:v>37</c:v>
                </c:pt>
                <c:pt idx="148">
                  <c:v>38</c:v>
                </c:pt>
                <c:pt idx="152">
                  <c:v>39</c:v>
                </c:pt>
                <c:pt idx="156">
                  <c:v>40</c:v>
                </c:pt>
                <c:pt idx="160">
                  <c:v>41</c:v>
                </c:pt>
                <c:pt idx="164">
                  <c:v>42</c:v>
                </c:pt>
                <c:pt idx="168">
                  <c:v>43</c:v>
                </c:pt>
                <c:pt idx="172">
                  <c:v>44</c:v>
                </c:pt>
                <c:pt idx="176">
                  <c:v>45</c:v>
                </c:pt>
                <c:pt idx="180">
                  <c:v>46</c:v>
                </c:pt>
                <c:pt idx="184">
                  <c:v>47</c:v>
                </c:pt>
                <c:pt idx="188">
                  <c:v>48</c:v>
                </c:pt>
                <c:pt idx="192">
                  <c:v>49</c:v>
                </c:pt>
                <c:pt idx="196">
                  <c:v>50</c:v>
                </c:pt>
                <c:pt idx="200">
                  <c:v>51</c:v>
                </c:pt>
                <c:pt idx="204">
                  <c:v>52</c:v>
                </c:pt>
                <c:pt idx="208">
                  <c:v>53</c:v>
                </c:pt>
                <c:pt idx="212">
                  <c:v>54</c:v>
                </c:pt>
                <c:pt idx="216">
                  <c:v>55</c:v>
                </c:pt>
                <c:pt idx="220">
                  <c:v>56</c:v>
                </c:pt>
                <c:pt idx="224">
                  <c:v>57</c:v>
                </c:pt>
                <c:pt idx="228">
                  <c:v>58</c:v>
                </c:pt>
                <c:pt idx="232">
                  <c:v>59</c:v>
                </c:pt>
                <c:pt idx="236">
                  <c:v>60</c:v>
                </c:pt>
              </c:numCache>
            </c:numRef>
          </c:cat>
          <c:val>
            <c:numRef>
              <c:f>Week_4.1!$T$10:$T$249</c:f>
              <c:numCache>
                <c:formatCode>General</c:formatCode>
                <c:ptCount val="240"/>
                <c:pt idx="0" formatCode="0.000">
                  <c:v>1.3862943611198906</c:v>
                </c:pt>
                <c:pt idx="4" formatCode="0.000">
                  <c:v>1.2690866004387888</c:v>
                </c:pt>
                <c:pt idx="8" formatCode="0.000">
                  <c:v>1.1749595665417845</c:v>
                </c:pt>
                <c:pt idx="12" formatCode="0.000">
                  <c:v>1.0942407558288412</c:v>
                </c:pt>
                <c:pt idx="16" formatCode="0.000">
                  <c:v>1.0229596336395996</c:v>
                </c:pt>
                <c:pt idx="20" formatCode="0.000">
                  <c:v>0.95919394189910967</c:v>
                </c:pt>
                <c:pt idx="24" formatCode="0.000">
                  <c:v>0.90175728416815804</c:v>
                </c:pt>
                <c:pt idx="28" formatCode="0.000">
                  <c:v>0.84977682361626006</c:v>
                </c:pt>
                <c:pt idx="32" formatCode="0.000">
                  <c:v>0.80255465091635081</c:v>
                </c:pt>
                <c:pt idx="36" formatCode="0.000">
                  <c:v>0.75951290524983295</c:v>
                </c:pt>
                <c:pt idx="40" formatCode="0.000">
                  <c:v>0.72016488085290364</c:v>
                </c:pt>
                <c:pt idx="44" formatCode="0.000">
                  <c:v>0.68409608758254503</c:v>
                </c:pt>
                <c:pt idx="48" formatCode="0.000">
                  <c:v>0</c:v>
                </c:pt>
                <c:pt idx="52" formatCode="0.000">
                  <c:v>0.62041992245224065</c:v>
                </c:pt>
                <c:pt idx="56" formatCode="0.000">
                  <c:v>0.59223622672928633</c:v>
                </c:pt>
                <c:pt idx="60" formatCode="0.000">
                  <c:v>0.56616463133173656</c:v>
                </c:pt>
                <c:pt idx="64" formatCode="0.000">
                  <c:v>0.54199878277769886</c:v>
                </c:pt>
                <c:pt idx="68" formatCode="0.000">
                  <c:v>0.51955659939419441</c:v>
                </c:pt>
                <c:pt idx="72" formatCode="0.000">
                  <c:v>0.4986768888014943</c:v>
                </c:pt>
                <c:pt idx="76" formatCode="0.000">
                  <c:v>0.47921653846244561</c:v>
                </c:pt>
                <c:pt idx="80" formatCode="0.000">
                  <c:v>0.46104815774345215</c:v>
                </c:pt>
                <c:pt idx="84" formatCode="0.000">
                  <c:v>0.44405808147470999</c:v>
                </c:pt>
                <c:pt idx="88" formatCode="0.000">
                  <c:v>0.42814466727541978</c:v>
                </c:pt>
                <c:pt idx="92" formatCode="0.000">
                  <c:v>0.4132168347535754</c:v>
                </c:pt>
                <c:pt idx="96" formatCode="0.000">
                  <c:v>0.39919280609290808</c:v>
                </c:pt>
                <c:pt idx="100" formatCode="0.000">
                  <c:v>0.3859990158780785</c:v>
                </c:pt>
                <c:pt idx="104" formatCode="0.000">
                  <c:v>0.37356916422132275</c:v>
                </c:pt>
                <c:pt idx="108" formatCode="0.000">
                  <c:v>0.361843391974488</c:v>
                </c:pt>
                <c:pt idx="112" formatCode="0.000">
                  <c:v>0.35076756046922941</c:v>
                </c:pt>
                <c:pt idx="116" formatCode="0.000">
                  <c:v>0.340292621116838</c:v>
                </c:pt>
                <c:pt idx="120" formatCode="0.000">
                  <c:v>0.33037406251777568</c:v>
                </c:pt>
                <c:pt idx="124" formatCode="0.000">
                  <c:v>0.32097142461854661</c:v>
                </c:pt>
                <c:pt idx="128" formatCode="0.000">
                  <c:v>0.31204787100842762</c:v>
                </c:pt>
                <c:pt idx="132" formatCode="0.000">
                  <c:v>0.30356981174178077</c:v>
                </c:pt>
                <c:pt idx="136" formatCode="0.000">
                  <c:v>0.2955065701555723</c:v>
                </c:pt>
                <c:pt idx="140" formatCode="0.000">
                  <c:v>0.28783008806580029</c:v>
                </c:pt>
                <c:pt idx="144" formatCode="0.000">
                  <c:v>0.28051466450119439</c:v>
                </c:pt>
                <c:pt idx="148" formatCode="0.000">
                  <c:v>0.27353672379165495</c:v>
                </c:pt>
                <c:pt idx="152" formatCode="0.000">
                  <c:v>0.26687460939150398</c:v>
                </c:pt>
                <c:pt idx="156" formatCode="0.000">
                  <c:v>0.26050840029912192</c:v>
                </c:pt>
                <c:pt idx="160" formatCode="0.000">
                  <c:v>0.25441974734759304</c:v>
                </c:pt>
                <c:pt idx="164" formatCode="0.000">
                  <c:v>0.24859172699599399</c:v>
                </c:pt>
                <c:pt idx="168" formatCode="0.000">
                  <c:v>0.24300871055664566</c:v>
                </c:pt>
                <c:pt idx="172" formatCode="0.000">
                  <c:v>0.23765624705727323</c:v>
                </c:pt>
                <c:pt idx="176" formatCode="0.000">
                  <c:v>0.23252095816473886</c:v>
                </c:pt>
                <c:pt idx="180" formatCode="0.000">
                  <c:v>0.22759044379397031</c:v>
                </c:pt>
                <c:pt idx="184" formatCode="0.000">
                  <c:v>0.22285319719633273</c:v>
                </c:pt>
                <c:pt idx="188" formatCode="0.000">
                  <c:v>0.21829852846967887</c:v>
                </c:pt>
                <c:pt idx="192" formatCode="0.000">
                  <c:v>0.21391649556085351</c:v>
                </c:pt>
                <c:pt idx="196" formatCode="0.000">
                  <c:v>0.20969784194321908</c:v>
                </c:pt>
                <c:pt idx="200" formatCode="0.000">
                  <c:v>0.20563394024913223</c:v>
                </c:pt>
                <c:pt idx="204" formatCode="0.000">
                  <c:v>0.20171674122219055</c:v>
                </c:pt>
                <c:pt idx="208" formatCode="0.000">
                  <c:v>0.19793872742820501</c:v>
                </c:pt>
                <c:pt idx="212" formatCode="0.000">
                  <c:v>0.19429287122866071</c:v>
                </c:pt>
                <c:pt idx="216" formatCode="0.000">
                  <c:v>0.19077259657716839</c:v>
                </c:pt>
                <c:pt idx="220" formatCode="0.000">
                  <c:v>0.18737174424914965</c:v>
                </c:pt>
                <c:pt idx="224" formatCode="0.000">
                  <c:v>0.1840845401586475</c:v>
                </c:pt>
                <c:pt idx="228" formatCode="0.000">
                  <c:v>0.18090556645452952</c:v>
                </c:pt>
                <c:pt idx="232" formatCode="0.000">
                  <c:v>0.17782973512210551</c:v>
                </c:pt>
                <c:pt idx="236" formatCode="0.000">
                  <c:v>0.17485226384593827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E-411D-86C3-BE0BC2BE5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892320"/>
        <c:axId val="151778064"/>
      </c:lineChart>
      <c:catAx>
        <c:axId val="8478923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Number of Epoch</a:t>
                </a:r>
              </a:p>
            </c:rich>
          </c:tx>
          <c:layout>
            <c:manualLayout>
              <c:xMode val="edge"/>
              <c:yMode val="edge"/>
              <c:x val="0.4407321215014664"/>
              <c:y val="0.92964135992235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1778064"/>
        <c:crosses val="autoZero"/>
        <c:auto val="1"/>
        <c:lblAlgn val="ctr"/>
        <c:lblOffset val="100"/>
        <c:noMultiLvlLbl val="0"/>
      </c:catAx>
      <c:valAx>
        <c:axId val="151778064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Cost (y,p)</a:t>
                </a:r>
              </a:p>
            </c:rich>
          </c:tx>
          <c:layout>
            <c:manualLayout>
              <c:xMode val="edge"/>
              <c:yMode val="edge"/>
              <c:x val="1.1031865836086037E-2"/>
              <c:y val="0.39074465863845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89232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Multiclass Logistic Regression (Sigmoid + Softmax functions ) Training Result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10870516185477"/>
          <c:y val="0.19486111111111112"/>
          <c:w val="0.85222462817147859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Week_4.2!$A$10:$A$1449</c:f>
              <c:numCache>
                <c:formatCode>General</c:formatCode>
                <c:ptCount val="1440"/>
                <c:pt idx="0">
                  <c:v>1</c:v>
                </c:pt>
                <c:pt idx="4">
                  <c:v>2</c:v>
                </c:pt>
                <c:pt idx="8">
                  <c:v>3</c:v>
                </c:pt>
                <c:pt idx="12">
                  <c:v>4</c:v>
                </c:pt>
                <c:pt idx="16">
                  <c:v>5</c:v>
                </c:pt>
                <c:pt idx="20">
                  <c:v>6</c:v>
                </c:pt>
                <c:pt idx="24">
                  <c:v>7</c:v>
                </c:pt>
                <c:pt idx="28">
                  <c:v>8</c:v>
                </c:pt>
                <c:pt idx="32">
                  <c:v>9</c:v>
                </c:pt>
                <c:pt idx="36">
                  <c:v>10</c:v>
                </c:pt>
                <c:pt idx="40">
                  <c:v>11</c:v>
                </c:pt>
                <c:pt idx="44">
                  <c:v>12</c:v>
                </c:pt>
                <c:pt idx="48">
                  <c:v>13</c:v>
                </c:pt>
                <c:pt idx="52">
                  <c:v>14</c:v>
                </c:pt>
                <c:pt idx="56">
                  <c:v>15</c:v>
                </c:pt>
                <c:pt idx="60">
                  <c:v>16</c:v>
                </c:pt>
                <c:pt idx="64">
                  <c:v>17</c:v>
                </c:pt>
                <c:pt idx="68">
                  <c:v>18</c:v>
                </c:pt>
                <c:pt idx="72">
                  <c:v>19</c:v>
                </c:pt>
                <c:pt idx="76">
                  <c:v>20</c:v>
                </c:pt>
                <c:pt idx="80">
                  <c:v>21</c:v>
                </c:pt>
                <c:pt idx="84">
                  <c:v>22</c:v>
                </c:pt>
                <c:pt idx="88">
                  <c:v>23</c:v>
                </c:pt>
                <c:pt idx="92">
                  <c:v>24</c:v>
                </c:pt>
                <c:pt idx="96">
                  <c:v>25</c:v>
                </c:pt>
                <c:pt idx="100">
                  <c:v>26</c:v>
                </c:pt>
                <c:pt idx="104">
                  <c:v>27</c:v>
                </c:pt>
                <c:pt idx="108">
                  <c:v>28</c:v>
                </c:pt>
                <c:pt idx="112">
                  <c:v>29</c:v>
                </c:pt>
                <c:pt idx="116">
                  <c:v>30</c:v>
                </c:pt>
                <c:pt idx="120">
                  <c:v>31</c:v>
                </c:pt>
                <c:pt idx="124">
                  <c:v>32</c:v>
                </c:pt>
                <c:pt idx="128">
                  <c:v>33</c:v>
                </c:pt>
                <c:pt idx="132">
                  <c:v>34</c:v>
                </c:pt>
                <c:pt idx="136">
                  <c:v>35</c:v>
                </c:pt>
                <c:pt idx="140">
                  <c:v>36</c:v>
                </c:pt>
                <c:pt idx="144">
                  <c:v>37</c:v>
                </c:pt>
                <c:pt idx="148">
                  <c:v>38</c:v>
                </c:pt>
                <c:pt idx="152">
                  <c:v>39</c:v>
                </c:pt>
                <c:pt idx="156">
                  <c:v>40</c:v>
                </c:pt>
                <c:pt idx="160">
                  <c:v>41</c:v>
                </c:pt>
                <c:pt idx="164">
                  <c:v>42</c:v>
                </c:pt>
                <c:pt idx="168">
                  <c:v>43</c:v>
                </c:pt>
                <c:pt idx="172">
                  <c:v>44</c:v>
                </c:pt>
                <c:pt idx="176">
                  <c:v>45</c:v>
                </c:pt>
                <c:pt idx="180">
                  <c:v>46</c:v>
                </c:pt>
                <c:pt idx="184">
                  <c:v>47</c:v>
                </c:pt>
                <c:pt idx="188">
                  <c:v>48</c:v>
                </c:pt>
                <c:pt idx="192">
                  <c:v>49</c:v>
                </c:pt>
                <c:pt idx="196">
                  <c:v>50</c:v>
                </c:pt>
                <c:pt idx="200">
                  <c:v>51</c:v>
                </c:pt>
                <c:pt idx="204">
                  <c:v>52</c:v>
                </c:pt>
                <c:pt idx="208">
                  <c:v>53</c:v>
                </c:pt>
                <c:pt idx="212">
                  <c:v>54</c:v>
                </c:pt>
                <c:pt idx="216">
                  <c:v>55</c:v>
                </c:pt>
                <c:pt idx="220">
                  <c:v>56</c:v>
                </c:pt>
                <c:pt idx="224">
                  <c:v>57</c:v>
                </c:pt>
                <c:pt idx="228">
                  <c:v>58</c:v>
                </c:pt>
                <c:pt idx="232">
                  <c:v>59</c:v>
                </c:pt>
                <c:pt idx="236">
                  <c:v>60</c:v>
                </c:pt>
                <c:pt idx="240">
                  <c:v>61</c:v>
                </c:pt>
                <c:pt idx="244">
                  <c:v>62</c:v>
                </c:pt>
                <c:pt idx="248">
                  <c:v>63</c:v>
                </c:pt>
                <c:pt idx="252">
                  <c:v>64</c:v>
                </c:pt>
                <c:pt idx="256">
                  <c:v>65</c:v>
                </c:pt>
                <c:pt idx="260">
                  <c:v>66</c:v>
                </c:pt>
                <c:pt idx="264">
                  <c:v>67</c:v>
                </c:pt>
              </c:numCache>
            </c:numRef>
          </c:xVal>
          <c:yVal>
            <c:numRef>
              <c:f>Week_4.2!$X$10:$X$1449</c:f>
              <c:numCache>
                <c:formatCode>General</c:formatCode>
                <c:ptCount val="1440"/>
                <c:pt idx="0" formatCode="0.000">
                  <c:v>1.3862943611198906</c:v>
                </c:pt>
                <c:pt idx="4" formatCode="0.000">
                  <c:v>1.3664128502558159</c:v>
                </c:pt>
                <c:pt idx="8" formatCode="0.000">
                  <c:v>1.3478337943440446</c:v>
                </c:pt>
                <c:pt idx="12" formatCode="0.000">
                  <c:v>1.3304191369024898</c:v>
                </c:pt>
                <c:pt idx="16" formatCode="0.000">
                  <c:v>1.3140629660262604</c:v>
                </c:pt>
                <c:pt idx="20" formatCode="0.000">
                  <c:v>1.2986840540242226</c:v>
                </c:pt>
                <c:pt idx="24" formatCode="0.000">
                  <c:v>1.2842175088718595</c:v>
                </c:pt>
                <c:pt idx="28" formatCode="0.000">
                  <c:v>1.2706082206556573</c:v>
                </c:pt>
                <c:pt idx="32" formatCode="0.000">
                  <c:v>1.2578066819078484</c:v>
                </c:pt>
                <c:pt idx="36" formatCode="0.000">
                  <c:v>1.2457667447712657</c:v>
                </c:pt>
                <c:pt idx="40" formatCode="0.000">
                  <c:v>1.2344446075139552</c:v>
                </c:pt>
                <c:pt idx="44" formatCode="0.000">
                  <c:v>1.2237984350197446</c:v>
                </c:pt>
                <c:pt idx="48" formatCode="0.000">
                  <c:v>0</c:v>
                </c:pt>
                <c:pt idx="52" formatCode="0.000">
                  <c:v>1.2043758376934981</c:v>
                </c:pt>
                <c:pt idx="56" formatCode="0.000">
                  <c:v>1.1955248145591164</c:v>
                </c:pt>
                <c:pt idx="60" formatCode="0.000">
                  <c:v>1.1872004838387999</c:v>
                </c:pt>
                <c:pt idx="64" formatCode="0.000">
                  <c:v>1.1793698466322933</c:v>
                </c:pt>
                <c:pt idx="68" formatCode="0.000">
                  <c:v>1.1720015555310679</c:v>
                </c:pt>
                <c:pt idx="72" formatCode="0.000">
                  <c:v>1.1650658850972437</c:v>
                </c:pt>
                <c:pt idx="76" formatCode="0.000">
                  <c:v>1.1585347067212532</c:v>
                </c:pt>
                <c:pt idx="80" formatCode="0.000">
                  <c:v>1.1523814641474406</c:v>
                </c:pt>
                <c:pt idx="84" formatCode="0.000">
                  <c:v>1.1465811459671924</c:v>
                </c:pt>
                <c:pt idx="88" formatCode="0.000">
                  <c:v>1.1411102523378223</c:v>
                </c:pt>
                <c:pt idx="92" formatCode="0.000">
                  <c:v>1.1359467544583337</c:v>
                </c:pt>
                <c:pt idx="96" formatCode="0.000">
                  <c:v>1.1310700465156209</c:v>
                </c:pt>
                <c:pt idx="100" formatCode="0.000">
                  <c:v>1.1264608907154656</c:v>
                </c:pt>
                <c:pt idx="104" formatCode="0.000">
                  <c:v>1.1221013565871913</c:v>
                </c:pt>
                <c:pt idx="108" formatCode="0.000">
                  <c:v>1.1179747560347313</c:v>
                </c:pt>
                <c:pt idx="112" formatCode="0.000">
                  <c:v>1.1140655756684896</c:v>
                </c:pt>
                <c:pt idx="116" formatCode="0.000">
                  <c:v>1.1103594078640799</c:v>
                </c:pt>
                <c:pt idx="120" formatCode="0.000">
                  <c:v>1.1068428818181997</c:v>
                </c:pt>
                <c:pt idx="124" formatCode="0.000">
                  <c:v>1.1035035956560333</c:v>
                </c:pt>
                <c:pt idx="128" formatCode="0.000">
                  <c:v>1.10033005042138</c:v>
                </c:pt>
                <c:pt idx="132" formatCode="0.000">
                  <c:v>1.0973115865706518</c:v>
                </c:pt>
                <c:pt idx="136" formatCode="0.000">
                  <c:v>1.0944383234060182</c:v>
                </c:pt>
                <c:pt idx="140" formatCode="0.000">
                  <c:v>1.0917011017259348</c:v>
                </c:pt>
                <c:pt idx="144" formatCode="0.000">
                  <c:v>1.0890914298434886</c:v>
                </c:pt>
                <c:pt idx="148" formatCode="0.000">
                  <c:v>1.0866014330224161</c:v>
                </c:pt>
                <c:pt idx="152" formatCode="0.000">
                  <c:v>1.0842238063040355</c:v>
                </c:pt>
                <c:pt idx="156" formatCode="0.000">
                  <c:v>1.0819517706420172</c:v>
                </c:pt>
                <c:pt idx="160" formatCode="0.000">
                  <c:v>1.0797790322221694</c:v>
                </c:pt>
                <c:pt idx="164" formatCode="0.000">
                  <c:v>1.0776997448179759</c:v>
                </c:pt>
                <c:pt idx="168" formatCode="0.000">
                  <c:v>1.0757084750164867</c:v>
                </c:pt>
                <c:pt idx="172" formatCode="0.000">
                  <c:v>1.0738001701409112</c:v>
                </c:pt>
                <c:pt idx="176" formatCode="0.000">
                  <c:v>1.0719701286938803</c:v>
                </c:pt>
                <c:pt idx="180" formatCode="0.000">
                  <c:v>1.0702139731472091</c:v>
                </c:pt>
                <c:pt idx="184" formatCode="0.000">
                  <c:v>1.0685276249088462</c:v>
                </c:pt>
                <c:pt idx="188" formatCode="0.000">
                  <c:v>1.0669072813045619</c:v>
                </c:pt>
                <c:pt idx="192" formatCode="0.000">
                  <c:v>1.0653493944200672</c:v>
                </c:pt>
                <c:pt idx="196" formatCode="0.000">
                  <c:v>1.0638506516581234</c:v>
                </c:pt>
                <c:pt idx="200" formatCode="0.000">
                  <c:v>1.0624079578743713</c:v>
                </c:pt>
                <c:pt idx="204" formatCode="0.000">
                  <c:v>1.061018418964822</c:v>
                </c:pt>
                <c:pt idx="208" formatCode="0.000">
                  <c:v>1.0596793267869784</c:v>
                </c:pt>
                <c:pt idx="212" formatCode="0.000">
                  <c:v>1.0583881453052775</c:v>
                </c:pt>
                <c:pt idx="216" formatCode="0.000">
                  <c:v>1.057142497859856</c:v>
                </c:pt>
                <c:pt idx="220" formatCode="0.000">
                  <c:v>1.0559401554655132</c:v>
                </c:pt>
                <c:pt idx="224" formatCode="0.000">
                  <c:v>1.05477902605513</c:v>
                </c:pt>
                <c:pt idx="228" formatCode="0.000">
                  <c:v>1.0536571445887057</c:v>
                </c:pt>
                <c:pt idx="232" formatCode="0.000">
                  <c:v>1.0525726639555941</c:v>
                </c:pt>
                <c:pt idx="236" formatCode="0.000">
                  <c:v>1.0515238466034809</c:v>
                </c:pt>
                <c:pt idx="240" formatCode="0.000">
                  <c:v>1.0505090568331512</c:v>
                </c:pt>
                <c:pt idx="244" formatCode="0.000">
                  <c:v>1.0495267537031778</c:v>
                </c:pt>
                <c:pt idx="248" formatCode="0.000">
                  <c:v>1.0485754844933597</c:v>
                </c:pt>
                <c:pt idx="252" formatCode="0.000">
                  <c:v>1.0476538786800367</c:v>
                </c:pt>
                <c:pt idx="256" formatCode="0.000">
                  <c:v>1.0467606423803901</c:v>
                </c:pt>
                <c:pt idx="260" formatCode="0.000">
                  <c:v>1.0458945532264661</c:v>
                </c:pt>
                <c:pt idx="264" formatCode="0.000">
                  <c:v>1.0450544556330121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F-47A9-BE1B-9ED28C466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611295"/>
        <c:axId val="552477663"/>
      </c:scatterChart>
      <c:valAx>
        <c:axId val="98961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77663"/>
        <c:crosses val="autoZero"/>
        <c:crossBetween val="midCat"/>
      </c:valAx>
      <c:valAx>
        <c:axId val="552477663"/>
        <c:scaling>
          <c:orientation val="minMax"/>
          <c:max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1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400"/>
              <a:t>Training Result using Sigmoid</a:t>
            </a:r>
            <a:endParaRPr lang="en-GB" sz="4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79628910217095"/>
          <c:y val="0.13421266947880847"/>
          <c:w val="0.8522246281714785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numRef>
              <c:f>Week_5_lesson_6_sigmoid!$A$10:$A$293</c:f>
              <c:numCache>
                <c:formatCode>General</c:formatCode>
                <c:ptCount val="284"/>
                <c:pt idx="0">
                  <c:v>1</c:v>
                </c:pt>
                <c:pt idx="4">
                  <c:v>2</c:v>
                </c:pt>
                <c:pt idx="8">
                  <c:v>3</c:v>
                </c:pt>
                <c:pt idx="12">
                  <c:v>4</c:v>
                </c:pt>
                <c:pt idx="16">
                  <c:v>5</c:v>
                </c:pt>
                <c:pt idx="20">
                  <c:v>6</c:v>
                </c:pt>
                <c:pt idx="24">
                  <c:v>7</c:v>
                </c:pt>
                <c:pt idx="28">
                  <c:v>8</c:v>
                </c:pt>
                <c:pt idx="32">
                  <c:v>9</c:v>
                </c:pt>
                <c:pt idx="36">
                  <c:v>10</c:v>
                </c:pt>
                <c:pt idx="40">
                  <c:v>11</c:v>
                </c:pt>
                <c:pt idx="44">
                  <c:v>12</c:v>
                </c:pt>
                <c:pt idx="48">
                  <c:v>13</c:v>
                </c:pt>
                <c:pt idx="52">
                  <c:v>14</c:v>
                </c:pt>
                <c:pt idx="56">
                  <c:v>15</c:v>
                </c:pt>
                <c:pt idx="60">
                  <c:v>16</c:v>
                </c:pt>
                <c:pt idx="64">
                  <c:v>17</c:v>
                </c:pt>
                <c:pt idx="68">
                  <c:v>18</c:v>
                </c:pt>
                <c:pt idx="72">
                  <c:v>19</c:v>
                </c:pt>
                <c:pt idx="76">
                  <c:v>20</c:v>
                </c:pt>
                <c:pt idx="80">
                  <c:v>21</c:v>
                </c:pt>
                <c:pt idx="84">
                  <c:v>22</c:v>
                </c:pt>
                <c:pt idx="88">
                  <c:v>23</c:v>
                </c:pt>
                <c:pt idx="92">
                  <c:v>24</c:v>
                </c:pt>
                <c:pt idx="96">
                  <c:v>25</c:v>
                </c:pt>
                <c:pt idx="100">
                  <c:v>26</c:v>
                </c:pt>
                <c:pt idx="104">
                  <c:v>27</c:v>
                </c:pt>
                <c:pt idx="108">
                  <c:v>28</c:v>
                </c:pt>
                <c:pt idx="112">
                  <c:v>29</c:v>
                </c:pt>
                <c:pt idx="116">
                  <c:v>30</c:v>
                </c:pt>
                <c:pt idx="120">
                  <c:v>31</c:v>
                </c:pt>
                <c:pt idx="124">
                  <c:v>32</c:v>
                </c:pt>
                <c:pt idx="128">
                  <c:v>33</c:v>
                </c:pt>
                <c:pt idx="132">
                  <c:v>34</c:v>
                </c:pt>
                <c:pt idx="136">
                  <c:v>35</c:v>
                </c:pt>
                <c:pt idx="140">
                  <c:v>36</c:v>
                </c:pt>
                <c:pt idx="144">
                  <c:v>37</c:v>
                </c:pt>
                <c:pt idx="148">
                  <c:v>38</c:v>
                </c:pt>
                <c:pt idx="152">
                  <c:v>39</c:v>
                </c:pt>
                <c:pt idx="156">
                  <c:v>40</c:v>
                </c:pt>
                <c:pt idx="160">
                  <c:v>41</c:v>
                </c:pt>
                <c:pt idx="164">
                  <c:v>42</c:v>
                </c:pt>
                <c:pt idx="168">
                  <c:v>43</c:v>
                </c:pt>
                <c:pt idx="172">
                  <c:v>44</c:v>
                </c:pt>
                <c:pt idx="176">
                  <c:v>45</c:v>
                </c:pt>
                <c:pt idx="180">
                  <c:v>46</c:v>
                </c:pt>
                <c:pt idx="184">
                  <c:v>47</c:v>
                </c:pt>
                <c:pt idx="188">
                  <c:v>48</c:v>
                </c:pt>
                <c:pt idx="192">
                  <c:v>49</c:v>
                </c:pt>
                <c:pt idx="196">
                  <c:v>50</c:v>
                </c:pt>
                <c:pt idx="200">
                  <c:v>51</c:v>
                </c:pt>
                <c:pt idx="204">
                  <c:v>52</c:v>
                </c:pt>
                <c:pt idx="208">
                  <c:v>53</c:v>
                </c:pt>
                <c:pt idx="212">
                  <c:v>54</c:v>
                </c:pt>
                <c:pt idx="216">
                  <c:v>55</c:v>
                </c:pt>
                <c:pt idx="220">
                  <c:v>56</c:v>
                </c:pt>
                <c:pt idx="224">
                  <c:v>57</c:v>
                </c:pt>
                <c:pt idx="228">
                  <c:v>58</c:v>
                </c:pt>
                <c:pt idx="232">
                  <c:v>59</c:v>
                </c:pt>
                <c:pt idx="236">
                  <c:v>60</c:v>
                </c:pt>
                <c:pt idx="240">
                  <c:v>61</c:v>
                </c:pt>
                <c:pt idx="244">
                  <c:v>62</c:v>
                </c:pt>
                <c:pt idx="248">
                  <c:v>63</c:v>
                </c:pt>
                <c:pt idx="252">
                  <c:v>64</c:v>
                </c:pt>
                <c:pt idx="256">
                  <c:v>65</c:v>
                </c:pt>
                <c:pt idx="260">
                  <c:v>66</c:v>
                </c:pt>
                <c:pt idx="264">
                  <c:v>67</c:v>
                </c:pt>
                <c:pt idx="268">
                  <c:v>68</c:v>
                </c:pt>
                <c:pt idx="272">
                  <c:v>69</c:v>
                </c:pt>
                <c:pt idx="276">
                  <c:v>70</c:v>
                </c:pt>
                <c:pt idx="280">
                  <c:v>71</c:v>
                </c:pt>
              </c:numCache>
            </c:numRef>
          </c:cat>
          <c:val>
            <c:numRef>
              <c:f>Week_5_lesson_6_sigmoid!$U$10:$U$293</c:f>
              <c:numCache>
                <c:formatCode>General</c:formatCode>
                <c:ptCount val="284"/>
                <c:pt idx="0" formatCode="0.000">
                  <c:v>0.73196511969315603</c:v>
                </c:pt>
                <c:pt idx="4" formatCode="0.000">
                  <c:v>0.69659118122079289</c:v>
                </c:pt>
                <c:pt idx="8" formatCode="0.000">
                  <c:v>0.69292573389420753</c:v>
                </c:pt>
                <c:pt idx="12" formatCode="0.000">
                  <c:v>0.69239837234161306</c:v>
                </c:pt>
                <c:pt idx="16" formatCode="0.000">
                  <c:v>0.69215412993045189</c:v>
                </c:pt>
                <c:pt idx="20" formatCode="0.000">
                  <c:v>0.69192929476847143</c:v>
                </c:pt>
                <c:pt idx="24" formatCode="0.000">
                  <c:v>0.69169696145967385</c:v>
                </c:pt>
                <c:pt idx="28" formatCode="0.000">
                  <c:v>0.69145321066852561</c:v>
                </c:pt>
                <c:pt idx="32" formatCode="0.000">
                  <c:v>0.69119614550497321</c:v>
                </c:pt>
                <c:pt idx="36" formatCode="0.000">
                  <c:v>0.69092395746944568</c:v>
                </c:pt>
                <c:pt idx="40" formatCode="0.000">
                  <c:v>0.69063473950274645</c:v>
                </c:pt>
                <c:pt idx="44" formatCode="0.000">
                  <c:v>0.69032646293627287</c:v>
                </c:pt>
                <c:pt idx="48" formatCode="0.000">
                  <c:v>0.68999696801501909</c:v>
                </c:pt>
                <c:pt idx="52" formatCode="0.000">
                  <c:v>0.68964395743447082</c:v>
                </c:pt>
                <c:pt idx="56" formatCode="0.000">
                  <c:v>0.68926499150196041</c:v>
                </c:pt>
                <c:pt idx="60" formatCode="0.000">
                  <c:v>0.68885748534380564</c:v>
                </c:pt>
                <c:pt idx="64" formatCode="0.000">
                  <c:v>0.68841870839381036</c:v>
                </c:pt>
                <c:pt idx="68" formatCode="0.000">
                  <c:v>0.68794578645571425</c:v>
                </c:pt>
                <c:pt idx="72" formatCode="0.000">
                  <c:v>0.6874357065476645</c:v>
                </c:pt>
                <c:pt idx="76" formatCode="0.000">
                  <c:v>0.68688532465209384</c:v>
                </c:pt>
                <c:pt idx="80" formatCode="0.000">
                  <c:v>0.68629137636737236</c:v>
                </c:pt>
                <c:pt idx="84" formatCode="0.000">
                  <c:v>0.68565049030415348</c:v>
                </c:pt>
                <c:pt idx="88" formatCode="0.000">
                  <c:v>0.68495920389398368</c:v>
                </c:pt>
                <c:pt idx="92" formatCode="0.000">
                  <c:v>0.68421398109511866</c:v>
                </c:pt>
                <c:pt idx="96" formatCode="0.000">
                  <c:v>0.68341123130920578</c:v>
                </c:pt>
                <c:pt idx="100" formatCode="0.000">
                  <c:v>0.68254732868584256</c:v>
                </c:pt>
                <c:pt idx="104" formatCode="0.000">
                  <c:v>0.68161863091526542</c:v>
                </c:pt>
                <c:pt idx="108" formatCode="0.000">
                  <c:v>0.68062149661681359</c:v>
                </c:pt>
                <c:pt idx="112" formatCode="0.000">
                  <c:v>0.6795523005415256</c:v>
                </c:pt>
                <c:pt idx="116" formatCode="0.000">
                  <c:v>0.67840744603145908</c:v>
                </c:pt>
                <c:pt idx="120" formatCode="0.000">
                  <c:v>0.67718337451376442</c:v>
                </c:pt>
                <c:pt idx="124" formatCode="0.000">
                  <c:v>0.67587657223751885</c:v>
                </c:pt>
                <c:pt idx="128" formatCode="0.000">
                  <c:v>0.67448357495473554</c:v>
                </c:pt>
                <c:pt idx="132" formatCode="0.000">
                  <c:v>0.67300097176056539</c:v>
                </c:pt>
                <c:pt idx="136" formatCode="0.000">
                  <c:v>0.6714254097902137</c:v>
                </c:pt>
                <c:pt idx="140" formatCode="0.000">
                  <c:v>0.66975360186739519</c:v>
                </c:pt>
                <c:pt idx="144" formatCode="0.000">
                  <c:v>0.66798233945981822</c:v>
                </c:pt>
                <c:pt idx="148" formatCode="0.000">
                  <c:v>0.66610851337700017</c:v>
                </c:pt>
                <c:pt idx="152" formatCode="0.000">
                  <c:v>0.66412914451109684</c:v>
                </c:pt>
                <c:pt idx="156" formatCode="0.000">
                  <c:v>0.66204142655117382</c:v>
                </c:pt>
                <c:pt idx="160" formatCode="0.000">
                  <c:v>0.6598427819877295</c:v>
                </c:pt>
                <c:pt idx="164" formatCode="0.000">
                  <c:v>0.6575309318739071</c:v>
                </c:pt>
                <c:pt idx="168" formatCode="0.000">
                  <c:v>0.65510397874544046</c:v>
                </c:pt>
                <c:pt idx="172" formatCode="0.000">
                  <c:v>0.65256050086486428</c:v>
                </c:pt>
                <c:pt idx="176" formatCode="0.000">
                  <c:v>0.64989965461212873</c:v>
                </c:pt>
                <c:pt idx="180" formatCode="0.000">
                  <c:v>0.64712128048579665</c:v>
                </c:pt>
                <c:pt idx="184" formatCode="0.000">
                  <c:v>0.64422600692737864</c:v>
                </c:pt>
                <c:pt idx="188" formatCode="0.000">
                  <c:v>0.64121534518167067</c:v>
                </c:pt>
                <c:pt idx="192" formatCode="0.000">
                  <c:v>0.63809176781703281</c:v>
                </c:pt>
                <c:pt idx="196" formatCode="0.000">
                  <c:v>0.63485876350310289</c:v>
                </c:pt>
                <c:pt idx="200" formatCode="0.000">
                  <c:v>0.63152086129607676</c:v>
                </c:pt>
                <c:pt idx="204" formatCode="0.000">
                  <c:v>0.6280836190639314</c:v>
                </c:pt>
                <c:pt idx="208" formatCode="0.000">
                  <c:v>0.62455357275334433</c:v>
                </c:pt>
                <c:pt idx="212" formatCode="0.000">
                  <c:v>0.62093814580747309</c:v>
                </c:pt>
                <c:pt idx="216" formatCode="0.000">
                  <c:v>0.61724552094014684</c:v>
                </c:pt>
                <c:pt idx="220" formatCode="0.000">
                  <c:v>0.61348447933851236</c:v>
                </c:pt>
                <c:pt idx="224" formatCode="0.000">
                  <c:v>0.6096642148640592</c:v>
                </c:pt>
                <c:pt idx="228" formatCode="0.000">
                  <c:v>0.60579413265156479</c:v>
                </c:pt>
                <c:pt idx="232" formatCode="0.000">
                  <c:v>0.60188364246008907</c:v>
                </c:pt>
                <c:pt idx="236" formatCode="0.000">
                  <c:v>0.59794195713052001</c:v>
                </c:pt>
                <c:pt idx="240" formatCode="0.000">
                  <c:v>0.5939779056059098</c:v>
                </c:pt>
                <c:pt idx="244" formatCode="0.000">
                  <c:v>0.58999976834411227</c:v>
                </c:pt>
                <c:pt idx="248" formatCode="0.000">
                  <c:v>0.5860151408413683</c:v>
                </c:pt>
                <c:pt idx="252" formatCode="0.000">
                  <c:v>0.58203082866068545</c:v>
                </c:pt>
                <c:pt idx="256" formatCode="0.000">
                  <c:v>0.57805277507174924</c:v>
                </c:pt>
                <c:pt idx="260" formatCode="0.000">
                  <c:v>0.57408602036072043</c:v>
                </c:pt>
                <c:pt idx="264" formatCode="0.000">
                  <c:v>0.57013469019298291</c:v>
                </c:pt>
                <c:pt idx="268" formatCode="0.000">
                  <c:v>0.56620200917581442</c:v>
                </c:pt>
                <c:pt idx="272" formatCode="0.000">
                  <c:v>0.56229033497835079</c:v>
                </c:pt>
                <c:pt idx="276" formatCode="0.000">
                  <c:v>0.55840120798669202</c:v>
                </c:pt>
                <c:pt idx="280" formatCode="0.000">
                  <c:v>0.5545354114395965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A-415C-931B-C9032225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989611295"/>
        <c:axId val="552477663"/>
      </c:barChart>
      <c:catAx>
        <c:axId val="989611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Epochs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77663"/>
        <c:crosses val="autoZero"/>
        <c:auto val="1"/>
        <c:lblAlgn val="ctr"/>
        <c:lblOffset val="100"/>
        <c:tickMarkSkip val="1"/>
        <c:noMultiLvlLbl val="0"/>
      </c:catAx>
      <c:valAx>
        <c:axId val="552477663"/>
        <c:scaling>
          <c:orientation val="minMax"/>
          <c:max val="0.71000000000000008"/>
          <c:min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Cost(Y,P)</a:t>
                </a:r>
              </a:p>
            </c:rich>
          </c:tx>
          <c:layout>
            <c:manualLayout>
              <c:xMode val="edge"/>
              <c:yMode val="edge"/>
              <c:x val="1.5387235191689972E-2"/>
              <c:y val="0.450004095887104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11295"/>
        <c:crosses val="autoZero"/>
        <c:crossBetween val="between"/>
        <c:majorUnit val="2.0000000000000004E-2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400"/>
              <a:t>Training Result using Tanh</a:t>
            </a:r>
            <a:endParaRPr lang="en-GB" sz="4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79628910217095"/>
          <c:y val="0.13421266947880847"/>
          <c:w val="0.8522246281714785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numRef>
              <c:f>Week_5_lesson_6_Tanh!$A$10:$A$293</c:f>
              <c:numCache>
                <c:formatCode>General</c:formatCode>
                <c:ptCount val="284"/>
                <c:pt idx="0">
                  <c:v>1</c:v>
                </c:pt>
                <c:pt idx="4">
                  <c:v>2</c:v>
                </c:pt>
                <c:pt idx="8">
                  <c:v>3</c:v>
                </c:pt>
                <c:pt idx="12">
                  <c:v>4</c:v>
                </c:pt>
                <c:pt idx="16">
                  <c:v>5</c:v>
                </c:pt>
                <c:pt idx="20">
                  <c:v>6</c:v>
                </c:pt>
                <c:pt idx="24">
                  <c:v>7</c:v>
                </c:pt>
                <c:pt idx="28">
                  <c:v>8</c:v>
                </c:pt>
                <c:pt idx="32">
                  <c:v>9</c:v>
                </c:pt>
                <c:pt idx="36">
                  <c:v>10</c:v>
                </c:pt>
                <c:pt idx="40">
                  <c:v>11</c:v>
                </c:pt>
                <c:pt idx="44">
                  <c:v>12</c:v>
                </c:pt>
                <c:pt idx="48">
                  <c:v>13</c:v>
                </c:pt>
                <c:pt idx="52">
                  <c:v>14</c:v>
                </c:pt>
                <c:pt idx="56">
                  <c:v>15</c:v>
                </c:pt>
                <c:pt idx="60">
                  <c:v>16</c:v>
                </c:pt>
                <c:pt idx="64">
                  <c:v>17</c:v>
                </c:pt>
                <c:pt idx="68">
                  <c:v>18</c:v>
                </c:pt>
                <c:pt idx="72">
                  <c:v>19</c:v>
                </c:pt>
                <c:pt idx="76">
                  <c:v>20</c:v>
                </c:pt>
                <c:pt idx="80">
                  <c:v>21</c:v>
                </c:pt>
                <c:pt idx="84">
                  <c:v>22</c:v>
                </c:pt>
                <c:pt idx="88">
                  <c:v>23</c:v>
                </c:pt>
                <c:pt idx="92">
                  <c:v>24</c:v>
                </c:pt>
                <c:pt idx="96">
                  <c:v>25</c:v>
                </c:pt>
                <c:pt idx="100">
                  <c:v>26</c:v>
                </c:pt>
                <c:pt idx="104">
                  <c:v>27</c:v>
                </c:pt>
                <c:pt idx="108">
                  <c:v>28</c:v>
                </c:pt>
                <c:pt idx="112">
                  <c:v>29</c:v>
                </c:pt>
                <c:pt idx="116">
                  <c:v>30</c:v>
                </c:pt>
                <c:pt idx="120">
                  <c:v>31</c:v>
                </c:pt>
                <c:pt idx="124">
                  <c:v>32</c:v>
                </c:pt>
                <c:pt idx="128">
                  <c:v>33</c:v>
                </c:pt>
                <c:pt idx="132">
                  <c:v>34</c:v>
                </c:pt>
                <c:pt idx="136">
                  <c:v>35</c:v>
                </c:pt>
                <c:pt idx="140">
                  <c:v>36</c:v>
                </c:pt>
                <c:pt idx="144">
                  <c:v>37</c:v>
                </c:pt>
                <c:pt idx="148">
                  <c:v>38</c:v>
                </c:pt>
                <c:pt idx="152">
                  <c:v>39</c:v>
                </c:pt>
                <c:pt idx="156">
                  <c:v>40</c:v>
                </c:pt>
                <c:pt idx="160">
                  <c:v>41</c:v>
                </c:pt>
                <c:pt idx="164">
                  <c:v>42</c:v>
                </c:pt>
                <c:pt idx="168">
                  <c:v>43</c:v>
                </c:pt>
                <c:pt idx="172">
                  <c:v>44</c:v>
                </c:pt>
                <c:pt idx="176">
                  <c:v>45</c:v>
                </c:pt>
                <c:pt idx="180">
                  <c:v>46</c:v>
                </c:pt>
                <c:pt idx="184">
                  <c:v>47</c:v>
                </c:pt>
                <c:pt idx="188">
                  <c:v>48</c:v>
                </c:pt>
                <c:pt idx="192">
                  <c:v>49</c:v>
                </c:pt>
                <c:pt idx="196">
                  <c:v>50</c:v>
                </c:pt>
                <c:pt idx="200">
                  <c:v>51</c:v>
                </c:pt>
                <c:pt idx="204">
                  <c:v>52</c:v>
                </c:pt>
                <c:pt idx="208">
                  <c:v>53</c:v>
                </c:pt>
                <c:pt idx="212">
                  <c:v>54</c:v>
                </c:pt>
                <c:pt idx="216">
                  <c:v>55</c:v>
                </c:pt>
                <c:pt idx="220">
                  <c:v>56</c:v>
                </c:pt>
                <c:pt idx="224">
                  <c:v>57</c:v>
                </c:pt>
                <c:pt idx="228">
                  <c:v>58</c:v>
                </c:pt>
                <c:pt idx="232">
                  <c:v>59</c:v>
                </c:pt>
                <c:pt idx="236">
                  <c:v>60</c:v>
                </c:pt>
                <c:pt idx="240">
                  <c:v>61</c:v>
                </c:pt>
                <c:pt idx="244">
                  <c:v>62</c:v>
                </c:pt>
                <c:pt idx="248">
                  <c:v>63</c:v>
                </c:pt>
                <c:pt idx="252">
                  <c:v>64</c:v>
                </c:pt>
                <c:pt idx="256">
                  <c:v>65</c:v>
                </c:pt>
                <c:pt idx="260">
                  <c:v>66</c:v>
                </c:pt>
                <c:pt idx="264">
                  <c:v>67</c:v>
                </c:pt>
                <c:pt idx="268">
                  <c:v>68</c:v>
                </c:pt>
                <c:pt idx="272">
                  <c:v>69</c:v>
                </c:pt>
                <c:pt idx="276">
                  <c:v>70</c:v>
                </c:pt>
                <c:pt idx="280">
                  <c:v>71</c:v>
                </c:pt>
              </c:numCache>
            </c:numRef>
          </c:cat>
          <c:val>
            <c:numRef>
              <c:f>Week_5_lesson_6_Tanh!$U$10:$U$293</c:f>
              <c:numCache>
                <c:formatCode>General</c:formatCode>
                <c:ptCount val="284"/>
                <c:pt idx="0" formatCode="0.000">
                  <c:v>0.77122514051884683</c:v>
                </c:pt>
                <c:pt idx="4" formatCode="0.000">
                  <c:v>0.72077690322097054</c:v>
                </c:pt>
                <c:pt idx="8" formatCode="0.000">
                  <c:v>0.7084112640740019</c:v>
                </c:pt>
                <c:pt idx="12" formatCode="0.000">
                  <c:v>0.69571255315192659</c:v>
                </c:pt>
                <c:pt idx="16" formatCode="0.000">
                  <c:v>0.68258027572863145</c:v>
                </c:pt>
                <c:pt idx="20" formatCode="0.000">
                  <c:v>0.67063310962566991</c:v>
                </c:pt>
                <c:pt idx="24" formatCode="0.000">
                  <c:v>0.66124985691784732</c:v>
                </c:pt>
                <c:pt idx="28" formatCode="0.000">
                  <c:v>0.65485177318043708</c:v>
                </c:pt>
                <c:pt idx="32" formatCode="0.000">
                  <c:v>0.65101955802859102</c:v>
                </c:pt>
                <c:pt idx="36" formatCode="0.000">
                  <c:v>0.6489859899642183</c:v>
                </c:pt>
                <c:pt idx="40" formatCode="0.000">
                  <c:v>0.64805330975380515</c:v>
                </c:pt>
                <c:pt idx="44" formatCode="0.000">
                  <c:v>0.64773278529615919</c:v>
                </c:pt>
                <c:pt idx="48" formatCode="0.000">
                  <c:v>0.64772146641571249</c:v>
                </c:pt>
                <c:pt idx="52" formatCode="0.000">
                  <c:v>0.64784094370113965</c:v>
                </c:pt>
                <c:pt idx="56" formatCode="0.000">
                  <c:v>0.64798820049384775</c:v>
                </c:pt>
                <c:pt idx="60" formatCode="0.000">
                  <c:v>0.64810411869012508</c:v>
                </c:pt>
                <c:pt idx="64" formatCode="0.000">
                  <c:v>0.64815496720578181</c:v>
                </c:pt>
                <c:pt idx="68" formatCode="0.000">
                  <c:v>0.64812176888487416</c:v>
                </c:pt>
                <c:pt idx="72" formatCode="0.000">
                  <c:v>0.64799423938776446</c:v>
                </c:pt>
                <c:pt idx="76" formatCode="0.000">
                  <c:v>0.64776730770153124</c:v>
                </c:pt>
                <c:pt idx="80" formatCode="0.000">
                  <c:v>0.64743911152301414</c:v>
                </c:pt>
                <c:pt idx="84" formatCode="0.000">
                  <c:v>0.6470098337999266</c:v>
                </c:pt>
                <c:pt idx="88" formatCode="0.000">
                  <c:v>0.64648102844302036</c:v>
                </c:pt>
                <c:pt idx="92" formatCode="0.000">
                  <c:v>0.6458552291251618</c:v>
                </c:pt>
                <c:pt idx="96" formatCode="0.000">
                  <c:v>0.64513572351518278</c:v>
                </c:pt>
                <c:pt idx="100" formatCode="0.000">
                  <c:v>0.64432642105427562</c:v>
                </c:pt>
                <c:pt idx="104" formatCode="0.000">
                  <c:v>0.6434317718502538</c:v>
                </c:pt>
                <c:pt idx="108" formatCode="0.000">
                  <c:v>0.6424567094503093</c:v>
                </c:pt>
                <c:pt idx="112" formatCode="0.000">
                  <c:v>0.64140660119085846</c:v>
                </c:pt>
                <c:pt idx="116" formatCode="0.000">
                  <c:v>0.64028719549283453</c:v>
                </c:pt>
                <c:pt idx="120" formatCode="0.000">
                  <c:v>0.63910456043543995</c:v>
                </c:pt>
                <c:pt idx="124" formatCode="0.000">
                  <c:v>0.63786501061575795</c:v>
                </c:pt>
                <c:pt idx="128" formatCode="0.000">
                  <c:v>0.63657502220870743</c:v>
                </c:pt>
                <c:pt idx="132" formatCode="0.000">
                  <c:v>0.63524113766757662</c:v>
                </c:pt>
                <c:pt idx="136" formatCode="0.000">
                  <c:v>0.63386986337843587</c:v>
                </c:pt>
                <c:pt idx="140" formatCode="0.000">
                  <c:v>0.63246756424410511</c:v>
                </c:pt>
                <c:pt idx="144" formatCode="0.000">
                  <c:v>0.6310403601324549</c:v>
                </c:pt>
                <c:pt idx="148" formatCode="0.000">
                  <c:v>0.6295940288414148</c:v>
                </c:pt>
                <c:pt idx="152" formatCode="0.000">
                  <c:v>0.62813392033479709</c:v>
                </c:pt>
                <c:pt idx="156" formatCode="0.000">
                  <c:v>0.62666488582819468</c:v>
                </c:pt>
                <c:pt idx="160" formatCode="0.000">
                  <c:v>0.62519122485876688</c:v>
                </c:pt>
                <c:pt idx="164" formatCode="0.000">
                  <c:v>0.62371665167037849</c:v>
                </c:pt>
                <c:pt idx="168" formatCode="0.000">
                  <c:v>0.62224428180636548</c:v>
                </c:pt>
                <c:pt idx="172" formatCode="0.000">
                  <c:v>0.62077663765391811</c:v>
                </c:pt>
                <c:pt idx="176" formatCode="0.000">
                  <c:v>0.61931567192777504</c:v>
                </c:pt>
                <c:pt idx="180" formatCode="0.000">
                  <c:v>0.61786280557179851</c:v>
                </c:pt>
                <c:pt idx="184" formatCode="0.000">
                  <c:v>0.61641897831369175</c:v>
                </c:pt>
                <c:pt idx="188" formatCode="0.000">
                  <c:v>0.61498470651237325</c:v>
                </c:pt>
                <c:pt idx="192" formatCode="0.000">
                  <c:v>0.61356014766822464</c:v>
                </c:pt>
                <c:pt idx="196" formatCode="0.000">
                  <c:v>0.61214516396361907</c:v>
                </c:pt>
                <c:pt idx="200" formatCode="0.000">
                  <c:v>0.61073938859592003</c:v>
                </c:pt>
                <c:pt idx="204" formatCode="0.000">
                  <c:v>0.60934228164818105</c:v>
                </c:pt>
                <c:pt idx="208" formatCode="0.000">
                  <c:v>0.60795319130132919</c:v>
                </c:pt>
                <c:pt idx="212" formatCode="0.000">
                  <c:v>0.60657138910116615</c:v>
                </c:pt>
                <c:pt idx="216" formatCode="0.000">
                  <c:v>0.60519613054295363</c:v>
                </c:pt>
                <c:pt idx="220" formatCode="0.000">
                  <c:v>0.60382664805902897</c:v>
                </c:pt>
                <c:pt idx="224" formatCode="0.000">
                  <c:v>0.60246224619695044</c:v>
                </c:pt>
                <c:pt idx="228" formatCode="0.000">
                  <c:v>0.60110218134108706</c:v>
                </c:pt>
                <c:pt idx="232" formatCode="0.000">
                  <c:v>0.59974593942405907</c:v>
                </c:pt>
                <c:pt idx="236" formatCode="0.000">
                  <c:v>0.59839270331686012</c:v>
                </c:pt>
                <c:pt idx="240" formatCode="0.000">
                  <c:v>0.59704245797914579</c:v>
                </c:pt>
                <c:pt idx="244" formatCode="0.000">
                  <c:v>0.59569365991096856</c:v>
                </c:pt>
                <c:pt idx="248" formatCode="0.000">
                  <c:v>0.59434825273032099</c:v>
                </c:pt>
                <c:pt idx="252" formatCode="0.000">
                  <c:v>0.59300057090939395</c:v>
                </c:pt>
                <c:pt idx="256" formatCode="0.000">
                  <c:v>0.59166239892114303</c:v>
                </c:pt>
                <c:pt idx="260" formatCode="0.000">
                  <c:v>0.59030498434154266</c:v>
                </c:pt>
                <c:pt idx="264" formatCode="0.000">
                  <c:v>0.58899621852444639</c:v>
                </c:pt>
                <c:pt idx="268" formatCode="0.000">
                  <c:v>0.58756870257853466</c:v>
                </c:pt>
                <c:pt idx="272" formatCode="0.000">
                  <c:v>0.58644122291476297</c:v>
                </c:pt>
                <c:pt idx="276" formatCode="0.000">
                  <c:v>0.58454319290052337</c:v>
                </c:pt>
                <c:pt idx="280" formatCode="0.000">
                  <c:v>0.58469235830578237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A-4B14-A309-C23E0986B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989611295"/>
        <c:axId val="552477663"/>
      </c:barChart>
      <c:catAx>
        <c:axId val="989611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Epochs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77663"/>
        <c:crosses val="autoZero"/>
        <c:auto val="1"/>
        <c:lblAlgn val="ctr"/>
        <c:lblOffset val="100"/>
        <c:tickMarkSkip val="1"/>
        <c:noMultiLvlLbl val="0"/>
      </c:catAx>
      <c:valAx>
        <c:axId val="552477663"/>
        <c:scaling>
          <c:orientation val="minMax"/>
          <c:max val="0.71000000000000008"/>
          <c:min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Cost(Y,P)</a:t>
                </a:r>
              </a:p>
            </c:rich>
          </c:tx>
          <c:layout>
            <c:manualLayout>
              <c:xMode val="edge"/>
              <c:yMode val="edge"/>
              <c:x val="1.5387235191689972E-2"/>
              <c:y val="0.450004095887104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11295"/>
        <c:crosses val="autoZero"/>
        <c:crossBetween val="between"/>
        <c:majorUnit val="2.0000000000000004E-2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476248</xdr:colOff>
      <xdr:row>5</xdr:row>
      <xdr:rowOff>7256</xdr:rowOff>
    </xdr:from>
    <xdr:to>
      <xdr:col>41</xdr:col>
      <xdr:colOff>81642</xdr:colOff>
      <xdr:row>38</xdr:row>
      <xdr:rowOff>54429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79E32-33A1-41AE-9621-DF510DF2D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23</xdr:col>
      <xdr:colOff>598714</xdr:colOff>
      <xdr:row>47</xdr:row>
      <xdr:rowOff>36285</xdr:rowOff>
    </xdr:from>
    <xdr:ext cx="10544312" cy="6115955"/>
    <xdr:pic>
      <xdr:nvPicPr>
        <xdr:cNvPr id="3" name="Graphic 2">
          <a:extLst>
            <a:ext uri="{FF2B5EF4-FFF2-40B4-BE49-F238E27FC236}">
              <a16:creationId xmlns:a16="http://schemas.microsoft.com/office/drawing/2014/main" id="{208F4258-11C4-465A-84BE-2768E80B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619514" y="8691335"/>
          <a:ext cx="10544312" cy="611595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164224</xdr:colOff>
      <xdr:row>10</xdr:row>
      <xdr:rowOff>193704</xdr:rowOff>
    </xdr:from>
    <xdr:to>
      <xdr:col>47</xdr:col>
      <xdr:colOff>461818</xdr:colOff>
      <xdr:row>44</xdr:row>
      <xdr:rowOff>161637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936CE-6AF4-4431-8F31-FC8712B07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477431</xdr:colOff>
      <xdr:row>20</xdr:row>
      <xdr:rowOff>99391</xdr:rowOff>
    </xdr:from>
    <xdr:to>
      <xdr:col>48</xdr:col>
      <xdr:colOff>532452</xdr:colOff>
      <xdr:row>46</xdr:row>
      <xdr:rowOff>189317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6A67B-323E-42C2-B813-314748F6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34756</xdr:colOff>
      <xdr:row>10</xdr:row>
      <xdr:rowOff>189906</xdr:rowOff>
    </xdr:from>
    <xdr:to>
      <xdr:col>52</xdr:col>
      <xdr:colOff>82973</xdr:colOff>
      <xdr:row>37</xdr:row>
      <xdr:rowOff>123499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ABFA9-1259-4187-839A-6943D94EF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34756</xdr:colOff>
      <xdr:row>10</xdr:row>
      <xdr:rowOff>189906</xdr:rowOff>
    </xdr:from>
    <xdr:to>
      <xdr:col>52</xdr:col>
      <xdr:colOff>82973</xdr:colOff>
      <xdr:row>37</xdr:row>
      <xdr:rowOff>123499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223AB-DE2B-4AD2-A6DB-A799456A3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3</v>
    <v>8</v>
    <v>3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19FE-A523-4F4E-9601-C1A685B7F917}">
  <dimension ref="A1:Y429"/>
  <sheetViews>
    <sheetView topLeftCell="F119" zoomScale="65" zoomScaleNormal="70" workbookViewId="0">
      <selection activeCell="S144" sqref="S144"/>
    </sheetView>
  </sheetViews>
  <sheetFormatPr defaultRowHeight="14.5" x14ac:dyDescent="0.35"/>
  <cols>
    <col min="9" max="9" width="8.7265625" customWidth="1"/>
    <col min="10" max="10" width="9.54296875" customWidth="1"/>
    <col min="11" max="11" width="13.453125" customWidth="1"/>
    <col min="12" max="12" width="11.81640625" customWidth="1"/>
    <col min="13" max="13" width="22.26953125" customWidth="1"/>
    <col min="14" max="16" width="8.7265625" customWidth="1"/>
    <col min="17" max="17" width="9.1796875" customWidth="1"/>
    <col min="18" max="18" width="8.7265625" customWidth="1"/>
    <col min="19" max="19" width="12.36328125" style="260" customWidth="1"/>
    <col min="20" max="20" width="8.7265625" style="260"/>
    <col min="22" max="22" width="10.1796875" customWidth="1"/>
  </cols>
  <sheetData>
    <row r="1" spans="1:25" ht="15" thickBot="1" x14ac:dyDescent="0.4">
      <c r="A1" s="124" t="s">
        <v>0</v>
      </c>
      <c r="B1" s="209" t="s">
        <v>1</v>
      </c>
      <c r="C1" s="209"/>
      <c r="D1" s="209" t="s">
        <v>31</v>
      </c>
      <c r="E1" s="209" t="s">
        <v>3</v>
      </c>
      <c r="F1" s="209" t="s">
        <v>4</v>
      </c>
      <c r="G1" s="209" t="s">
        <v>5</v>
      </c>
      <c r="H1" s="209" t="s">
        <v>26</v>
      </c>
      <c r="I1" s="210" t="s">
        <v>32</v>
      </c>
      <c r="J1" s="211" t="s">
        <v>33</v>
      </c>
      <c r="K1" s="211" t="s">
        <v>34</v>
      </c>
      <c r="L1" s="209" t="s">
        <v>35</v>
      </c>
      <c r="M1" s="209" t="s">
        <v>36</v>
      </c>
      <c r="N1" s="209" t="s">
        <v>37</v>
      </c>
      <c r="O1" s="209" t="s">
        <v>38</v>
      </c>
      <c r="P1" s="209" t="s">
        <v>39</v>
      </c>
      <c r="Q1" s="209" t="s">
        <v>40</v>
      </c>
      <c r="R1" s="209" t="s">
        <v>41</v>
      </c>
      <c r="S1" s="212" t="s">
        <v>42</v>
      </c>
      <c r="T1" s="213" t="s">
        <v>43</v>
      </c>
      <c r="V1" s="262"/>
    </row>
    <row r="2" spans="1:25" x14ac:dyDescent="0.35">
      <c r="A2" s="214">
        <v>0</v>
      </c>
      <c r="B2" s="215">
        <v>0</v>
      </c>
      <c r="C2" s="215">
        <v>0</v>
      </c>
      <c r="D2" s="216">
        <v>0</v>
      </c>
      <c r="E2" s="217">
        <v>10</v>
      </c>
      <c r="F2" s="218">
        <v>10</v>
      </c>
      <c r="G2" s="219">
        <v>1</v>
      </c>
      <c r="H2" s="220" cm="1">
        <f t="array" ref="H2:H5">MMULT(B2:C5,E2:E3)+F2</f>
        <v>10</v>
      </c>
      <c r="I2" s="222">
        <f>1/(1+EXP(-H2))</f>
        <v>0.99995460213129761</v>
      </c>
      <c r="J2" s="222" cm="1">
        <f t="array" ref="J2:J5">-D2:D5*LN(I2:I5)</f>
        <v>0</v>
      </c>
      <c r="K2" s="222" cm="1">
        <f t="array" ref="K2:K5">-(1-D2:D5)*LN(1-I2:I5)</f>
        <v>10.000045398900186</v>
      </c>
      <c r="L2" s="225" cm="1">
        <f t="array" ref="L2">SUM(_xlfn.ANCHORARRAY(J2)+_xlfn.ANCHORARRAY(K2))/4</f>
        <v>12.500011332809981</v>
      </c>
      <c r="M2" s="222" cm="1">
        <f t="array" ref="M2:M5">1/4*(I2:I5-D2:D5)/(I2:I5*(1-I2:I5))</f>
        <v>5506.8664487070191</v>
      </c>
      <c r="N2" s="222" cm="1">
        <f t="array" ref="N2:N5">I2:I5*(1-I2:I5)</f>
        <v>4.5395807735907655E-5</v>
      </c>
      <c r="O2" s="222" cm="1">
        <f t="array" ref="O2:O5">M2:M5*_xlfn.ANCHORARRAY(N2)</f>
        <v>0.2499886505328244</v>
      </c>
      <c r="P2" s="222">
        <v>1</v>
      </c>
      <c r="Q2" s="222" cm="1">
        <f t="array" ref="Q2:Q3">TRANSPOSE(MMULT(TRANSPOSE(_xlfn.ANCHORARRAY(O2)),B2:C5))</f>
        <v>0.24999999948468821</v>
      </c>
      <c r="R2" s="222" cm="1">
        <f t="array" ref="R2">SUM(1*_xlfn.ANCHORARRAY(O2))</f>
        <v>0.74998864950222432</v>
      </c>
      <c r="S2" s="226" cm="1">
        <f t="array" ref="S2:S3">E2:E3-G2*_xlfn.ANCHORARRAY(Q2)</f>
        <v>9.7500000005153122</v>
      </c>
      <c r="T2" s="228">
        <f>F2-G2*R2</f>
        <v>9.2500113504977755</v>
      </c>
      <c r="V2" s="169"/>
      <c r="Y2" s="169"/>
    </row>
    <row r="3" spans="1:25" x14ac:dyDescent="0.35">
      <c r="A3" s="229"/>
      <c r="B3" s="230">
        <v>0</v>
      </c>
      <c r="C3" s="230">
        <v>1</v>
      </c>
      <c r="D3" s="231">
        <v>0</v>
      </c>
      <c r="E3" s="232">
        <v>10</v>
      </c>
      <c r="H3" s="210">
        <v>20</v>
      </c>
      <c r="I3" s="223">
        <f>1/(1+EXP(-H3))</f>
        <v>0.99999999793884631</v>
      </c>
      <c r="J3" s="223">
        <v>0</v>
      </c>
      <c r="K3" s="223">
        <v>19.999999966169824</v>
      </c>
      <c r="L3" s="233"/>
      <c r="M3" s="223">
        <v>121291294.74914159</v>
      </c>
      <c r="N3" s="223">
        <v>2.0611536879193953E-9</v>
      </c>
      <c r="O3" s="223">
        <v>0.24999999948471158</v>
      </c>
      <c r="P3" s="169"/>
      <c r="Q3" s="223">
        <v>0.24999999948468821</v>
      </c>
      <c r="R3" s="169"/>
      <c r="S3" s="227">
        <v>9.7500000005153122</v>
      </c>
      <c r="T3" s="234"/>
    </row>
    <row r="4" spans="1:25" x14ac:dyDescent="0.35">
      <c r="A4" s="229"/>
      <c r="B4" s="230">
        <v>1</v>
      </c>
      <c r="C4" s="230">
        <v>0</v>
      </c>
      <c r="D4" s="231">
        <v>0</v>
      </c>
      <c r="H4" s="210">
        <v>20</v>
      </c>
      <c r="I4" s="223">
        <f>1/(1+EXP(-H4))</f>
        <v>0.99999999793884631</v>
      </c>
      <c r="J4" s="223">
        <v>0</v>
      </c>
      <c r="K4" s="223">
        <v>19.999999966169824</v>
      </c>
      <c r="L4" s="233"/>
      <c r="M4" s="223">
        <v>121291294.74914159</v>
      </c>
      <c r="N4" s="223">
        <v>2.0611536879193953E-9</v>
      </c>
      <c r="O4" s="223">
        <v>0.24999999948471158</v>
      </c>
      <c r="P4" s="169"/>
      <c r="Q4" s="169"/>
      <c r="R4" s="169"/>
      <c r="S4" s="235"/>
      <c r="T4" s="234"/>
    </row>
    <row r="5" spans="1:25" ht="15" thickBot="1" x14ac:dyDescent="0.4">
      <c r="A5" s="236"/>
      <c r="B5" s="237">
        <v>1</v>
      </c>
      <c r="C5" s="237">
        <v>1</v>
      </c>
      <c r="D5" s="238">
        <v>1</v>
      </c>
      <c r="E5" s="148"/>
      <c r="F5" s="148"/>
      <c r="G5" s="148"/>
      <c r="H5" s="221">
        <v>30</v>
      </c>
      <c r="I5" s="224">
        <f>1/(1+EXP(-H5))</f>
        <v>0.99999999999990652</v>
      </c>
      <c r="J5" s="224">
        <v>9.3480778673442548E-14</v>
      </c>
      <c r="K5" s="224">
        <v>0</v>
      </c>
      <c r="L5" s="233"/>
      <c r="M5" s="224">
        <v>-0.25000000000002337</v>
      </c>
      <c r="N5" s="224">
        <v>9.3480778673429446E-14</v>
      </c>
      <c r="O5" s="224">
        <v>-2.3370194668359545E-14</v>
      </c>
      <c r="P5" s="169"/>
      <c r="Q5" s="169"/>
      <c r="R5" s="169"/>
      <c r="S5" s="235"/>
      <c r="T5" s="234"/>
    </row>
    <row r="6" spans="1:25" x14ac:dyDescent="0.35">
      <c r="A6" s="191">
        <f>A2+1</f>
        <v>1</v>
      </c>
      <c r="B6" s="215">
        <v>0</v>
      </c>
      <c r="C6" s="215">
        <v>0</v>
      </c>
      <c r="D6" s="216">
        <v>0</v>
      </c>
      <c r="E6" s="239">
        <f>S2</f>
        <v>9.7500000005153122</v>
      </c>
      <c r="F6" s="240">
        <f>T2</f>
        <v>9.2500113504977755</v>
      </c>
      <c r="G6" s="219">
        <v>1</v>
      </c>
      <c r="H6" s="220" cm="1">
        <f t="array" ref="H6:H9">MMULT(B6:C9,E6:E7)+F6</f>
        <v>9.2500113504977755</v>
      </c>
      <c r="I6" s="222">
        <f>1/(1+EXP(-H6))</f>
        <v>0.99990389867519969</v>
      </c>
      <c r="J6" s="222" cm="1">
        <f t="array" ref="J6:J9">-D6:D9*LN(I6:I9)</f>
        <v>0</v>
      </c>
      <c r="K6" s="222" cm="1">
        <f t="array" ref="K6:K9">-(1-D6:D9)*LN(1-I6:I9)</f>
        <v>9.2501074564398351</v>
      </c>
      <c r="L6" s="243" cm="1">
        <f t="array" ref="L6">SUM(_xlfn.ANCHORARRAY(J6)+_xlfn.ANCHORARRAY(K6))/4</f>
        <v>11.812532530355767</v>
      </c>
      <c r="M6" s="222" cm="1">
        <f t="array" ref="M6:M9">1/4*(I6:I9-D6:D9)/(I6:I9*(1-I6:I9))</f>
        <v>2601.4209535557425</v>
      </c>
      <c r="N6" s="222" cm="1">
        <f t="array" ref="N6:N9">I6:I9*(1-I6:I9)</f>
        <v>9.6092089335684481E-5</v>
      </c>
      <c r="O6" s="222" cm="1">
        <f t="array" ref="O6:O9">M6:M9*_xlfn.ANCHORARRAY(N6)</f>
        <v>0.24997597466879992</v>
      </c>
      <c r="P6" s="244">
        <v>1</v>
      </c>
      <c r="Q6" s="222" cm="1">
        <f t="array" ref="Q6:Q7">TRANSPOSE(MMULT(TRANSPOSE(_xlfn.ANCHORARRAY(O6)),B6:C9))</f>
        <v>0.24999999859923508</v>
      </c>
      <c r="R6" s="245" cm="1">
        <f t="array" ref="R6">SUM(1*_xlfn.ANCHORARRAY(O6))</f>
        <v>0.74997597186735176</v>
      </c>
      <c r="S6" s="226" cm="1">
        <f t="array" ref="S6:S7">E6:E7-G6*_xlfn.ANCHORARRAY(Q6)</f>
        <v>9.500000001916078</v>
      </c>
      <c r="T6" s="228">
        <f>F6-G6*R6</f>
        <v>8.5000353786304235</v>
      </c>
    </row>
    <row r="7" spans="1:25" x14ac:dyDescent="0.35">
      <c r="A7" s="246"/>
      <c r="B7" s="230">
        <v>0</v>
      </c>
      <c r="C7" s="230">
        <v>1</v>
      </c>
      <c r="D7" s="231">
        <v>0</v>
      </c>
      <c r="E7" s="247">
        <f>S3</f>
        <v>9.7500000005153122</v>
      </c>
      <c r="H7" s="210">
        <v>19.000011351013086</v>
      </c>
      <c r="I7" s="223">
        <f>1/(1+EXP(-H7))</f>
        <v>0.99999999439726706</v>
      </c>
      <c r="J7" s="223">
        <v>0</v>
      </c>
      <c r="K7" s="223">
        <v>19.000011332491454</v>
      </c>
      <c r="L7" s="233"/>
      <c r="M7" s="223">
        <v>44621080.90594966</v>
      </c>
      <c r="N7" s="223">
        <v>5.6027329128636683E-9</v>
      </c>
      <c r="O7" s="223">
        <v>0.24999999859931674</v>
      </c>
      <c r="P7" s="169"/>
      <c r="Q7" s="223">
        <v>0.24999999859923508</v>
      </c>
      <c r="R7" s="169"/>
      <c r="S7" s="227">
        <v>9.500000001916078</v>
      </c>
      <c r="T7" s="234"/>
    </row>
    <row r="8" spans="1:25" x14ac:dyDescent="0.35">
      <c r="A8" s="246"/>
      <c r="B8" s="230">
        <v>1</v>
      </c>
      <c r="C8" s="230">
        <v>0</v>
      </c>
      <c r="D8" s="231">
        <v>0</v>
      </c>
      <c r="H8" s="210">
        <v>19.000011351013086</v>
      </c>
      <c r="I8" s="223">
        <f>1/(1+EXP(-H8))</f>
        <v>0.99999999439726706</v>
      </c>
      <c r="J8" s="223">
        <v>0</v>
      </c>
      <c r="K8" s="223">
        <v>19.000011332491454</v>
      </c>
      <c r="L8" s="233"/>
      <c r="M8" s="223">
        <v>44621080.90594966</v>
      </c>
      <c r="N8" s="223">
        <v>5.6027329128636683E-9</v>
      </c>
      <c r="O8" s="223">
        <v>0.24999999859931674</v>
      </c>
      <c r="P8" s="169"/>
      <c r="Q8" s="169"/>
      <c r="R8" s="169"/>
      <c r="S8" s="235"/>
      <c r="T8" s="234"/>
    </row>
    <row r="9" spans="1:25" ht="15" thickBot="1" x14ac:dyDescent="0.4">
      <c r="A9" s="248"/>
      <c r="B9" s="249">
        <v>1</v>
      </c>
      <c r="C9" s="249">
        <v>1</v>
      </c>
      <c r="D9" s="250">
        <v>1</v>
      </c>
      <c r="E9" s="148"/>
      <c r="F9" s="148"/>
      <c r="G9" s="148"/>
      <c r="H9" s="241">
        <v>28.7500113515284</v>
      </c>
      <c r="I9" s="242">
        <f>1/(1+EXP(-H9))</f>
        <v>0.99999999999967337</v>
      </c>
      <c r="J9" s="242">
        <v>3.2662761384477442E-13</v>
      </c>
      <c r="K9" s="242">
        <v>0</v>
      </c>
      <c r="L9" s="251"/>
      <c r="M9" s="224">
        <v>-0.25000000000008166</v>
      </c>
      <c r="N9" s="242">
        <v>3.2662761384461437E-13</v>
      </c>
      <c r="O9" s="242">
        <v>-8.1656903461180264E-14</v>
      </c>
      <c r="P9" s="252"/>
      <c r="Q9" s="252"/>
      <c r="R9" s="252"/>
      <c r="S9" s="253"/>
      <c r="T9" s="254"/>
    </row>
    <row r="10" spans="1:25" x14ac:dyDescent="0.35">
      <c r="A10" s="191">
        <f>A6+1</f>
        <v>2</v>
      </c>
      <c r="B10" s="215">
        <v>0</v>
      </c>
      <c r="C10" s="215">
        <v>0</v>
      </c>
      <c r="D10" s="216">
        <v>0</v>
      </c>
      <c r="E10" s="239">
        <f>S6</f>
        <v>9.500000001916078</v>
      </c>
      <c r="F10" s="240">
        <f>T6</f>
        <v>8.5000353786304235</v>
      </c>
      <c r="G10" s="219">
        <v>1</v>
      </c>
      <c r="H10" s="220" cm="1">
        <f t="array" ref="H10:H13">MMULT(B10:C13,E10:E11)+F10</f>
        <v>8.5000353786304235</v>
      </c>
      <c r="I10" s="222">
        <f>1/(1+EXP(-H10))</f>
        <v>0.99979658021732132</v>
      </c>
      <c r="J10" s="222" cm="1">
        <f t="array" ref="J10:J13">-D10:D13*LN(I10:I13)</f>
        <v>0</v>
      </c>
      <c r="K10" s="222" cm="1">
        <f t="array" ref="K10:K13">-(1-D10:D13)*LN(1-I10:I13)</f>
        <v>8.5002388191054035</v>
      </c>
      <c r="L10" s="243" cm="1">
        <f t="array" ref="L10">SUM(_xlfn.ANCHORARRAY(J10)+_xlfn.ANCHORARRAY(K10))/4</f>
        <v>11.125077405284333</v>
      </c>
      <c r="M10" s="222" cm="1">
        <f t="array" ref="M10:M13">1/4*(I10:I13-D10:D13)/(I10:I13*(1-I10:I13))</f>
        <v>1228.985680290963</v>
      </c>
      <c r="N10" s="222" cm="1">
        <f t="array" ref="N10:N13">I10:I13*(1-I10:I13)</f>
        <v>2.0337840307069706E-4</v>
      </c>
      <c r="O10" s="222" cm="1">
        <f t="array" ref="O10:O13">M10:M13*_xlfn.ANCHORARRAY(N10)</f>
        <v>0.24994914505433033</v>
      </c>
      <c r="P10" s="244">
        <v>1</v>
      </c>
      <c r="Q10" s="222" cm="1">
        <f t="array" ref="Q10:Q11">TRANSPOSE(MMULT(TRANSPOSE(_xlfn.ANCHORARRAY(O10)),B10:C13))</f>
        <v>0.24999999619235486</v>
      </c>
      <c r="R10" s="245" cm="1">
        <f t="array" ref="R10">SUM(1*_xlfn.ANCHORARRAY(O10))</f>
        <v>0.74994913743932512</v>
      </c>
      <c r="S10" s="226" cm="1">
        <f t="array" ref="S10:S11">E10:E11-G10*_xlfn.ANCHORARRAY(Q10)</f>
        <v>9.2500000057237237</v>
      </c>
      <c r="T10" s="228">
        <f>F10-G10*R10</f>
        <v>7.7500862411910987</v>
      </c>
    </row>
    <row r="11" spans="1:25" x14ac:dyDescent="0.35">
      <c r="A11" s="246"/>
      <c r="B11" s="230">
        <v>0</v>
      </c>
      <c r="C11" s="230">
        <v>1</v>
      </c>
      <c r="D11" s="231">
        <v>0</v>
      </c>
      <c r="E11" s="247">
        <f>S7</f>
        <v>9.500000001916078</v>
      </c>
      <c r="H11" s="210">
        <v>18.0000353805465</v>
      </c>
      <c r="I11" s="223">
        <f>1/(1+EXP(-H11))</f>
        <v>0.9999999847705594</v>
      </c>
      <c r="J11" s="223">
        <v>0</v>
      </c>
      <c r="K11" s="223">
        <v>18.000035401015399</v>
      </c>
      <c r="L11" s="233"/>
      <c r="M11" s="223">
        <v>16415573.402013257</v>
      </c>
      <c r="N11" s="223">
        <v>1.5229440365572553E-8</v>
      </c>
      <c r="O11" s="223">
        <v>0.24999999619263985</v>
      </c>
      <c r="P11" s="169"/>
      <c r="Q11" s="223">
        <v>0.24999999619235486</v>
      </c>
      <c r="R11" s="169"/>
      <c r="S11" s="227">
        <v>9.2500000057237237</v>
      </c>
      <c r="T11" s="234"/>
    </row>
    <row r="12" spans="1:25" x14ac:dyDescent="0.35">
      <c r="A12" s="246"/>
      <c r="B12" s="230">
        <v>1</v>
      </c>
      <c r="C12" s="230">
        <v>0</v>
      </c>
      <c r="D12" s="231">
        <v>0</v>
      </c>
      <c r="H12" s="210">
        <v>18.0000353805465</v>
      </c>
      <c r="I12" s="223">
        <f>1/(1+EXP(-H12))</f>
        <v>0.9999999847705594</v>
      </c>
      <c r="J12" s="223">
        <v>0</v>
      </c>
      <c r="K12" s="223">
        <v>18.000035401015399</v>
      </c>
      <c r="L12" s="233"/>
      <c r="M12" s="223">
        <v>16415573.402013257</v>
      </c>
      <c r="N12" s="223">
        <v>1.5229440365572553E-8</v>
      </c>
      <c r="O12" s="223">
        <v>0.24999999619263985</v>
      </c>
      <c r="P12" s="169"/>
      <c r="Q12" s="169"/>
      <c r="R12" s="169"/>
      <c r="S12" s="235"/>
      <c r="T12" s="234"/>
    </row>
    <row r="13" spans="1:25" ht="15" thickBot="1" x14ac:dyDescent="0.4">
      <c r="A13" s="248"/>
      <c r="B13" s="249">
        <v>1</v>
      </c>
      <c r="C13" s="249">
        <v>1</v>
      </c>
      <c r="D13" s="250">
        <v>1</v>
      </c>
      <c r="E13" s="148"/>
      <c r="F13" s="148"/>
      <c r="G13" s="148"/>
      <c r="H13" s="241">
        <v>27.500035382462578</v>
      </c>
      <c r="I13" s="242">
        <f>1/(1+EXP(-H13))</f>
        <v>0.99999999999886002</v>
      </c>
      <c r="J13" s="242">
        <v>1.1399770016857606E-12</v>
      </c>
      <c r="K13" s="242">
        <v>0</v>
      </c>
      <c r="L13" s="251"/>
      <c r="M13" s="224">
        <v>-0.25000000000028499</v>
      </c>
      <c r="N13" s="242">
        <v>1.1399770016838112E-12</v>
      </c>
      <c r="O13" s="242">
        <v>-2.8499425042127768E-13</v>
      </c>
      <c r="P13" s="252"/>
      <c r="Q13" s="252"/>
      <c r="R13" s="252"/>
      <c r="S13" s="253"/>
      <c r="T13" s="254"/>
    </row>
    <row r="14" spans="1:25" x14ac:dyDescent="0.35">
      <c r="A14" s="191">
        <f>A10+1</f>
        <v>3</v>
      </c>
      <c r="B14" s="215">
        <v>0</v>
      </c>
      <c r="C14" s="215">
        <v>0</v>
      </c>
      <c r="D14" s="216">
        <v>0</v>
      </c>
      <c r="E14" s="239">
        <f>S10</f>
        <v>9.2500000057237237</v>
      </c>
      <c r="F14" s="240">
        <f>T10</f>
        <v>7.7500862411910987</v>
      </c>
      <c r="G14" s="219">
        <v>1</v>
      </c>
      <c r="H14" s="220" cm="1">
        <f t="array" ref="H14:H17">MMULT(B14:C17,E14:E15)+F14</f>
        <v>7.7500862411910987</v>
      </c>
      <c r="I14" s="222">
        <f>1/(1+EXP(-H14))</f>
        <v>0.99956948003284463</v>
      </c>
      <c r="J14" s="222" cm="1">
        <f t="array" ref="J14:J17">-D14:D17*LN(I14:I17)</f>
        <v>0</v>
      </c>
      <c r="K14" s="222" cm="1">
        <f t="array" ref="K14:K17">-(1-D14:D17)*LN(1-I14:I17)</f>
        <v>7.7505168538587723</v>
      </c>
      <c r="L14" s="243" cm="1">
        <f t="array" ref="L14">SUM(_xlfn.ANCHORARRAY(J14)+_xlfn.ANCHORARRAY(K14))/4</f>
        <v>10.437672356927308</v>
      </c>
      <c r="M14" s="222" cm="1">
        <f t="array" ref="M14:M17">1/4*(I14:I17-D14:D17)/(I14:I17*(1-I14:I17))</f>
        <v>580.69315960385052</v>
      </c>
      <c r="N14" s="222" cm="1">
        <f t="array" ref="N14:N17">I14:I17*(1-I14:I17)</f>
        <v>4.3033461971325444E-4</v>
      </c>
      <c r="O14" s="222" cm="1">
        <f t="array" ref="O14:O17">M14:M17*_xlfn.ANCHORARRAY(N14)</f>
        <v>0.24989237000821118</v>
      </c>
      <c r="P14" s="244">
        <v>1</v>
      </c>
      <c r="Q14" s="222" cm="1">
        <f t="array" ref="Q14:Q15">TRANSPOSE(MMULT(TRANSPOSE(_xlfn.ANCHORARRAY(O14)),B14:C17))</f>
        <v>0.24999998965005407</v>
      </c>
      <c r="R14" s="245" cm="1">
        <f t="array" ref="R14">SUM(1*_xlfn.ANCHORARRAY(O14))</f>
        <v>0.74989234930931403</v>
      </c>
      <c r="S14" s="226" cm="1">
        <f t="array" ref="S14:S15">E14:E15-G14*_xlfn.ANCHORARRAY(Q14)</f>
        <v>9.0000000160736704</v>
      </c>
      <c r="T14" s="228">
        <f>F14-G14*R14</f>
        <v>7.0001938918817848</v>
      </c>
    </row>
    <row r="15" spans="1:25" x14ac:dyDescent="0.35">
      <c r="A15" s="246"/>
      <c r="B15" s="230">
        <v>0</v>
      </c>
      <c r="C15" s="230">
        <v>1</v>
      </c>
      <c r="D15" s="231">
        <v>0</v>
      </c>
      <c r="E15" s="247">
        <f>S11</f>
        <v>9.2500000057237237</v>
      </c>
      <c r="H15" s="210">
        <v>17.000086246914822</v>
      </c>
      <c r="I15" s="223">
        <f>1/(1+EXP(-H15))</f>
        <v>0.99999995860419488</v>
      </c>
      <c r="J15" s="223">
        <v>0</v>
      </c>
      <c r="K15" s="223">
        <v>17.000086286923242</v>
      </c>
      <c r="L15" s="233"/>
      <c r="M15" s="223">
        <v>6039259.2750135176</v>
      </c>
      <c r="N15" s="223">
        <v>4.1395803403471057E-8</v>
      </c>
      <c r="O15" s="223">
        <v>0.24999998965104872</v>
      </c>
      <c r="P15" s="169"/>
      <c r="Q15" s="223">
        <v>0.24999998965005407</v>
      </c>
      <c r="R15" s="169"/>
      <c r="S15" s="227">
        <v>9.0000000160736704</v>
      </c>
      <c r="T15" s="234"/>
    </row>
    <row r="16" spans="1:25" x14ac:dyDescent="0.35">
      <c r="A16" s="246"/>
      <c r="B16" s="230">
        <v>1</v>
      </c>
      <c r="C16" s="230">
        <v>0</v>
      </c>
      <c r="D16" s="231">
        <v>0</v>
      </c>
      <c r="H16" s="210">
        <v>17.000086246914822</v>
      </c>
      <c r="I16" s="223">
        <f>1/(1+EXP(-H16))</f>
        <v>0.99999995860419488</v>
      </c>
      <c r="J16" s="223">
        <v>0</v>
      </c>
      <c r="K16" s="223">
        <v>17.000086286923242</v>
      </c>
      <c r="L16" s="233"/>
      <c r="M16" s="223">
        <v>6039259.2750135176</v>
      </c>
      <c r="N16" s="223">
        <v>4.1395803403471057E-8</v>
      </c>
      <c r="O16" s="223">
        <v>0.24999998965104872</v>
      </c>
      <c r="P16" s="169"/>
      <c r="Q16" s="169"/>
      <c r="R16" s="169"/>
      <c r="S16" s="235"/>
      <c r="T16" s="234"/>
    </row>
    <row r="17" spans="1:20" ht="15" thickBot="1" x14ac:dyDescent="0.4">
      <c r="A17" s="248"/>
      <c r="B17" s="249">
        <v>1</v>
      </c>
      <c r="C17" s="249">
        <v>1</v>
      </c>
      <c r="D17" s="250">
        <v>1</v>
      </c>
      <c r="E17" s="148"/>
      <c r="F17" s="148"/>
      <c r="G17" s="148"/>
      <c r="H17" s="241">
        <v>26.250086252638546</v>
      </c>
      <c r="I17" s="242">
        <f>1/(1+EXP(-H17))</f>
        <v>0.9999999999960214</v>
      </c>
      <c r="J17" s="242">
        <v>3.9785952310546257E-12</v>
      </c>
      <c r="K17" s="242">
        <v>0</v>
      </c>
      <c r="L17" s="251"/>
      <c r="M17" s="224">
        <v>-0.25000000000099465</v>
      </c>
      <c r="N17" s="242">
        <v>3.9785952310308815E-12</v>
      </c>
      <c r="O17" s="242">
        <v>-9.9464880776167774E-13</v>
      </c>
      <c r="P17" s="252"/>
      <c r="Q17" s="252"/>
      <c r="R17" s="252"/>
      <c r="S17" s="253"/>
      <c r="T17" s="254"/>
    </row>
    <row r="18" spans="1:20" x14ac:dyDescent="0.35">
      <c r="A18" s="191">
        <f>A14+1</f>
        <v>4</v>
      </c>
      <c r="B18" s="215">
        <v>0</v>
      </c>
      <c r="C18" s="215">
        <v>0</v>
      </c>
      <c r="D18" s="216">
        <v>0</v>
      </c>
      <c r="E18" s="239">
        <f>S14</f>
        <v>9.0000000160736704</v>
      </c>
      <c r="F18" s="240">
        <f>T14</f>
        <v>7.0001938918817848</v>
      </c>
      <c r="G18" s="219">
        <v>1</v>
      </c>
      <c r="H18" s="220" cm="1">
        <f t="array" ref="H18:H21">MMULT(B18:C21,E18:E19)+F18</f>
        <v>7.0001938918817848</v>
      </c>
      <c r="I18" s="222">
        <f>1/(1+EXP(-H18))</f>
        <v>0.99908912527301963</v>
      </c>
      <c r="J18" s="222" cm="1">
        <f t="array" ref="J18:J21">-D18:D21*LN(I18:I21)</f>
        <v>0</v>
      </c>
      <c r="K18" s="222" cm="1">
        <f t="array" ref="K18:K21">-(1-D18:D21)*LN(1-I18:I21)</f>
        <v>7.0011051817072385</v>
      </c>
      <c r="L18" s="243" cm="1">
        <f t="array" ref="L18">SUM(_xlfn.ANCHORARRAY(J18)+_xlfn.ANCHORARRAY(K18))/4</f>
        <v>9.7503733059631887</v>
      </c>
      <c r="M18" s="222" cm="1">
        <f t="array" ref="M18:M21">1/4*(I18:I21-D18:D21)/(I18:I21*(1-I18:I21))</f>
        <v>274.46145182748876</v>
      </c>
      <c r="N18" s="222" cm="1">
        <f t="array" ref="N18:N21">I18:I21*(1-I18:I21)</f>
        <v>9.100450342121192E-4</v>
      </c>
      <c r="O18" s="222" cm="1">
        <f t="array" ref="O18:O21">M18:M21*_xlfn.ANCHORARRAY(N18)</f>
        <v>0.24977228131825491</v>
      </c>
      <c r="P18" s="244">
        <v>1</v>
      </c>
      <c r="Q18" s="222" cm="1">
        <f t="array" ref="Q18:Q19">TRANSPOSE(MMULT(TRANSPOSE(_xlfn.ANCHORARRAY(O18)),B18:C21))</f>
        <v>0.24999997186819303</v>
      </c>
      <c r="R18" s="245" cm="1">
        <f t="array" ref="R18">SUM(1*_xlfn.ANCHORARRAY(O18))</f>
        <v>0.74977222505811225</v>
      </c>
      <c r="S18" s="226" cm="1">
        <f t="array" ref="S18:S19">E18:E19-G18*_xlfn.ANCHORARRAY(Q18)</f>
        <v>8.7500000442054766</v>
      </c>
      <c r="T18" s="228">
        <f>F18-G18*R18</f>
        <v>6.250421666823673</v>
      </c>
    </row>
    <row r="19" spans="1:20" x14ac:dyDescent="0.35">
      <c r="A19" s="246"/>
      <c r="B19" s="230">
        <v>0</v>
      </c>
      <c r="C19" s="230">
        <v>1</v>
      </c>
      <c r="D19" s="231">
        <v>0</v>
      </c>
      <c r="E19" s="247">
        <f>S15</f>
        <v>9.0000000160736704</v>
      </c>
      <c r="H19" s="210">
        <v>16.000193907955456</v>
      </c>
      <c r="I19" s="223">
        <f>1/(1+EXP(-H19))</f>
        <v>0.99999988748665736</v>
      </c>
      <c r="J19" s="223">
        <v>0</v>
      </c>
      <c r="K19" s="223">
        <v>16.000194021065816</v>
      </c>
      <c r="L19" s="233"/>
      <c r="M19" s="223">
        <v>2221958.6951019936</v>
      </c>
      <c r="N19" s="223">
        <v>1.12513329983476E-7</v>
      </c>
      <c r="O19" s="223">
        <v>0.24999997187166437</v>
      </c>
      <c r="P19" s="169"/>
      <c r="Q19" s="223">
        <v>0.24999997186819303</v>
      </c>
      <c r="R19" s="169"/>
      <c r="S19" s="227">
        <v>8.7500000442054766</v>
      </c>
      <c r="T19" s="234"/>
    </row>
    <row r="20" spans="1:20" x14ac:dyDescent="0.35">
      <c r="A20" s="246"/>
      <c r="B20" s="230">
        <v>1</v>
      </c>
      <c r="C20" s="230">
        <v>0</v>
      </c>
      <c r="D20" s="231">
        <v>0</v>
      </c>
      <c r="H20" s="210">
        <v>16.000193907955456</v>
      </c>
      <c r="I20" s="223">
        <f>1/(1+EXP(-H20))</f>
        <v>0.99999988748665736</v>
      </c>
      <c r="J20" s="223">
        <v>0</v>
      </c>
      <c r="K20" s="223">
        <v>16.000194021065816</v>
      </c>
      <c r="L20" s="233"/>
      <c r="M20" s="223">
        <v>2221958.6951019936</v>
      </c>
      <c r="N20" s="223">
        <v>1.12513329983476E-7</v>
      </c>
      <c r="O20" s="223">
        <v>0.24999997187166437</v>
      </c>
      <c r="P20" s="169"/>
      <c r="Q20" s="169"/>
      <c r="R20" s="169"/>
      <c r="S20" s="235"/>
      <c r="T20" s="234"/>
    </row>
    <row r="21" spans="1:20" ht="15" thickBot="1" x14ac:dyDescent="0.4">
      <c r="A21" s="248"/>
      <c r="B21" s="249">
        <v>1</v>
      </c>
      <c r="C21" s="249">
        <v>1</v>
      </c>
      <c r="D21" s="250">
        <v>1</v>
      </c>
      <c r="E21" s="148"/>
      <c r="F21" s="148"/>
      <c r="G21" s="148"/>
      <c r="H21" s="241">
        <v>25.000193924029126</v>
      </c>
      <c r="I21" s="242">
        <f>1/(1+EXP(-H21))</f>
        <v>0.99999999998611466</v>
      </c>
      <c r="J21" s="242">
        <v>1.388533732447831E-11</v>
      </c>
      <c r="K21" s="242">
        <v>0</v>
      </c>
      <c r="L21" s="251"/>
      <c r="M21" s="224">
        <v>-0.25000000000347133</v>
      </c>
      <c r="N21" s="242">
        <v>1.3885337324189105E-11</v>
      </c>
      <c r="O21" s="242">
        <v>-3.471334331095477E-12</v>
      </c>
      <c r="P21" s="252"/>
      <c r="Q21" s="252"/>
      <c r="R21" s="252"/>
      <c r="S21" s="253"/>
      <c r="T21" s="254"/>
    </row>
    <row r="22" spans="1:20" x14ac:dyDescent="0.35">
      <c r="A22" s="191">
        <f>A18+1</f>
        <v>5</v>
      </c>
      <c r="B22" s="215">
        <v>0</v>
      </c>
      <c r="C22" s="215">
        <v>0</v>
      </c>
      <c r="D22" s="216">
        <v>0</v>
      </c>
      <c r="E22" s="239">
        <f>S18</f>
        <v>8.7500000442054766</v>
      </c>
      <c r="F22" s="240">
        <f>T18</f>
        <v>6.250421666823673</v>
      </c>
      <c r="G22" s="219">
        <v>1</v>
      </c>
      <c r="H22" s="220" cm="1">
        <f t="array" ref="H22:H25">MMULT(B22:C25,E22:E23)+F22</f>
        <v>6.250421666823673</v>
      </c>
      <c r="I22" s="222">
        <f>1/(1+EXP(-H22))</f>
        <v>0.99807407604112475</v>
      </c>
      <c r="J22" s="222" cm="1">
        <f t="array" ref="J22:J25">-D22:D25*LN(I22:I25)</f>
        <v>0</v>
      </c>
      <c r="K22" s="222" cm="1">
        <f t="array" ref="K22:K25">-(1-D22:D25)*LN(1-I22:I25)</f>
        <v>6.2523494477587942</v>
      </c>
      <c r="L22" s="243" cm="1">
        <f t="array" ref="L22">SUM(_xlfn.ANCHORARRAY(J22)+_xlfn.ANCHORARRAY(K22))/4</f>
        <v>9.0632983703358345</v>
      </c>
      <c r="M22" s="222" cm="1">
        <f t="array" ref="M22:M25">1/4*(I22:I25-D22:D25)/(I22:I25*(1-I22:I25))</f>
        <v>129.80782488733405</v>
      </c>
      <c r="N22" s="222" cm="1">
        <f t="array" ref="N22:N25">I22:I25*(1-I22:I25)</f>
        <v>1.9222147757798833E-3</v>
      </c>
      <c r="O22" s="222" cm="1">
        <f t="array" ref="O22:O25">M22:M25*_xlfn.ANCHORARRAY(N22)</f>
        <v>0.24951851901028116</v>
      </c>
      <c r="P22" s="244">
        <v>1</v>
      </c>
      <c r="Q22" s="222" cm="1">
        <f t="array" ref="Q22:Q23">TRANSPOSE(MMULT(TRANSPOSE(_xlfn.ANCHORARRAY(O22)),B22:C25))</f>
        <v>0.24999992354457373</v>
      </c>
      <c r="R22" s="245" cm="1">
        <f t="array" ref="R22">SUM(1*_xlfn.ANCHORARRAY(O22))</f>
        <v>0.74951836611154199</v>
      </c>
      <c r="S22" s="226" cm="1">
        <f t="array" ref="S22:S23">E22:E23-G22*_xlfn.ANCHORARRAY(Q22)</f>
        <v>8.5000001206609035</v>
      </c>
      <c r="T22" s="228">
        <f>F22-G22*R22</f>
        <v>5.5009033007121309</v>
      </c>
    </row>
    <row r="23" spans="1:20" x14ac:dyDescent="0.35">
      <c r="A23" s="246"/>
      <c r="B23" s="230">
        <v>0</v>
      </c>
      <c r="C23" s="230">
        <v>1</v>
      </c>
      <c r="D23" s="231">
        <v>0</v>
      </c>
      <c r="E23" s="247">
        <f>S19</f>
        <v>8.7500000442054766</v>
      </c>
      <c r="H23" s="210">
        <v>15.00042171102915</v>
      </c>
      <c r="I23" s="223">
        <f>1/(1+EXP(-H23))</f>
        <v>0.99999969422674817</v>
      </c>
      <c r="J23" s="223">
        <v>0</v>
      </c>
      <c r="K23" s="223">
        <v>15.000422016768045</v>
      </c>
      <c r="L23" s="233"/>
      <c r="M23" s="223">
        <v>817599.31094056461</v>
      </c>
      <c r="N23" s="223">
        <v>3.0577315833239588E-7</v>
      </c>
      <c r="O23" s="223">
        <v>0.24999992355668704</v>
      </c>
      <c r="P23" s="169"/>
      <c r="Q23" s="223">
        <v>0.24999992354457373</v>
      </c>
      <c r="R23" s="169"/>
      <c r="S23" s="227">
        <v>8.5000001206609035</v>
      </c>
      <c r="T23" s="234"/>
    </row>
    <row r="24" spans="1:20" x14ac:dyDescent="0.35">
      <c r="A24" s="246"/>
      <c r="B24" s="230">
        <v>1</v>
      </c>
      <c r="C24" s="230">
        <v>0</v>
      </c>
      <c r="D24" s="231">
        <v>0</v>
      </c>
      <c r="H24" s="210">
        <v>15.00042171102915</v>
      </c>
      <c r="I24" s="223">
        <f>1/(1+EXP(-H24))</f>
        <v>0.99999969422674817</v>
      </c>
      <c r="J24" s="223">
        <v>0</v>
      </c>
      <c r="K24" s="223">
        <v>15.000422016768045</v>
      </c>
      <c r="L24" s="233"/>
      <c r="M24" s="223">
        <v>817599.31094056461</v>
      </c>
      <c r="N24" s="223">
        <v>3.0577315833239588E-7</v>
      </c>
      <c r="O24" s="223">
        <v>0.24999992355668704</v>
      </c>
      <c r="P24" s="169"/>
      <c r="Q24" s="169"/>
      <c r="R24" s="169"/>
      <c r="S24" s="235"/>
      <c r="T24" s="234"/>
    </row>
    <row r="25" spans="1:20" ht="15" thickBot="1" x14ac:dyDescent="0.4">
      <c r="A25" s="248"/>
      <c r="B25" s="249">
        <v>1</v>
      </c>
      <c r="C25" s="249">
        <v>1</v>
      </c>
      <c r="D25" s="250">
        <v>1</v>
      </c>
      <c r="E25" s="148"/>
      <c r="F25" s="148"/>
      <c r="G25" s="148"/>
      <c r="H25" s="241">
        <v>23.750421755234626</v>
      </c>
      <c r="I25" s="242">
        <f>1/(1+EXP(-H25))</f>
        <v>0.99999999995154676</v>
      </c>
      <c r="J25" s="242">
        <v>4.8453241420284642E-11</v>
      </c>
      <c r="K25" s="242">
        <v>0</v>
      </c>
      <c r="L25" s="251"/>
      <c r="M25" s="224">
        <v>-0.25000000001211331</v>
      </c>
      <c r="N25" s="242">
        <v>4.8453241416763062E-11</v>
      </c>
      <c r="O25" s="242">
        <v>-1.2113310354777695E-11</v>
      </c>
      <c r="P25" s="252"/>
      <c r="Q25" s="252"/>
      <c r="R25" s="252"/>
      <c r="S25" s="253"/>
      <c r="T25" s="254"/>
    </row>
    <row r="26" spans="1:20" x14ac:dyDescent="0.35">
      <c r="A26" s="191">
        <f>A22+1</f>
        <v>6</v>
      </c>
      <c r="B26" s="215">
        <v>0</v>
      </c>
      <c r="C26" s="215">
        <v>0</v>
      </c>
      <c r="D26" s="216">
        <v>0</v>
      </c>
      <c r="E26" s="239">
        <f>S22</f>
        <v>8.5000001206609035</v>
      </c>
      <c r="F26" s="240">
        <f>T22</f>
        <v>5.5009033007121309</v>
      </c>
      <c r="G26" s="219">
        <v>1</v>
      </c>
      <c r="H26" s="220" cm="1">
        <f t="array" ref="H26:H29">MMULT(B26:C29,E26:E27)+F26</f>
        <v>5.5009033007121309</v>
      </c>
      <c r="I26" s="222">
        <f>1/(1+EXP(-H26))</f>
        <v>0.99593352223848997</v>
      </c>
      <c r="J26" s="222" cm="1">
        <f t="array" ref="J26:J29">-D26:D29*LN(I26:I29)</f>
        <v>0</v>
      </c>
      <c r="K26" s="222" cm="1">
        <f t="array" ref="K26:K29">-(1-D26:D29)*LN(1-I26:I29)</f>
        <v>5.504978069077664</v>
      </c>
      <c r="L26" s="243" cm="1">
        <f t="array" ref="L26">SUM(_xlfn.ANCHORARRAY(J26)+_xlfn.ANCHORARRAY(K26))/4</f>
        <v>8.376696643471405</v>
      </c>
      <c r="M26" s="222" cm="1">
        <f t="array" ref="M26:M29">1/4*(I26:I29-D26:D29)/(I26:I29*(1-I26:I29))</f>
        <v>61.478265629852039</v>
      </c>
      <c r="N26" s="222" cm="1">
        <f t="array" ref="N26:N29">I26:I29*(1-I26:I29)</f>
        <v>4.0499415201251786E-3</v>
      </c>
      <c r="O26" s="222" cm="1">
        <f t="array" ref="O26:O29">M26:M29*_xlfn.ANCHORARRAY(N26)</f>
        <v>0.24898338055962249</v>
      </c>
      <c r="P26" s="244">
        <v>1</v>
      </c>
      <c r="Q26" s="222" cm="1">
        <f t="array" ref="Q26:Q27">TRANSPOSE(MMULT(TRANSPOSE(_xlfn.ANCHORARRAY(O26)),B26:C29))</f>
        <v>0.24999979226345395</v>
      </c>
      <c r="R26" s="245" cm="1">
        <f t="array" ref="R26">SUM(1*_xlfn.ANCHORARRAY(O26))</f>
        <v>0.74898296512878959</v>
      </c>
      <c r="S26" s="226" cm="1">
        <f t="array" ref="S26:S27">E26:E27-G26*_xlfn.ANCHORARRAY(Q26)</f>
        <v>8.2500003283974497</v>
      </c>
      <c r="T26" s="228">
        <f>F26-G26*R26</f>
        <v>4.7519203355833408</v>
      </c>
    </row>
    <row r="27" spans="1:20" x14ac:dyDescent="0.35">
      <c r="A27" s="246"/>
      <c r="B27" s="230">
        <v>0</v>
      </c>
      <c r="C27" s="230">
        <v>1</v>
      </c>
      <c r="D27" s="231">
        <v>0</v>
      </c>
      <c r="E27" s="247">
        <f>S23</f>
        <v>8.5000001206609035</v>
      </c>
      <c r="H27" s="210">
        <v>14.000903421373035</v>
      </c>
      <c r="I27" s="223">
        <f>1/(1+EXP(-H27))</f>
        <v>0.99999916922285281</v>
      </c>
      <c r="J27" s="223">
        <v>0</v>
      </c>
      <c r="K27" s="223">
        <v>14.000904252319462</v>
      </c>
      <c r="L27" s="233"/>
      <c r="M27" s="223">
        <v>300923.05842360924</v>
      </c>
      <c r="N27" s="223">
        <v>8.3077645699648787E-7</v>
      </c>
      <c r="O27" s="223">
        <v>0.2499997923057132</v>
      </c>
      <c r="P27" s="169"/>
      <c r="Q27" s="223">
        <v>0.24999979226345395</v>
      </c>
      <c r="R27" s="169"/>
      <c r="S27" s="227">
        <v>8.2500003283974497</v>
      </c>
      <c r="T27" s="234"/>
    </row>
    <row r="28" spans="1:20" x14ac:dyDescent="0.35">
      <c r="A28" s="246"/>
      <c r="B28" s="230">
        <v>1</v>
      </c>
      <c r="C28" s="230">
        <v>0</v>
      </c>
      <c r="D28" s="231">
        <v>0</v>
      </c>
      <c r="H28" s="210">
        <v>14.000903421373035</v>
      </c>
      <c r="I28" s="223">
        <f>1/(1+EXP(-H28))</f>
        <v>0.99999916922285281</v>
      </c>
      <c r="J28" s="223">
        <v>0</v>
      </c>
      <c r="K28" s="223">
        <v>14.000904252319462</v>
      </c>
      <c r="L28" s="233"/>
      <c r="M28" s="223">
        <v>300923.05842360924</v>
      </c>
      <c r="N28" s="223">
        <v>8.3077645699648787E-7</v>
      </c>
      <c r="O28" s="223">
        <v>0.2499997923057132</v>
      </c>
      <c r="P28" s="169"/>
      <c r="Q28" s="169"/>
      <c r="R28" s="169"/>
      <c r="S28" s="235"/>
      <c r="T28" s="234"/>
    </row>
    <row r="29" spans="1:20" ht="15" thickBot="1" x14ac:dyDescent="0.4">
      <c r="A29" s="248"/>
      <c r="B29" s="249">
        <v>1</v>
      </c>
      <c r="C29" s="249">
        <v>1</v>
      </c>
      <c r="D29" s="250">
        <v>1</v>
      </c>
      <c r="E29" s="148"/>
      <c r="F29" s="148"/>
      <c r="G29" s="148"/>
      <c r="H29" s="241">
        <v>22.500903542033939</v>
      </c>
      <c r="I29" s="242">
        <f>1/(1+EXP(-H29))</f>
        <v>0.99999999983096299</v>
      </c>
      <c r="J29" s="242">
        <v>1.6903700662858996E-10</v>
      </c>
      <c r="K29" s="242">
        <v>0</v>
      </c>
      <c r="L29" s="251"/>
      <c r="M29" s="224">
        <v>-0.25000000004225925</v>
      </c>
      <c r="N29" s="242">
        <v>1.690370065857297E-10</v>
      </c>
      <c r="O29" s="242">
        <v>-4.2259251653575802E-11</v>
      </c>
      <c r="P29" s="252"/>
      <c r="Q29" s="252"/>
      <c r="R29" s="252"/>
      <c r="S29" s="253"/>
      <c r="T29" s="254"/>
    </row>
    <row r="30" spans="1:20" x14ac:dyDescent="0.35">
      <c r="A30" s="191">
        <f>A26+1</f>
        <v>7</v>
      </c>
      <c r="B30" s="215">
        <v>0</v>
      </c>
      <c r="C30" s="215">
        <v>0</v>
      </c>
      <c r="D30" s="216">
        <v>0</v>
      </c>
      <c r="E30" s="239">
        <f>S26</f>
        <v>8.2500003283974497</v>
      </c>
      <c r="F30" s="240">
        <f>T26</f>
        <v>4.7519203355833408</v>
      </c>
      <c r="G30" s="219">
        <v>1</v>
      </c>
      <c r="H30" s="220" cm="1">
        <f t="array" ref="H30:H33">MMULT(B30:C33,E30:E31)+F30</f>
        <v>4.7519203355833408</v>
      </c>
      <c r="I30" s="222">
        <f>1/(1+EXP(-H30))</f>
        <v>0.99143882955002005</v>
      </c>
      <c r="J30" s="222" cm="1">
        <f t="array" ref="J30:J33">-D30:D33*LN(I30:I33)</f>
        <v>0</v>
      </c>
      <c r="K30" s="222" cm="1">
        <f t="array" ref="K30:K33">-(1-D30:D33)*LN(1-I30:I33)</f>
        <v>4.7605183633650965</v>
      </c>
      <c r="L30" s="243" cm="1">
        <f t="array" ref="L30">SUM(_xlfn.ANCHORARRAY(J30)+_xlfn.ANCHORARRAY(K30))/4</f>
        <v>7.6910910509788799</v>
      </c>
      <c r="M30" s="222" cm="1">
        <f t="array" ref="M30:M33">1/4*(I30:I33-D30:D33)/(I30:I33*(1-I30:I33))</f>
        <v>29.201614599389913</v>
      </c>
      <c r="N30" s="222" cm="1">
        <f t="array" ref="N30:N33">I30:I33*(1-I30:I33)</f>
        <v>8.4878768105063392E-3</v>
      </c>
      <c r="O30" s="222" cm="1">
        <f t="array" ref="O30:O33">M30:M33*_xlfn.ANCHORARRAY(N30)</f>
        <v>0.24785970738750501</v>
      </c>
      <c r="P30" s="244">
        <v>1</v>
      </c>
      <c r="Q30" s="222" cm="1">
        <f t="array" ref="Q30:Q31">TRANSPOSE(MMULT(TRANSPOSE(_xlfn.ANCHORARRAY(O30)),B30:C33))</f>
        <v>0.24999943585586309</v>
      </c>
      <c r="R30" s="245" cm="1">
        <f t="array" ref="R30">SUM(1*_xlfn.ANCHORARRAY(O30))</f>
        <v>0.74785857924658039</v>
      </c>
      <c r="S30" s="226" cm="1">
        <f t="array" ref="S30:S31">E30:E31-G30*_xlfn.ANCHORARRAY(Q30)</f>
        <v>8.0000008925415873</v>
      </c>
      <c r="T30" s="228">
        <f>F30-G30*R30</f>
        <v>4.0040617563367604</v>
      </c>
    </row>
    <row r="31" spans="1:20" x14ac:dyDescent="0.35">
      <c r="A31" s="246"/>
      <c r="B31" s="230">
        <v>0</v>
      </c>
      <c r="C31" s="230">
        <v>1</v>
      </c>
      <c r="D31" s="231">
        <v>0</v>
      </c>
      <c r="E31" s="247">
        <f>S27</f>
        <v>8.2500003283974497</v>
      </c>
      <c r="H31" s="210">
        <v>13.00192066398079</v>
      </c>
      <c r="I31" s="223">
        <f>1/(1+EXP(-H31))</f>
        <v>0.99999774401284935</v>
      </c>
      <c r="J31" s="223">
        <v>0</v>
      </c>
      <c r="K31" s="223">
        <v>13.001922919980512</v>
      </c>
      <c r="L31" s="233"/>
      <c r="M31" s="223">
        <v>110816.23400579244</v>
      </c>
      <c r="N31" s="223">
        <v>2.2559820611675424E-6</v>
      </c>
      <c r="O31" s="223">
        <v>0.24999943600321234</v>
      </c>
      <c r="P31" s="169"/>
      <c r="Q31" s="223">
        <v>0.24999943585586309</v>
      </c>
      <c r="R31" s="169"/>
      <c r="S31" s="227">
        <v>8.0000008925415873</v>
      </c>
      <c r="T31" s="234"/>
    </row>
    <row r="32" spans="1:20" x14ac:dyDescent="0.35">
      <c r="A32" s="246"/>
      <c r="B32" s="230">
        <v>1</v>
      </c>
      <c r="C32" s="230">
        <v>0</v>
      </c>
      <c r="D32" s="231">
        <v>0</v>
      </c>
      <c r="H32" s="210">
        <v>13.00192066398079</v>
      </c>
      <c r="I32" s="223">
        <f>1/(1+EXP(-H32))</f>
        <v>0.99999774401284935</v>
      </c>
      <c r="J32" s="223">
        <v>0</v>
      </c>
      <c r="K32" s="223">
        <v>13.001922919980512</v>
      </c>
      <c r="L32" s="233"/>
      <c r="M32" s="223">
        <v>110816.23400579244</v>
      </c>
      <c r="N32" s="223">
        <v>2.2559820611675424E-6</v>
      </c>
      <c r="O32" s="223">
        <v>0.24999943600321234</v>
      </c>
      <c r="P32" s="169"/>
      <c r="Q32" s="169"/>
      <c r="R32" s="169"/>
      <c r="S32" s="235"/>
      <c r="T32" s="234"/>
    </row>
    <row r="33" spans="1:25" ht="15" thickBot="1" x14ac:dyDescent="0.4">
      <c r="A33" s="248"/>
      <c r="B33" s="249">
        <v>1</v>
      </c>
      <c r="C33" s="249">
        <v>1</v>
      </c>
      <c r="D33" s="250">
        <v>1</v>
      </c>
      <c r="E33" s="148"/>
      <c r="F33" s="148"/>
      <c r="G33" s="148"/>
      <c r="H33" s="241">
        <v>21.251920992378238</v>
      </c>
      <c r="I33" s="242">
        <f>1/(1+EXP(-H33))</f>
        <v>0.99999999941060302</v>
      </c>
      <c r="J33" s="242">
        <v>5.8939697584353689E-10</v>
      </c>
      <c r="K33" s="242">
        <v>0</v>
      </c>
      <c r="L33" s="251"/>
      <c r="M33" s="224">
        <v>-0.25000000014734924</v>
      </c>
      <c r="N33" s="242">
        <v>5.8939697532245374E-10</v>
      </c>
      <c r="O33" s="242">
        <v>-1.4734924391746063E-10</v>
      </c>
      <c r="P33" s="252"/>
      <c r="Q33" s="252"/>
      <c r="R33" s="252"/>
      <c r="S33" s="253"/>
      <c r="T33" s="254"/>
    </row>
    <row r="34" spans="1:25" x14ac:dyDescent="0.35">
      <c r="A34" s="191">
        <f>A30+1</f>
        <v>8</v>
      </c>
      <c r="B34" s="215">
        <v>0</v>
      </c>
      <c r="C34" s="215">
        <v>0</v>
      </c>
      <c r="D34" s="216">
        <v>0</v>
      </c>
      <c r="E34" s="239">
        <f>S30</f>
        <v>8.0000008925415873</v>
      </c>
      <c r="F34" s="240">
        <f>T30</f>
        <v>4.0040617563367604</v>
      </c>
      <c r="G34" s="219">
        <v>1</v>
      </c>
      <c r="H34" s="220" cm="1">
        <f t="array" ref="H34:H37">MMULT(B34:C37,E34:E35)+F34</f>
        <v>4.0040617563367604</v>
      </c>
      <c r="I34" s="222">
        <f>1/(1+EXP(-H34))</f>
        <v>0.98208539136566031</v>
      </c>
      <c r="J34" s="222" cm="1">
        <f t="array" ref="J34:J37">-D34:D37*LN(I34:I37)</f>
        <v>0</v>
      </c>
      <c r="K34" s="222" cm="1">
        <f t="array" ref="K34:K37">-(1-D34:D37)*LN(1-I34:I37)</f>
        <v>4.0221387741607604</v>
      </c>
      <c r="L34" s="243" cm="1">
        <f t="array" ref="L34">SUM(_xlfn.ANCHORARRAY(J34)+_xlfn.ANCHORARRAY(K34))/4</f>
        <v>7.0075690781256021</v>
      </c>
      <c r="M34" s="222" cm="1">
        <f t="array" ref="M34:M37">1/4*(I34:I37-D34:D37)/(I34:I37*(1-I34:I37))</f>
        <v>13.9550913504628</v>
      </c>
      <c r="N34" s="222" cm="1">
        <f t="array" ref="N34:N37">I34:I37*(1-I34:I37)</f>
        <v>1.7593675431818133E-2</v>
      </c>
      <c r="O34" s="222" cm="1">
        <f t="array" ref="O34:O37">M34:M37*_xlfn.ANCHORARRAY(N34)</f>
        <v>0.24552134784141508</v>
      </c>
      <c r="P34" s="244">
        <v>1</v>
      </c>
      <c r="Q34" s="222" cm="1">
        <f t="array" ref="Q34:Q35">TRANSPOSE(MMULT(TRANSPOSE(_xlfn.ANCHORARRAY(O34)),B34:C37))</f>
        <v>0.24999846967085945</v>
      </c>
      <c r="R34" s="245" cm="1">
        <f t="array" ref="R34">SUM(1*_xlfn.ANCHORARRAY(O34))</f>
        <v>0.74551828769633266</v>
      </c>
      <c r="S34" s="226" cm="1">
        <f t="array" ref="S34:S35">E34:E35-G34*_xlfn.ANCHORARRAY(Q34)</f>
        <v>7.750002422870728</v>
      </c>
      <c r="T34" s="228">
        <f>F34-G34*R34</f>
        <v>3.2585434686404278</v>
      </c>
    </row>
    <row r="35" spans="1:25" x14ac:dyDescent="0.35">
      <c r="A35" s="246"/>
      <c r="B35" s="230">
        <v>0</v>
      </c>
      <c r="C35" s="230">
        <v>1</v>
      </c>
      <c r="D35" s="231">
        <v>0</v>
      </c>
      <c r="E35" s="247">
        <f>S31</f>
        <v>8.0000008925415873</v>
      </c>
      <c r="H35" s="210">
        <v>12.004062648878348</v>
      </c>
      <c r="I35" s="223">
        <f>1/(1+EXP(-H35))</f>
        <v>0.99999388073623274</v>
      </c>
      <c r="J35" s="223">
        <v>0</v>
      </c>
      <c r="K35" s="223">
        <v>12.004068768144426</v>
      </c>
      <c r="L35" s="233"/>
      <c r="M35" s="223">
        <v>40854.587987807528</v>
      </c>
      <c r="N35" s="223">
        <v>6.1192263218678571E-6</v>
      </c>
      <c r="O35" s="223">
        <v>0.24999847018405821</v>
      </c>
      <c r="P35" s="169"/>
      <c r="Q35" s="223">
        <v>0.24999846967085945</v>
      </c>
      <c r="R35" s="169"/>
      <c r="S35" s="227">
        <v>7.750002422870728</v>
      </c>
      <c r="T35" s="234"/>
    </row>
    <row r="36" spans="1:25" x14ac:dyDescent="0.35">
      <c r="A36" s="246"/>
      <c r="B36" s="230">
        <v>1</v>
      </c>
      <c r="C36" s="230">
        <v>0</v>
      </c>
      <c r="D36" s="231">
        <v>0</v>
      </c>
      <c r="H36" s="210">
        <v>12.004062648878348</v>
      </c>
      <c r="I36" s="223">
        <f>1/(1+EXP(-H36))</f>
        <v>0.99999388073623274</v>
      </c>
      <c r="J36" s="223">
        <v>0</v>
      </c>
      <c r="K36" s="223">
        <v>12.004068768144426</v>
      </c>
      <c r="L36" s="233"/>
      <c r="M36" s="223">
        <v>40854.587987807528</v>
      </c>
      <c r="N36" s="223">
        <v>6.1192263218678571E-6</v>
      </c>
      <c r="O36" s="223">
        <v>0.24999847018405821</v>
      </c>
      <c r="P36" s="169"/>
      <c r="Q36" s="169"/>
      <c r="R36" s="169"/>
      <c r="S36" s="235"/>
      <c r="T36" s="234"/>
    </row>
    <row r="37" spans="1:25" ht="15" thickBot="1" x14ac:dyDescent="0.4">
      <c r="A37" s="248"/>
      <c r="B37" s="249">
        <v>1</v>
      </c>
      <c r="C37" s="249">
        <v>1</v>
      </c>
      <c r="D37" s="250">
        <v>1</v>
      </c>
      <c r="E37" s="148"/>
      <c r="F37" s="148"/>
      <c r="G37" s="148"/>
      <c r="H37" s="241">
        <v>20.004063541419935</v>
      </c>
      <c r="I37" s="242">
        <f>1/(1+EXP(-H37))</f>
        <v>0.99999999794720495</v>
      </c>
      <c r="J37" s="242">
        <v>2.0527950471669356E-9</v>
      </c>
      <c r="K37" s="242">
        <v>0</v>
      </c>
      <c r="L37" s="251"/>
      <c r="M37" s="224">
        <v>-0.25000000051319876</v>
      </c>
      <c r="N37" s="242">
        <v>2.0527950408459845E-9</v>
      </c>
      <c r="O37" s="242">
        <v>-5.1319876126498798E-10</v>
      </c>
      <c r="P37" s="252"/>
      <c r="Q37" s="252"/>
      <c r="R37" s="252"/>
      <c r="S37" s="253"/>
      <c r="T37" s="254"/>
    </row>
    <row r="38" spans="1:25" x14ac:dyDescent="0.35">
      <c r="A38" s="191">
        <f>A34+1</f>
        <v>9</v>
      </c>
      <c r="B38" s="215">
        <v>0</v>
      </c>
      <c r="C38" s="215">
        <v>0</v>
      </c>
      <c r="D38" s="216">
        <v>0</v>
      </c>
      <c r="E38" s="239">
        <f>S34</f>
        <v>7.750002422870728</v>
      </c>
      <c r="F38" s="240">
        <f>T34</f>
        <v>3.2585434686404278</v>
      </c>
      <c r="G38" s="219">
        <v>1</v>
      </c>
      <c r="H38" s="220" cm="1">
        <f t="array" ref="H38:H41">MMULT(B38:C41,E38:E39)+F38</f>
        <v>3.2585434686404278</v>
      </c>
      <c r="I38" s="222">
        <f>1/(1+EXP(-H38))</f>
        <v>0.96297889957755134</v>
      </c>
      <c r="J38" s="222" cm="1">
        <f t="array" ref="J38:J41">-D38:D41*LN(I38:I41)</f>
        <v>0</v>
      </c>
      <c r="K38" s="222" cm="1">
        <f t="array" ref="K38:K41">-(1-D38:D41)*LN(1-I38:I41)</f>
        <v>3.2962672471989167</v>
      </c>
      <c r="L38" s="243" cm="1">
        <f t="array" ref="L38">SUM(_xlfn.ANCHORARRAY(J38)+_xlfn.ANCHORARRAY(K38))/4</f>
        <v>6.3283480390611162</v>
      </c>
      <c r="M38" s="222" cm="1">
        <f t="array" ref="M38:M41">1/4*(I38:I41-D38:D41)/(I38:I41*(1-I38:I41))</f>
        <v>6.7529056982975657</v>
      </c>
      <c r="N38" s="222" cm="1">
        <f t="array" ref="N38:N41">I38:I41*(1-I38:I41)</f>
        <v>3.5650538545959634E-2</v>
      </c>
      <c r="O38" s="222" cm="1">
        <f t="array" ref="O38:O41">M38:M41*_xlfn.ANCHORARRAY(N38)</f>
        <v>0.24074472489438783</v>
      </c>
      <c r="P38" s="244">
        <v>1</v>
      </c>
      <c r="Q38" s="222" cm="1">
        <f t="array" ref="Q38:Q39">TRANSPOSE(MMULT(TRANSPOSE(_xlfn.ANCHORARRAY(O38)),B38:C41))</f>
        <v>0.24999585839082566</v>
      </c>
      <c r="R38" s="245" cm="1">
        <f t="array" ref="R38">SUM(1*_xlfn.ANCHORARRAY(O38))</f>
        <v>0.74073644345926348</v>
      </c>
      <c r="S38" s="226" cm="1">
        <f t="array" ref="S38:S39">E38:E39-G38*_xlfn.ANCHORARRAY(Q38)</f>
        <v>7.5000065644799028</v>
      </c>
      <c r="T38" s="228">
        <f>F38-G38*R38</f>
        <v>2.5178070251811642</v>
      </c>
    </row>
    <row r="39" spans="1:25" x14ac:dyDescent="0.35">
      <c r="A39" s="246"/>
      <c r="B39" s="230">
        <v>0</v>
      </c>
      <c r="C39" s="230">
        <v>1</v>
      </c>
      <c r="D39" s="231">
        <v>0</v>
      </c>
      <c r="E39" s="247">
        <f>S35</f>
        <v>7.750002422870728</v>
      </c>
      <c r="H39" s="210">
        <v>11.008545891511156</v>
      </c>
      <c r="I39" s="223">
        <f>1/(1+EXP(-H39))</f>
        <v>0.99998344069620004</v>
      </c>
      <c r="J39" s="223">
        <v>0</v>
      </c>
      <c r="K39" s="223">
        <v>11.008562450956326</v>
      </c>
      <c r="L39" s="233"/>
      <c r="M39" s="223">
        <v>15097.253062091486</v>
      </c>
      <c r="N39" s="223">
        <v>1.6559029589414396E-5</v>
      </c>
      <c r="O39" s="223">
        <v>0.24999586017405001</v>
      </c>
      <c r="P39" s="169"/>
      <c r="Q39" s="223">
        <v>0.24999585839082566</v>
      </c>
      <c r="R39" s="169"/>
      <c r="S39" s="227">
        <v>7.5000065644799028</v>
      </c>
      <c r="T39" s="234"/>
    </row>
    <row r="40" spans="1:25" x14ac:dyDescent="0.35">
      <c r="A40" s="246"/>
      <c r="B40" s="230">
        <v>1</v>
      </c>
      <c r="C40" s="230">
        <v>0</v>
      </c>
      <c r="D40" s="231">
        <v>0</v>
      </c>
      <c r="H40" s="210">
        <v>11.008545891511156</v>
      </c>
      <c r="I40" s="223">
        <f>1/(1+EXP(-H40))</f>
        <v>0.99998344069620004</v>
      </c>
      <c r="J40" s="223">
        <v>0</v>
      </c>
      <c r="K40" s="223">
        <v>11.008562450956326</v>
      </c>
      <c r="L40" s="233"/>
      <c r="M40" s="223">
        <v>15097.253062091486</v>
      </c>
      <c r="N40" s="223">
        <v>1.6559029589414396E-5</v>
      </c>
      <c r="O40" s="223">
        <v>0.24999586017405001</v>
      </c>
      <c r="P40" s="169"/>
      <c r="Q40" s="169"/>
      <c r="R40" s="169"/>
      <c r="S40" s="235"/>
      <c r="T40" s="234"/>
    </row>
    <row r="41" spans="1:25" ht="15" thickBot="1" x14ac:dyDescent="0.4">
      <c r="A41" s="248"/>
      <c r="B41" s="249">
        <v>1</v>
      </c>
      <c r="C41" s="249">
        <v>1</v>
      </c>
      <c r="D41" s="250">
        <v>1</v>
      </c>
      <c r="E41" s="148"/>
      <c r="F41" s="148"/>
      <c r="G41" s="148"/>
      <c r="H41" s="241">
        <v>18.758548314381883</v>
      </c>
      <c r="I41" s="242">
        <f>1/(1+EXP(-H41))</f>
        <v>0.99999999286710262</v>
      </c>
      <c r="J41" s="242">
        <v>7.1328974092938097E-9</v>
      </c>
      <c r="K41" s="242">
        <v>0</v>
      </c>
      <c r="L41" s="251"/>
      <c r="M41" s="224">
        <v>-0.25000000178322435</v>
      </c>
      <c r="N41" s="242">
        <v>7.1328973329764721E-9</v>
      </c>
      <c r="O41" s="242">
        <v>-1.7832243459636743E-9</v>
      </c>
      <c r="P41" s="252"/>
      <c r="Q41" s="252"/>
      <c r="R41" s="252"/>
      <c r="S41" s="253"/>
      <c r="T41" s="254"/>
    </row>
    <row r="42" spans="1:25" x14ac:dyDescent="0.35">
      <c r="A42" s="191">
        <f>A38+1</f>
        <v>10</v>
      </c>
      <c r="B42" s="215">
        <v>0</v>
      </c>
      <c r="C42" s="215">
        <v>0</v>
      </c>
      <c r="D42" s="216">
        <v>0</v>
      </c>
      <c r="E42" s="239">
        <f>S38</f>
        <v>7.5000065644799028</v>
      </c>
      <c r="F42" s="240">
        <f>T38</f>
        <v>2.5178070251811642</v>
      </c>
      <c r="G42" s="219">
        <v>1</v>
      </c>
      <c r="H42" s="220" cm="1">
        <f t="array" ref="H42:H45">MMULT(B42:C45,E42:E43)+F42</f>
        <v>2.5178070251811642</v>
      </c>
      <c r="I42" s="222">
        <f>1/(1+EXP(-H42))</f>
        <v>0.92538076847519479</v>
      </c>
      <c r="J42" s="222" cm="1">
        <f t="array" ref="J42:J45">-D42:D45*LN(I42:I45)</f>
        <v>0</v>
      </c>
      <c r="K42" s="222" cm="1">
        <f t="array" ref="K42:K45">-(1-D42:D45)*LN(1-I42:I45)</f>
        <v>2.5953570097572292</v>
      </c>
      <c r="L42" s="243" cm="1">
        <f t="array" ref="L42">SUM(_xlfn.ANCHORARRAY(J42)+_xlfn.ANCHORARRAY(K42))/4</f>
        <v>5.6577683521164674</v>
      </c>
      <c r="M42" s="222" cm="1">
        <f t="array" ref="M42:M45">1/4*(I42:I45-D42:D45)/(I42:I45*(1-I42:I45))</f>
        <v>3.3503427319121348</v>
      </c>
      <c r="N42" s="222" cm="1">
        <f t="array" ref="N42:N45">I42:I45*(1-I42:I45)</f>
        <v>6.9051201811452731E-2</v>
      </c>
      <c r="O42" s="222" cm="1">
        <f t="array" ref="O42:O45">M42:M45*_xlfn.ANCHORARRAY(N42)</f>
        <v>0.2313451921187987</v>
      </c>
      <c r="P42" s="244">
        <v>1</v>
      </c>
      <c r="Q42" s="222" cm="1">
        <f t="array" ref="Q42:Q43">TRANSPOSE(MMULT(TRANSPOSE(_xlfn.ANCHORARRAY(O42)),B42:C45))</f>
        <v>0.24998884474193248</v>
      </c>
      <c r="R42" s="245" cm="1">
        <f t="array" ref="R42">SUM(1*_xlfn.ANCHORARRAY(O42))</f>
        <v>0.73132288776928622</v>
      </c>
      <c r="S42" s="226" cm="1">
        <f t="array" ref="S42:S43">E42:E43-G42*_xlfn.ANCHORARRAY(Q42)</f>
        <v>7.2500177197379703</v>
      </c>
      <c r="T42" s="228">
        <f>F42-G42*R42</f>
        <v>1.7864841374118781</v>
      </c>
    </row>
    <row r="43" spans="1:25" x14ac:dyDescent="0.35">
      <c r="A43" s="246"/>
      <c r="B43" s="230">
        <v>0</v>
      </c>
      <c r="C43" s="230">
        <v>1</v>
      </c>
      <c r="D43" s="231">
        <v>0</v>
      </c>
      <c r="E43" s="247">
        <f>S39</f>
        <v>7.5000065644799028</v>
      </c>
      <c r="H43" s="210">
        <v>10.017813589661067</v>
      </c>
      <c r="I43" s="223">
        <f>1/(1+EXP(-H43))</f>
        <v>0.99995540363422042</v>
      </c>
      <c r="J43" s="223">
        <v>0</v>
      </c>
      <c r="K43" s="223">
        <v>10.017858187021075</v>
      </c>
      <c r="L43" s="233"/>
      <c r="M43" s="223">
        <v>5605.8379562951914</v>
      </c>
      <c r="N43" s="223">
        <v>4.4594376943740402E-5</v>
      </c>
      <c r="O43" s="223">
        <v>0.2499888509085551</v>
      </c>
      <c r="P43" s="169"/>
      <c r="Q43" s="223">
        <v>0.24998884474193248</v>
      </c>
      <c r="R43" s="169"/>
      <c r="S43" s="227">
        <v>7.2500177197379703</v>
      </c>
      <c r="T43" s="234"/>
    </row>
    <row r="44" spans="1:25" x14ac:dyDescent="0.35">
      <c r="A44" s="246"/>
      <c r="B44" s="230">
        <v>1</v>
      </c>
      <c r="C44" s="230">
        <v>0</v>
      </c>
      <c r="D44" s="231">
        <v>0</v>
      </c>
      <c r="H44" s="210">
        <v>10.017813589661067</v>
      </c>
      <c r="I44" s="223">
        <f>1/(1+EXP(-H44))</f>
        <v>0.99995540363422042</v>
      </c>
      <c r="J44" s="223">
        <v>0</v>
      </c>
      <c r="K44" s="223">
        <v>10.017858187021075</v>
      </c>
      <c r="L44" s="233"/>
      <c r="M44" s="223">
        <v>5605.8379562951914</v>
      </c>
      <c r="N44" s="223">
        <v>4.4594376943740402E-5</v>
      </c>
      <c r="O44" s="223">
        <v>0.2499888509085551</v>
      </c>
      <c r="P44" s="169"/>
      <c r="Q44" s="169"/>
      <c r="R44" s="169"/>
      <c r="S44" s="235"/>
      <c r="T44" s="234"/>
    </row>
    <row r="45" spans="1:25" ht="15" thickBot="1" x14ac:dyDescent="0.4">
      <c r="A45" s="248"/>
      <c r="B45" s="249">
        <v>1</v>
      </c>
      <c r="C45" s="249">
        <v>1</v>
      </c>
      <c r="D45" s="250">
        <v>1</v>
      </c>
      <c r="E45" s="148"/>
      <c r="F45" s="148"/>
      <c r="G45" s="148"/>
      <c r="H45" s="241">
        <v>17.517820154140971</v>
      </c>
      <c r="I45" s="242">
        <f>1/(1+EXP(-H45))</f>
        <v>0.99999997533350948</v>
      </c>
      <c r="J45" s="242">
        <v>2.4666490821018247E-8</v>
      </c>
      <c r="K45" s="242">
        <v>0</v>
      </c>
      <c r="L45" s="251"/>
      <c r="M45" s="224">
        <v>-0.25000000616662277</v>
      </c>
      <c r="N45" s="242">
        <v>2.4666489908364612E-8</v>
      </c>
      <c r="O45" s="242">
        <v>-6.1666226292000914E-9</v>
      </c>
      <c r="P45" s="252"/>
      <c r="Q45" s="252"/>
      <c r="R45" s="252"/>
      <c r="S45" s="253"/>
      <c r="T45" s="254"/>
    </row>
    <row r="46" spans="1:25" x14ac:dyDescent="0.35">
      <c r="A46" s="191">
        <f>A42+1</f>
        <v>11</v>
      </c>
      <c r="B46" s="215">
        <v>0</v>
      </c>
      <c r="C46" s="215">
        <v>0</v>
      </c>
      <c r="D46" s="216">
        <v>0</v>
      </c>
      <c r="E46" s="239">
        <f>S42</f>
        <v>7.2500177197379703</v>
      </c>
      <c r="F46" s="240">
        <f>T42</f>
        <v>1.7864841374118781</v>
      </c>
      <c r="G46" s="219">
        <v>1</v>
      </c>
      <c r="H46" s="220" cm="1">
        <f t="array" ref="H46:H49">MMULT(B46:C49,E46:E47)+F46</f>
        <v>1.7864841374118781</v>
      </c>
      <c r="I46" s="222">
        <f>1/(1+EXP(-H46))</f>
        <v>0.85649568033424628</v>
      </c>
      <c r="J46" s="222" cm="1">
        <f t="array" ref="J46:J49">-D46:D49*LN(I46:I49)</f>
        <v>0</v>
      </c>
      <c r="K46" s="222" cm="1">
        <f t="array" ref="K46:K49">-(1-D46:D49)*LN(1-I46:I49)</f>
        <v>1.9413901420351489</v>
      </c>
      <c r="L46" s="243" cm="1">
        <f t="array" ref="L46">SUM(_xlfn.ANCHORARRAY(J46)+_xlfn.ANCHORARRAY(K46))/4</f>
        <v>5.0036579748397765</v>
      </c>
      <c r="M46" s="222" cm="1">
        <f t="array" ref="M46:M49">1/4*(I46:I49-D46:D49)/(I46:I49*(1-I46:I49))</f>
        <v>1.7421078374664474</v>
      </c>
      <c r="N46" s="222" cm="1">
        <f t="array" ref="N46:N49">I46:I49*(1-I46:I49)</f>
        <v>0.12291082990302289</v>
      </c>
      <c r="O46" s="222" cm="1">
        <f t="array" ref="O46:O49">M46:M49*_xlfn.ANCHORARRAY(N46)</f>
        <v>0.21412392008356157</v>
      </c>
      <c r="P46" s="244">
        <v>1</v>
      </c>
      <c r="Q46" s="222" cm="1">
        <f t="array" ref="Q46:Q47">TRANSPOSE(MMULT(TRANSPOSE(_xlfn.ANCHORARRAY(O46)),B46:C49))</f>
        <v>0.24997023582900427</v>
      </c>
      <c r="R46" s="245" cm="1">
        <f t="array" ref="R46">SUM(1*_xlfn.ANCHORARRAY(O46))</f>
        <v>0.71406441286645683</v>
      </c>
      <c r="S46" s="226" cm="1">
        <f t="array" ref="S46:S47">E46:E47-G46*_xlfn.ANCHORARRAY(Q46)</f>
        <v>7.0000474839089657</v>
      </c>
      <c r="T46" s="228">
        <f>F46-G46*R46</f>
        <v>1.0724197245454212</v>
      </c>
      <c r="Y46" s="261" t="s">
        <v>44</v>
      </c>
    </row>
    <row r="47" spans="1:25" x14ac:dyDescent="0.35">
      <c r="A47" s="246"/>
      <c r="B47" s="230">
        <v>0</v>
      </c>
      <c r="C47" s="230">
        <v>1</v>
      </c>
      <c r="D47" s="231">
        <v>0</v>
      </c>
      <c r="E47" s="247">
        <f>S43</f>
        <v>7.2500177197379703</v>
      </c>
      <c r="H47" s="210">
        <v>9.0365018571498474</v>
      </c>
      <c r="I47" s="223">
        <f>1/(1+EXP(-H47))</f>
        <v>0.99988102781556421</v>
      </c>
      <c r="J47" s="223">
        <v>0</v>
      </c>
      <c r="K47" s="223">
        <v>9.0366208364122045</v>
      </c>
      <c r="L47" s="233"/>
      <c r="M47" s="223">
        <v>2101.3315102650413</v>
      </c>
      <c r="N47" s="223">
        <v>1.1895803005512551E-4</v>
      </c>
      <c r="O47" s="223">
        <v>0.24997025695389105</v>
      </c>
      <c r="P47" s="169"/>
      <c r="Q47" s="223">
        <v>0.24997023582900427</v>
      </c>
      <c r="R47" s="169"/>
      <c r="S47" s="227">
        <v>7.0000474839089657</v>
      </c>
      <c r="T47" s="234"/>
    </row>
    <row r="48" spans="1:25" x14ac:dyDescent="0.35">
      <c r="A48" s="246"/>
      <c r="B48" s="230">
        <v>1</v>
      </c>
      <c r="C48" s="230">
        <v>0</v>
      </c>
      <c r="D48" s="231">
        <v>0</v>
      </c>
      <c r="H48" s="210">
        <v>9.0365018571498474</v>
      </c>
      <c r="I48" s="223">
        <f>1/(1+EXP(-H48))</f>
        <v>0.99988102781556421</v>
      </c>
      <c r="J48" s="223">
        <v>0</v>
      </c>
      <c r="K48" s="223">
        <v>9.0366208364122045</v>
      </c>
      <c r="L48" s="233"/>
      <c r="M48" s="223">
        <v>2101.3315102650413</v>
      </c>
      <c r="N48" s="223">
        <v>1.1895803005512551E-4</v>
      </c>
      <c r="O48" s="223">
        <v>0.24997025695389105</v>
      </c>
      <c r="P48" s="169"/>
      <c r="Q48" s="169"/>
      <c r="R48" s="169"/>
      <c r="S48" s="235"/>
      <c r="T48" s="234"/>
    </row>
    <row r="49" spans="1:20" ht="15" thickBot="1" x14ac:dyDescent="0.4">
      <c r="A49" s="248"/>
      <c r="B49" s="249">
        <v>1</v>
      </c>
      <c r="C49" s="249">
        <v>1</v>
      </c>
      <c r="D49" s="250">
        <v>1</v>
      </c>
      <c r="E49" s="148"/>
      <c r="F49" s="148"/>
      <c r="G49" s="148"/>
      <c r="H49" s="241">
        <v>16.286519576887819</v>
      </c>
      <c r="I49" s="242">
        <f>1/(1+EXP(-H49))</f>
        <v>0.99999991550045286</v>
      </c>
      <c r="J49" s="242">
        <v>8.4499550707271483E-8</v>
      </c>
      <c r="K49" s="242">
        <v>0</v>
      </c>
      <c r="L49" s="251"/>
      <c r="M49" s="224">
        <v>-0.25000002112488856</v>
      </c>
      <c r="N49" s="242">
        <v>8.449953999701108E-8</v>
      </c>
      <c r="O49" s="242">
        <v>-2.1124886784296137E-8</v>
      </c>
      <c r="P49" s="252"/>
      <c r="Q49" s="252"/>
      <c r="R49" s="252"/>
      <c r="S49" s="253"/>
      <c r="T49" s="254"/>
    </row>
    <row r="50" spans="1:20" x14ac:dyDescent="0.35">
      <c r="A50" s="191">
        <f>A46+1</f>
        <v>12</v>
      </c>
      <c r="B50" s="215">
        <v>0</v>
      </c>
      <c r="C50" s="215">
        <v>0</v>
      </c>
      <c r="D50" s="216">
        <v>0</v>
      </c>
      <c r="E50" s="239">
        <f>S46</f>
        <v>7.0000474839089657</v>
      </c>
      <c r="F50" s="240">
        <f>T46</f>
        <v>1.0724197245454212</v>
      </c>
      <c r="G50" s="219">
        <v>1</v>
      </c>
      <c r="H50" s="220" cm="1">
        <f t="array" ref="H50:H53">MMULT(B50:C53,E50:E51)+F50</f>
        <v>1.0724197245454212</v>
      </c>
      <c r="I50" s="222">
        <f>1/(1+EXP(-H50))</f>
        <v>0.74505680811271557</v>
      </c>
      <c r="J50" s="222" cm="1">
        <f t="array" ref="J50:J53">-D50:D53*LN(I50:I53)</f>
        <v>0</v>
      </c>
      <c r="K50" s="222" cm="1">
        <f t="array" ref="K50:K53">-(1-D50:D53)*LN(1-I50:I53)</f>
        <v>1.3667145355547834</v>
      </c>
      <c r="L50" s="243" cm="1">
        <f t="array" ref="L50">SUM(_xlfn.ANCHORARRAY(J50)+_xlfn.ANCHORARRAY(K50))/4</f>
        <v>4.37806829117463</v>
      </c>
      <c r="M50" s="222" cm="1">
        <f t="array" ref="M50:M53">1/4*(I50:I53-D50:D53)/(I50:I53*(1-I50:I53))</f>
        <v>0.98061061426786433</v>
      </c>
      <c r="N50" s="222" cm="1">
        <f t="array" ref="N50:N53">I50:I53*(1-I50:I53)</f>
        <v>0.18994716079760771</v>
      </c>
      <c r="O50" s="222" cm="1">
        <f t="array" ref="O50:O53">M50:M53*_xlfn.ANCHORARRAY(N50)</f>
        <v>0.18626420202817889</v>
      </c>
      <c r="P50" s="244">
        <v>1</v>
      </c>
      <c r="Q50" s="222" cm="1">
        <f t="array" ref="Q50:Q51">TRANSPOSE(MMULT(TRANSPOSE(_xlfn.ANCHORARRAY(O50)),B50:C53))</f>
        <v>0.24992195007143567</v>
      </c>
      <c r="R50" s="245" cm="1">
        <f t="array" ref="R50">SUM(1*_xlfn.ANCHORARRAY(O50))</f>
        <v>0.68610817329730245</v>
      </c>
      <c r="S50" s="226" cm="1">
        <f t="array" ref="S50:S51">E50:E51-G50*_xlfn.ANCHORARRAY(Q50)</f>
        <v>6.7501255338375303</v>
      </c>
      <c r="T50" s="228">
        <f>F50-G50*R50</f>
        <v>0.38631155124811878</v>
      </c>
    </row>
    <row r="51" spans="1:20" x14ac:dyDescent="0.35">
      <c r="A51" s="246"/>
      <c r="B51" s="230">
        <v>0</v>
      </c>
      <c r="C51" s="230">
        <v>1</v>
      </c>
      <c r="D51" s="231">
        <v>0</v>
      </c>
      <c r="E51" s="247">
        <f>S47</f>
        <v>7.0000474839089657</v>
      </c>
      <c r="H51" s="210">
        <v>8.0724672084543876</v>
      </c>
      <c r="I51" s="223">
        <f>1/(1+EXP(-H51))</f>
        <v>0.99968808479075166</v>
      </c>
      <c r="J51" s="223">
        <v>0</v>
      </c>
      <c r="K51" s="223">
        <v>8.0727791723193434</v>
      </c>
      <c r="L51" s="233"/>
      <c r="M51" s="223">
        <v>801.49987107861125</v>
      </c>
      <c r="N51" s="223">
        <v>3.1181791815057639E-4</v>
      </c>
      <c r="O51" s="223">
        <v>0.24992202119768792</v>
      </c>
      <c r="P51" s="169"/>
      <c r="Q51" s="223">
        <v>0.24992195007143567</v>
      </c>
      <c r="R51" s="169"/>
      <c r="S51" s="227">
        <v>6.7501255338375303</v>
      </c>
      <c r="T51" s="234"/>
    </row>
    <row r="52" spans="1:20" x14ac:dyDescent="0.35">
      <c r="A52" s="246"/>
      <c r="B52" s="230">
        <v>1</v>
      </c>
      <c r="C52" s="230">
        <v>0</v>
      </c>
      <c r="D52" s="231">
        <v>0</v>
      </c>
      <c r="H52" s="210">
        <v>8.0724672084543876</v>
      </c>
      <c r="I52" s="223">
        <f>1/(1+EXP(-H52))</f>
        <v>0.99968808479075166</v>
      </c>
      <c r="J52" s="223">
        <v>0</v>
      </c>
      <c r="K52" s="223">
        <v>8.0727791723193434</v>
      </c>
      <c r="L52" s="233"/>
      <c r="M52" s="223">
        <v>801.49987107861125</v>
      </c>
      <c r="N52" s="223">
        <v>3.1181791815057639E-4</v>
      </c>
      <c r="O52" s="223">
        <v>0.24992202119768792</v>
      </c>
      <c r="P52" s="169"/>
      <c r="Q52" s="169"/>
      <c r="R52" s="169"/>
      <c r="S52" s="235"/>
      <c r="T52" s="234"/>
    </row>
    <row r="53" spans="1:20" ht="15" thickBot="1" x14ac:dyDescent="0.4">
      <c r="A53" s="248"/>
      <c r="B53" s="249">
        <v>1</v>
      </c>
      <c r="C53" s="249">
        <v>1</v>
      </c>
      <c r="D53" s="250">
        <v>1</v>
      </c>
      <c r="E53" s="148"/>
      <c r="F53" s="148"/>
      <c r="G53" s="148"/>
      <c r="H53" s="241">
        <v>15.072514692363352</v>
      </c>
      <c r="I53" s="242">
        <f>1/(1+EXP(-H53))</f>
        <v>0.999999715494991</v>
      </c>
      <c r="J53" s="242">
        <v>2.8450504946768536E-7</v>
      </c>
      <c r="K53" s="242">
        <v>0</v>
      </c>
      <c r="L53" s="251"/>
      <c r="M53" s="224">
        <v>-0.25000007112627248</v>
      </c>
      <c r="N53" s="242">
        <v>2.8450492805302746E-7</v>
      </c>
      <c r="O53" s="242">
        <v>-7.1126252249031907E-8</v>
      </c>
      <c r="P53" s="252"/>
      <c r="Q53" s="252"/>
      <c r="R53" s="252"/>
      <c r="S53" s="253"/>
      <c r="T53" s="254"/>
    </row>
    <row r="54" spans="1:20" x14ac:dyDescent="0.35">
      <c r="A54" s="191">
        <f>A50+1</f>
        <v>13</v>
      </c>
      <c r="B54" s="215">
        <v>0</v>
      </c>
      <c r="C54" s="215">
        <v>0</v>
      </c>
      <c r="D54" s="216">
        <v>0</v>
      </c>
      <c r="E54" s="239">
        <f>S50</f>
        <v>6.7501255338375303</v>
      </c>
      <c r="F54" s="240">
        <f>T50</f>
        <v>0.38631155124811878</v>
      </c>
      <c r="G54" s="219">
        <v>1</v>
      </c>
      <c r="H54" s="220" cm="1">
        <f t="array" ref="H54:H57">MMULT(B54:C57,E54:E55)+F54</f>
        <v>0.38631155124811878</v>
      </c>
      <c r="I54" s="222">
        <f>1/(1+EXP(-H54))</f>
        <v>0.59539446591520129</v>
      </c>
      <c r="J54" s="222" cm="1">
        <f t="array" ref="J54:J57">-D54:D57*LN(I54:I57)</f>
        <v>0</v>
      </c>
      <c r="K54" s="222" cm="1">
        <f t="array" ref="K54:K57">-(1-D54:D57)*LN(1-I54:I57)</f>
        <v>0.90484267642607064</v>
      </c>
      <c r="L54" s="243" cm="1">
        <f t="array" ref="L54">SUM(_xlfn.ANCHORARRAY(J54)+_xlfn.ANCHORARRAY(K54))/4</f>
        <v>3.7948270771700736</v>
      </c>
      <c r="M54" s="222" cm="1">
        <f t="array" ref="M54:M57">1/4*(I54:I57-D54:D57)/(I54:I57*(1-I54:I57))</f>
        <v>0.61788576512056326</v>
      </c>
      <c r="N54" s="222" cm="1">
        <f t="array" ref="N54:N57">I54:I57*(1-I54:I57)</f>
        <v>0.24089989587275351</v>
      </c>
      <c r="O54" s="222" cm="1">
        <f t="array" ref="O54:O57">M54:M57*_xlfn.ANCHORARRAY(N54)</f>
        <v>0.14884861647880032</v>
      </c>
      <c r="P54" s="244">
        <v>1</v>
      </c>
      <c r="Q54" s="222" cm="1">
        <f t="array" ref="Q54:Q55">TRANSPOSE(MMULT(TRANSPOSE(_xlfn.ANCHORARRAY(O54)),B54:C57))</f>
        <v>0.24980102984799912</v>
      </c>
      <c r="R54" s="245" cm="1">
        <f t="array" ref="R54">SUM(1*_xlfn.ANCHORARRAY(O54))</f>
        <v>0.64845090902793179</v>
      </c>
      <c r="S54" s="226" cm="1">
        <f t="array" ref="S54:S55">E54:E55-G54*_xlfn.ANCHORARRAY(Q54)</f>
        <v>6.500324503989531</v>
      </c>
      <c r="T54" s="228">
        <f>F54-G54*R54</f>
        <v>-0.26213935777981301</v>
      </c>
    </row>
    <row r="55" spans="1:20" x14ac:dyDescent="0.35">
      <c r="A55" s="246"/>
      <c r="B55" s="230">
        <v>0</v>
      </c>
      <c r="C55" s="230">
        <v>1</v>
      </c>
      <c r="D55" s="231">
        <v>0</v>
      </c>
      <c r="E55" s="247">
        <f>S51</f>
        <v>6.7501255338375303</v>
      </c>
      <c r="H55" s="210">
        <v>7.1364370850856496</v>
      </c>
      <c r="I55" s="223">
        <f>1/(1+EXP(-H55))</f>
        <v>0.99920505080452959</v>
      </c>
      <c r="J55" s="223">
        <v>0</v>
      </c>
      <c r="K55" s="223">
        <v>7.1372323504206285</v>
      </c>
      <c r="L55" s="233"/>
      <c r="M55" s="223">
        <v>314.48550602288975</v>
      </c>
      <c r="N55" s="223">
        <v>7.9431725124702785E-4</v>
      </c>
      <c r="O55" s="223">
        <v>0.2498012627011324</v>
      </c>
      <c r="P55" s="169"/>
      <c r="Q55" s="223">
        <v>0.24980102984799912</v>
      </c>
      <c r="R55" s="169"/>
      <c r="S55" s="227">
        <v>6.500324503989531</v>
      </c>
      <c r="T55" s="234"/>
    </row>
    <row r="56" spans="1:20" x14ac:dyDescent="0.35">
      <c r="A56" s="246"/>
      <c r="B56" s="230">
        <v>1</v>
      </c>
      <c r="C56" s="230">
        <v>0</v>
      </c>
      <c r="D56" s="231">
        <v>0</v>
      </c>
      <c r="H56" s="210">
        <v>7.1364370850856496</v>
      </c>
      <c r="I56" s="223">
        <f>1/(1+EXP(-H56))</f>
        <v>0.99920505080452959</v>
      </c>
      <c r="J56" s="223">
        <v>0</v>
      </c>
      <c r="K56" s="223">
        <v>7.1372323504206285</v>
      </c>
      <c r="L56" s="233"/>
      <c r="M56" s="223">
        <v>314.48550602288975</v>
      </c>
      <c r="N56" s="223">
        <v>7.9431725124702785E-4</v>
      </c>
      <c r="O56" s="223">
        <v>0.2498012627011324</v>
      </c>
      <c r="P56" s="169"/>
      <c r="Q56" s="169"/>
      <c r="R56" s="169"/>
      <c r="S56" s="235"/>
      <c r="T56" s="234"/>
    </row>
    <row r="57" spans="1:20" ht="15" thickBot="1" x14ac:dyDescent="0.4">
      <c r="A57" s="248"/>
      <c r="B57" s="249">
        <v>1</v>
      </c>
      <c r="C57" s="249">
        <v>1</v>
      </c>
      <c r="D57" s="250">
        <v>1</v>
      </c>
      <c r="E57" s="148"/>
      <c r="F57" s="148"/>
      <c r="G57" s="148"/>
      <c r="H57" s="241">
        <v>13.886562618923179</v>
      </c>
      <c r="I57" s="242">
        <f>1/(1+EXP(-H57))</f>
        <v>0.9999990685874669</v>
      </c>
      <c r="J57" s="242">
        <v>9.3141296686550675E-7</v>
      </c>
      <c r="K57" s="242">
        <v>0</v>
      </c>
      <c r="L57" s="251"/>
      <c r="M57" s="224">
        <v>-0.25000023285335016</v>
      </c>
      <c r="N57" s="242">
        <v>9.3141166557127719E-7</v>
      </c>
      <c r="O57" s="242">
        <v>-2.3285313327514601E-7</v>
      </c>
      <c r="P57" s="252"/>
      <c r="Q57" s="252"/>
      <c r="R57" s="252"/>
      <c r="S57" s="253"/>
      <c r="T57" s="254"/>
    </row>
    <row r="58" spans="1:20" x14ac:dyDescent="0.35">
      <c r="A58" s="191">
        <f>A54+1</f>
        <v>14</v>
      </c>
      <c r="B58" s="215">
        <v>0</v>
      </c>
      <c r="C58" s="215">
        <v>0</v>
      </c>
      <c r="D58" s="216">
        <v>0</v>
      </c>
      <c r="E58" s="239">
        <f>S54</f>
        <v>6.500324503989531</v>
      </c>
      <c r="F58" s="240">
        <f>T54</f>
        <v>-0.26213935777981301</v>
      </c>
      <c r="G58" s="219">
        <v>1</v>
      </c>
      <c r="H58" s="220" cm="1">
        <f t="array" ref="H58:H61">MMULT(B58:C61,E58:E59)+F58</f>
        <v>-0.26213935777981301</v>
      </c>
      <c r="I58" s="222">
        <f>1/(1+EXP(-H58))</f>
        <v>0.43483787958059961</v>
      </c>
      <c r="J58" s="222" cm="1">
        <f t="array" ref="J58:J61">-D58:D61*LN(I58:I61)</f>
        <v>0</v>
      </c>
      <c r="K58" s="222" cm="1">
        <f t="array" ref="K58:K61">-(1-D58:D61)*LN(1-I58:I61)</f>
        <v>0.57064265019936011</v>
      </c>
      <c r="L58" s="243" cm="1">
        <f t="array" ref="L58">SUM(_xlfn.ANCHORARRAY(J58)+_xlfn.ANCHORARRAY(K58))/4</f>
        <v>3.2627297156383217</v>
      </c>
      <c r="M58" s="222" cm="1">
        <f t="array" ref="M58:M61">1/4*(I58:I61-D58:D61)/(I58:I61*(1-I58:I61))</f>
        <v>0.44235094845790057</v>
      </c>
      <c r="N58" s="222" cm="1">
        <f t="array" ref="N58:N61">I58:I61*(1-I58:I61)</f>
        <v>0.24575389806244757</v>
      </c>
      <c r="O58" s="222" cm="1">
        <f t="array" ref="O58:O61">M58:M61*_xlfn.ANCHORARRAY(N58)</f>
        <v>0.1087094698951499</v>
      </c>
      <c r="P58" s="244">
        <v>1</v>
      </c>
      <c r="Q58" s="222" cm="1">
        <f t="array" ref="Q58:Q59">TRANSPOSE(MMULT(TRANSPOSE(_xlfn.ANCHORARRAY(O58)),B58:C61))</f>
        <v>0.24951186875775025</v>
      </c>
      <c r="R58" s="245" cm="1">
        <f t="array" ref="R58">SUM(1*_xlfn.ANCHORARRAY(O58))</f>
        <v>0.60773394137384951</v>
      </c>
      <c r="S58" s="226" cm="1">
        <f t="array" ref="S58:S59">E58:E59-G58*_xlfn.ANCHORARRAY(Q58)</f>
        <v>6.2508126352317808</v>
      </c>
      <c r="T58" s="228">
        <f>F58-G58*R58</f>
        <v>-0.86987329915366252</v>
      </c>
    </row>
    <row r="59" spans="1:20" x14ac:dyDescent="0.35">
      <c r="A59" s="246"/>
      <c r="B59" s="230">
        <v>0</v>
      </c>
      <c r="C59" s="230">
        <v>1</v>
      </c>
      <c r="D59" s="231">
        <v>0</v>
      </c>
      <c r="E59" s="247">
        <f>S55</f>
        <v>6.500324503989531</v>
      </c>
      <c r="H59" s="210">
        <v>6.2381851462097178</v>
      </c>
      <c r="I59" s="223">
        <f>1/(1+EXP(-H59))</f>
        <v>0.99805041088379709</v>
      </c>
      <c r="J59" s="223">
        <v>0</v>
      </c>
      <c r="K59" s="223">
        <v>6.2401366382484103</v>
      </c>
      <c r="L59" s="233"/>
      <c r="M59" s="223">
        <v>128.23214795480035</v>
      </c>
      <c r="N59" s="223">
        <v>1.945788218480893E-3</v>
      </c>
      <c r="O59" s="223">
        <v>0.24951260272094927</v>
      </c>
      <c r="P59" s="169"/>
      <c r="Q59" s="223">
        <v>0.24951186875775025</v>
      </c>
      <c r="R59" s="169"/>
      <c r="S59" s="227">
        <v>6.2508126352317808</v>
      </c>
      <c r="T59" s="234"/>
    </row>
    <row r="60" spans="1:20" x14ac:dyDescent="0.35">
      <c r="A60" s="246"/>
      <c r="B60" s="230">
        <v>1</v>
      </c>
      <c r="C60" s="230">
        <v>0</v>
      </c>
      <c r="D60" s="231">
        <v>0</v>
      </c>
      <c r="H60" s="210">
        <v>6.2381851462097178</v>
      </c>
      <c r="I60" s="223">
        <f>1/(1+EXP(-H60))</f>
        <v>0.99805041088379709</v>
      </c>
      <c r="J60" s="223">
        <v>0</v>
      </c>
      <c r="K60" s="223">
        <v>6.2401366382484103</v>
      </c>
      <c r="L60" s="233"/>
      <c r="M60" s="223">
        <v>128.23214795480035</v>
      </c>
      <c r="N60" s="223">
        <v>1.945788218480893E-3</v>
      </c>
      <c r="O60" s="223">
        <v>0.24951260272094927</v>
      </c>
      <c r="P60" s="169"/>
      <c r="Q60" s="169"/>
      <c r="R60" s="169"/>
      <c r="S60" s="235"/>
      <c r="T60" s="234"/>
    </row>
    <row r="61" spans="1:20" ht="15" thickBot="1" x14ac:dyDescent="0.4">
      <c r="A61" s="248"/>
      <c r="B61" s="249">
        <v>1</v>
      </c>
      <c r="C61" s="249">
        <v>1</v>
      </c>
      <c r="D61" s="250">
        <v>1</v>
      </c>
      <c r="E61" s="148"/>
      <c r="F61" s="148"/>
      <c r="G61" s="148"/>
      <c r="H61" s="241">
        <v>12.73850965019925</v>
      </c>
      <c r="I61" s="242">
        <f>1/(1+EXP(-H61))</f>
        <v>0.99999706414720391</v>
      </c>
      <c r="J61" s="242">
        <v>2.935857105717463E-6</v>
      </c>
      <c r="K61" s="242">
        <v>0</v>
      </c>
      <c r="L61" s="251"/>
      <c r="M61" s="224">
        <v>-0.25000073396535383</v>
      </c>
      <c r="N61" s="242">
        <v>2.9358441768615677E-6</v>
      </c>
      <c r="O61" s="242">
        <v>-7.3396319902330198E-7</v>
      </c>
      <c r="P61" s="252"/>
      <c r="Q61" s="252"/>
      <c r="R61" s="252"/>
      <c r="S61" s="253"/>
      <c r="T61" s="254"/>
    </row>
    <row r="62" spans="1:20" x14ac:dyDescent="0.35">
      <c r="A62" s="191">
        <f>A58+1</f>
        <v>15</v>
      </c>
      <c r="B62" s="215">
        <v>0</v>
      </c>
      <c r="C62" s="215">
        <v>0</v>
      </c>
      <c r="D62" s="216">
        <v>0</v>
      </c>
      <c r="E62" s="239">
        <f>S58</f>
        <v>6.2508126352317808</v>
      </c>
      <c r="F62" s="240">
        <f>T58</f>
        <v>-0.86987329915366252</v>
      </c>
      <c r="G62" s="219">
        <v>1</v>
      </c>
      <c r="H62" s="220" cm="1">
        <f t="array" ref="H62:H65">MMULT(B62:C65,E62:E63)+F62</f>
        <v>-0.86987329915366252</v>
      </c>
      <c r="I62" s="222">
        <f>1/(1+EXP(-H62))</f>
        <v>0.29528066649644469</v>
      </c>
      <c r="J62" s="222" cm="1">
        <f t="array" ref="J62:J65">-D62:D65*LN(I62:I65)</f>
        <v>0</v>
      </c>
      <c r="K62" s="222" cm="1">
        <f t="array" ref="K62:K65">-(1-D62:D65)*LN(1-I62:I65)</f>
        <v>0.3499556639416932</v>
      </c>
      <c r="L62" s="243" cm="1">
        <f t="array" ref="L62">SUM(_xlfn.ANCHORARRAY(J62)+_xlfn.ANCHORARRAY(K62))/4</f>
        <v>2.780257269914308</v>
      </c>
      <c r="M62" s="222" cm="1">
        <f t="array" ref="M62:M65">1/4*(I62:I65-D62:D65)/(I62:I65*(1-I62:I65))</f>
        <v>0.35475115853159539</v>
      </c>
      <c r="N62" s="222" cm="1">
        <f t="array" ref="N62:N65">I62:I65*(1-I62:I65)</f>
        <v>0.2080899944898601</v>
      </c>
      <c r="O62" s="222" cm="1">
        <f t="array" ref="O62:O65">M62:M65*_xlfn.ANCHORARRAY(N62)</f>
        <v>7.3820166624111172E-2</v>
      </c>
      <c r="P62" s="244">
        <v>1</v>
      </c>
      <c r="Q62" s="222" cm="1">
        <f t="array" ref="Q62:Q63">TRANSPOSE(MMULT(TRANSPOSE(_xlfn.ANCHORARRAY(O62)),B62:C65))</f>
        <v>0.24885217996323195</v>
      </c>
      <c r="R62" s="245" cm="1">
        <f t="array" ref="R62">SUM(1*_xlfn.ANCHORARRAY(O62))</f>
        <v>0.57152674643547119</v>
      </c>
      <c r="S62" s="226" cm="1">
        <f t="array" ref="S62:S63">E62:E63-G62*_xlfn.ANCHORARRAY(Q62)</f>
        <v>6.0019604552685486</v>
      </c>
      <c r="T62" s="228">
        <f>F62-G62*R62</f>
        <v>-1.4414000455891336</v>
      </c>
    </row>
    <row r="63" spans="1:20" x14ac:dyDescent="0.35">
      <c r="A63" s="246"/>
      <c r="B63" s="230">
        <v>0</v>
      </c>
      <c r="C63" s="230">
        <v>1</v>
      </c>
      <c r="D63" s="231">
        <v>0</v>
      </c>
      <c r="E63" s="247">
        <f>S59</f>
        <v>6.2508126352317808</v>
      </c>
      <c r="H63" s="210">
        <v>5.3809393360781179</v>
      </c>
      <c r="I63" s="223">
        <f>1/(1+EXP(-H63))</f>
        <v>0.9954175993925124</v>
      </c>
      <c r="J63" s="223">
        <v>0</v>
      </c>
      <c r="K63" s="223">
        <v>5.3855322680682658</v>
      </c>
      <c r="L63" s="233"/>
      <c r="M63" s="223">
        <v>54.55655701326117</v>
      </c>
      <c r="N63" s="223">
        <v>4.5614022121600994E-3</v>
      </c>
      <c r="O63" s="223">
        <v>0.24885439984812807</v>
      </c>
      <c r="P63" s="169"/>
      <c r="Q63" s="223">
        <v>0.24885217996323195</v>
      </c>
      <c r="R63" s="169"/>
      <c r="S63" s="227">
        <v>6.0019604552685486</v>
      </c>
      <c r="T63" s="234"/>
    </row>
    <row r="64" spans="1:20" x14ac:dyDescent="0.35">
      <c r="A64" s="246"/>
      <c r="B64" s="230">
        <v>1</v>
      </c>
      <c r="C64" s="230">
        <v>0</v>
      </c>
      <c r="D64" s="231">
        <v>0</v>
      </c>
      <c r="H64" s="210">
        <v>5.3809393360781179</v>
      </c>
      <c r="I64" s="223">
        <f>1/(1+EXP(-H64))</f>
        <v>0.9954175993925124</v>
      </c>
      <c r="J64" s="223">
        <v>0</v>
      </c>
      <c r="K64" s="223">
        <v>5.3855322680682658</v>
      </c>
      <c r="L64" s="233"/>
      <c r="M64" s="223">
        <v>54.55655701326117</v>
      </c>
      <c r="N64" s="223">
        <v>4.5614022121600994E-3</v>
      </c>
      <c r="O64" s="223">
        <v>0.24885439984812807</v>
      </c>
      <c r="P64" s="169"/>
      <c r="Q64" s="169"/>
      <c r="R64" s="169"/>
      <c r="S64" s="235"/>
      <c r="T64" s="234"/>
    </row>
    <row r="65" spans="1:20" ht="15" thickBot="1" x14ac:dyDescent="0.4">
      <c r="A65" s="248"/>
      <c r="B65" s="249">
        <v>1</v>
      </c>
      <c r="C65" s="249">
        <v>1</v>
      </c>
      <c r="D65" s="250">
        <v>1</v>
      </c>
      <c r="E65" s="148"/>
      <c r="F65" s="148"/>
      <c r="G65" s="148"/>
      <c r="H65" s="241">
        <v>11.6317519713099</v>
      </c>
      <c r="I65" s="242">
        <f>1/(1+EXP(-H65))</f>
        <v>0.99999112046041549</v>
      </c>
      <c r="J65" s="242">
        <v>8.8795790078503705E-6</v>
      </c>
      <c r="K65" s="242">
        <v>0</v>
      </c>
      <c r="L65" s="251"/>
      <c r="M65" s="224">
        <v>-0.25000221990460786</v>
      </c>
      <c r="N65" s="242">
        <v>8.8794607382821475E-6</v>
      </c>
      <c r="O65" s="242">
        <v>-2.2198848961263451E-6</v>
      </c>
      <c r="P65" s="252"/>
      <c r="Q65" s="252"/>
      <c r="R65" s="252"/>
      <c r="S65" s="253"/>
      <c r="T65" s="254"/>
    </row>
    <row r="66" spans="1:20" x14ac:dyDescent="0.35">
      <c r="A66" s="191">
        <f>A62+1</f>
        <v>16</v>
      </c>
      <c r="B66" s="215">
        <v>0</v>
      </c>
      <c r="C66" s="215">
        <v>0</v>
      </c>
      <c r="D66" s="216">
        <v>0</v>
      </c>
      <c r="E66" s="239">
        <f>S62</f>
        <v>6.0019604552685486</v>
      </c>
      <c r="F66" s="240">
        <f>T62</f>
        <v>-1.4414000455891336</v>
      </c>
      <c r="G66" s="219">
        <v>1</v>
      </c>
      <c r="H66" s="220" cm="1">
        <f t="array" ref="H66:H69">MMULT(B66:C69,E66:E67)+F66</f>
        <v>-1.4414000455891336</v>
      </c>
      <c r="I66" s="222">
        <f>1/(1+EXP(-H66))</f>
        <v>0.19132863710488618</v>
      </c>
      <c r="J66" s="222" cm="1">
        <f t="array" ref="J66:J69">-D66:D69*LN(I66:I69)</f>
        <v>0</v>
      </c>
      <c r="K66" s="222" cm="1">
        <f t="array" ref="K66:K69">-(1-D66:D69)*LN(1-I66:I69)</f>
        <v>0.21236267079075558</v>
      </c>
      <c r="L66" s="243" cm="1">
        <f t="array" ref="L66">SUM(_xlfn.ANCHORARRAY(J66)+_xlfn.ANCHORARRAY(K66))/4</f>
        <v>2.3385782941516844</v>
      </c>
      <c r="M66" s="222" cm="1">
        <f t="array" ref="M66:M69">1/4*(I66:I69-D66:D69)/(I66:I69*(1-I66:I69))</f>
        <v>0.3091490702786584</v>
      </c>
      <c r="N66" s="222" cm="1">
        <f t="array" ref="N66:N69">I66:I69*(1-I66:I69)</f>
        <v>0.15472198972847295</v>
      </c>
      <c r="O66" s="222" cm="1">
        <f t="array" ref="O66:O69">M66:M69*_xlfn.ANCHORARRAY(N66)</f>
        <v>4.7832159276221545E-2</v>
      </c>
      <c r="P66" s="244">
        <v>1</v>
      </c>
      <c r="Q66" s="222" cm="1">
        <f t="array" ref="Q66:Q67">TRANSPOSE(MMULT(TRANSPOSE(_xlfn.ANCHORARRAY(O66)),B66:C69))</f>
        <v>0.2474065340652504</v>
      </c>
      <c r="R66" s="245" cm="1">
        <f t="array" ref="R66">SUM(1*_xlfn.ANCHORARRAY(O66))</f>
        <v>0.54265169412956693</v>
      </c>
      <c r="S66" s="226" cm="1">
        <f t="array" ref="S66:S67">E66:E67-G66*_xlfn.ANCHORARRAY(Q66)</f>
        <v>5.7545539212032981</v>
      </c>
      <c r="T66" s="228">
        <f>F66-G66*R66</f>
        <v>-1.9840517397187005</v>
      </c>
    </row>
    <row r="67" spans="1:20" x14ac:dyDescent="0.35">
      <c r="A67" s="246"/>
      <c r="B67" s="230">
        <v>0</v>
      </c>
      <c r="C67" s="230">
        <v>1</v>
      </c>
      <c r="D67" s="231">
        <v>0</v>
      </c>
      <c r="E67" s="247">
        <f>S63</f>
        <v>6.0019604552685486</v>
      </c>
      <c r="H67" s="210">
        <v>4.5605604096794146</v>
      </c>
      <c r="I67" s="223">
        <f>1/(1+EXP(-H67))</f>
        <v>0.98965200315237978</v>
      </c>
      <c r="J67" s="223">
        <v>0</v>
      </c>
      <c r="K67" s="223">
        <v>4.5709623192950239</v>
      </c>
      <c r="L67" s="233"/>
      <c r="M67" s="223">
        <v>24.159265187396503</v>
      </c>
      <c r="N67" s="223">
        <v>1.0240915808861864E-2</v>
      </c>
      <c r="O67" s="223">
        <v>0.24741300078809494</v>
      </c>
      <c r="P67" s="169"/>
      <c r="Q67" s="223">
        <v>0.2474065340652504</v>
      </c>
      <c r="R67" s="169"/>
      <c r="S67" s="227">
        <v>5.7545539212032981</v>
      </c>
      <c r="T67" s="234"/>
    </row>
    <row r="68" spans="1:20" x14ac:dyDescent="0.35">
      <c r="A68" s="246"/>
      <c r="B68" s="230">
        <v>1</v>
      </c>
      <c r="C68" s="230">
        <v>0</v>
      </c>
      <c r="D68" s="231">
        <v>0</v>
      </c>
      <c r="H68" s="210">
        <v>4.5605604096794146</v>
      </c>
      <c r="I68" s="223">
        <f>1/(1+EXP(-H68))</f>
        <v>0.98965200315237978</v>
      </c>
      <c r="J68" s="223">
        <v>0</v>
      </c>
      <c r="K68" s="223">
        <v>4.5709623192950239</v>
      </c>
      <c r="L68" s="233"/>
      <c r="M68" s="223">
        <v>24.159265187396503</v>
      </c>
      <c r="N68" s="223">
        <v>1.0240915808861864E-2</v>
      </c>
      <c r="O68" s="223">
        <v>0.24741300078809494</v>
      </c>
      <c r="P68" s="169"/>
      <c r="Q68" s="169"/>
      <c r="R68" s="169"/>
      <c r="S68" s="235"/>
      <c r="T68" s="234"/>
    </row>
    <row r="69" spans="1:20" ht="15" thickBot="1" x14ac:dyDescent="0.4">
      <c r="A69" s="248"/>
      <c r="B69" s="249">
        <v>1</v>
      </c>
      <c r="C69" s="249">
        <v>1</v>
      </c>
      <c r="D69" s="250">
        <v>1</v>
      </c>
      <c r="E69" s="148"/>
      <c r="F69" s="148"/>
      <c r="G69" s="148"/>
      <c r="H69" s="241">
        <v>10.562520864947963</v>
      </c>
      <c r="I69" s="242">
        <f>1/(1+EXP(-H69))</f>
        <v>0.99997413310862182</v>
      </c>
      <c r="J69" s="242">
        <v>2.5867225931983034E-5</v>
      </c>
      <c r="K69" s="242">
        <v>0</v>
      </c>
      <c r="L69" s="251"/>
      <c r="M69" s="224">
        <v>-0.25000646689012285</v>
      </c>
      <c r="N69" s="242">
        <v>2.5866222282109422E-5</v>
      </c>
      <c r="O69" s="242">
        <v>-6.4667228445447469E-6</v>
      </c>
      <c r="P69" s="252"/>
      <c r="Q69" s="252"/>
      <c r="R69" s="252"/>
      <c r="S69" s="253"/>
      <c r="T69" s="254"/>
    </row>
    <row r="70" spans="1:20" x14ac:dyDescent="0.35">
      <c r="A70" s="191">
        <f>A66+1</f>
        <v>17</v>
      </c>
      <c r="B70" s="215">
        <v>0</v>
      </c>
      <c r="C70" s="215">
        <v>0</v>
      </c>
      <c r="D70" s="216">
        <v>0</v>
      </c>
      <c r="E70" s="239">
        <f>S66</f>
        <v>5.7545539212032981</v>
      </c>
      <c r="F70" s="240">
        <f>T66</f>
        <v>-1.9840517397187005</v>
      </c>
      <c r="G70" s="219">
        <v>1</v>
      </c>
      <c r="H70" s="220" cm="1">
        <f t="array" ref="H70:H73">MMULT(B70:C73,E70:E71)+F70</f>
        <v>-1.9840517397187005</v>
      </c>
      <c r="I70" s="222">
        <f>1/(1+EXP(-H70))</f>
        <v>0.12088758237086186</v>
      </c>
      <c r="J70" s="222" cm="1">
        <f t="array" ref="J70:J73">-D70:D73*LN(I70:I73)</f>
        <v>0</v>
      </c>
      <c r="K70" s="222" cm="1">
        <f t="array" ref="K70:K73">-(1-D70:D73)*LN(1-I70:I73)</f>
        <v>0.12884249683614388</v>
      </c>
      <c r="L70" s="243" cm="1">
        <f t="array" ref="L70">SUM(_xlfn.ANCHORARRAY(J70)+_xlfn.ANCHORARRAY(K70))/4</f>
        <v>1.9288694970596554</v>
      </c>
      <c r="M70" s="222" cm="1">
        <f t="array" ref="M70:M73">1/4*(I70:I73-D70:D73)/(I70:I73*(1-I70:I73))</f>
        <v>0.2843777371206066</v>
      </c>
      <c r="N70" s="222" cm="1">
        <f t="array" ref="N70:N73">I70:I73*(1-I70:I73)</f>
        <v>0.10627377479938996</v>
      </c>
      <c r="O70" s="222" cm="1">
        <f t="array" ref="O70:O73">M70:M73*_xlfn.ANCHORARRAY(N70)</f>
        <v>3.0221895592715466E-2</v>
      </c>
      <c r="P70" s="244">
        <v>1</v>
      </c>
      <c r="Q70" s="222" cm="1">
        <f t="array" ref="Q70:Q71">TRANSPOSE(MMULT(TRANSPOSE(_xlfn.ANCHORARRAY(O70)),B70:C73))</f>
        <v>0.24435135602281916</v>
      </c>
      <c r="R70" s="245" cm="1">
        <f t="array" ref="R70">SUM(1*_xlfn.ANCHORARRAY(O70))</f>
        <v>0.51894285621522229</v>
      </c>
      <c r="S70" s="226" cm="1">
        <f t="array" ref="S70:S71">E70:E71-G70*_xlfn.ANCHORARRAY(Q70)</f>
        <v>5.5102025651804789</v>
      </c>
      <c r="T70" s="228">
        <f>F70-G70*R70</f>
        <v>-2.5029945959339228</v>
      </c>
    </row>
    <row r="71" spans="1:20" x14ac:dyDescent="0.35">
      <c r="A71" s="246"/>
      <c r="B71" s="230">
        <v>0</v>
      </c>
      <c r="C71" s="230">
        <v>1</v>
      </c>
      <c r="D71" s="231">
        <v>0</v>
      </c>
      <c r="E71" s="247">
        <f>S67</f>
        <v>5.7545539212032981</v>
      </c>
      <c r="H71" s="210">
        <v>3.7705021814845976</v>
      </c>
      <c r="I71" s="223">
        <f>1/(1+EXP(-H71))</f>
        <v>0.97747841839875083</v>
      </c>
      <c r="J71" s="223">
        <v>0</v>
      </c>
      <c r="K71" s="223">
        <v>3.7932812472153947</v>
      </c>
      <c r="L71" s="233"/>
      <c r="M71" s="223">
        <v>11.100463743014105</v>
      </c>
      <c r="N71" s="223">
        <v>2.201435996342745E-2</v>
      </c>
      <c r="O71" s="223">
        <v>0.24436960459968773</v>
      </c>
      <c r="P71" s="169"/>
      <c r="Q71" s="223">
        <v>0.24435135602281916</v>
      </c>
      <c r="R71" s="169"/>
      <c r="S71" s="227">
        <v>5.5102025651804789</v>
      </c>
      <c r="T71" s="234"/>
    </row>
    <row r="72" spans="1:20" x14ac:dyDescent="0.35">
      <c r="A72" s="246"/>
      <c r="B72" s="230">
        <v>1</v>
      </c>
      <c r="C72" s="230">
        <v>0</v>
      </c>
      <c r="D72" s="231">
        <v>0</v>
      </c>
      <c r="H72" s="210">
        <v>3.7705021814845976</v>
      </c>
      <c r="I72" s="223">
        <f>1/(1+EXP(-H72))</f>
        <v>0.97747841839875083</v>
      </c>
      <c r="J72" s="223">
        <v>0</v>
      </c>
      <c r="K72" s="223">
        <v>3.7932812472153947</v>
      </c>
      <c r="L72" s="233"/>
      <c r="M72" s="223">
        <v>11.100463743014105</v>
      </c>
      <c r="N72" s="223">
        <v>2.201435996342745E-2</v>
      </c>
      <c r="O72" s="223">
        <v>0.24436960459968773</v>
      </c>
      <c r="P72" s="169"/>
      <c r="Q72" s="169"/>
      <c r="R72" s="169"/>
      <c r="S72" s="235"/>
      <c r="T72" s="234"/>
    </row>
    <row r="73" spans="1:20" ht="15" thickBot="1" x14ac:dyDescent="0.4">
      <c r="A73" s="248"/>
      <c r="B73" s="249">
        <v>1</v>
      </c>
      <c r="C73" s="249">
        <v>1</v>
      </c>
      <c r="D73" s="250">
        <v>1</v>
      </c>
      <c r="E73" s="148"/>
      <c r="F73" s="148"/>
      <c r="G73" s="148"/>
      <c r="H73" s="241">
        <v>9.5250561026878948</v>
      </c>
      <c r="I73" s="242">
        <f>1/(1+EXP(-H73))</f>
        <v>0.99992700569252568</v>
      </c>
      <c r="J73" s="242">
        <v>7.29969716884276E-5</v>
      </c>
      <c r="K73" s="242">
        <v>0</v>
      </c>
      <c r="L73" s="251"/>
      <c r="M73" s="224">
        <v>-0.25001824990900806</v>
      </c>
      <c r="N73" s="242">
        <v>7.2988979305393017E-5</v>
      </c>
      <c r="O73" s="242">
        <v>-1.8248576868579169E-5</v>
      </c>
      <c r="P73" s="252"/>
      <c r="Q73" s="252"/>
      <c r="R73" s="252"/>
      <c r="S73" s="253"/>
      <c r="T73" s="254"/>
    </row>
    <row r="74" spans="1:20" x14ac:dyDescent="0.35">
      <c r="A74" s="191">
        <f>A70+1</f>
        <v>18</v>
      </c>
      <c r="B74" s="215">
        <v>0</v>
      </c>
      <c r="C74" s="215">
        <v>0</v>
      </c>
      <c r="D74" s="216">
        <v>0</v>
      </c>
      <c r="E74" s="239">
        <f>S70</f>
        <v>5.5102025651804789</v>
      </c>
      <c r="F74" s="240">
        <f>T70</f>
        <v>-2.5029945959339228</v>
      </c>
      <c r="G74" s="219">
        <v>1</v>
      </c>
      <c r="H74" s="220" cm="1">
        <f t="array" ref="H74:H77">MMULT(B74:C77,E74:E75)+F74</f>
        <v>-2.5029945959339228</v>
      </c>
      <c r="I74" s="222">
        <f>1/(1+EXP(-H74))</f>
        <v>7.5648514176993267E-2</v>
      </c>
      <c r="J74" s="222" cm="1">
        <f t="array" ref="J74:J77">-D74:D77*LN(I74:I77)</f>
        <v>0</v>
      </c>
      <c r="K74" s="222" cm="1">
        <f t="array" ref="K74:K77">-(1-D74:D77)*LN(1-I74:I77)</f>
        <v>7.8662883760290334E-2</v>
      </c>
      <c r="L74" s="243" cm="1">
        <f t="array" ref="L74">SUM(_xlfn.ANCHORARRAY(J74)+_xlfn.ANCHORARRAY(K74))/4</f>
        <v>1.5474430288814582</v>
      </c>
      <c r="M74" s="222" cm="1">
        <f t="array" ref="M74:M77">1/4*(I74:I77-D74:D77)/(I74:I77*(1-I74:I77))</f>
        <v>0.27045988872664567</v>
      </c>
      <c r="N74" s="222" cm="1">
        <f t="array" ref="N74:N77">I74:I77*(1-I74:I77)</f>
        <v>6.9925816479806516E-2</v>
      </c>
      <c r="O74" s="222" cm="1">
        <f t="array" ref="O74:O77">M74:M77*_xlfn.ANCHORARRAY(N74)</f>
        <v>1.8912128544248317E-2</v>
      </c>
      <c r="P74" s="244">
        <v>1</v>
      </c>
      <c r="Q74" s="222" cm="1">
        <f t="array" ref="Q74:Q75">TRANSPOSE(MMULT(TRANSPOSE(_xlfn.ANCHORARRAY(O74)),B74:C77))</f>
        <v>0.23817469550775083</v>
      </c>
      <c r="R74" s="245" cm="1">
        <f t="array" ref="R74">SUM(1*_xlfn.ANCHORARRAY(O74))</f>
        <v>0.49531149870012453</v>
      </c>
      <c r="S74" s="226" cm="1">
        <f t="array" ref="S74:S75">E74:E75-G74*_xlfn.ANCHORARRAY(Q74)</f>
        <v>5.2720278696727281</v>
      </c>
      <c r="T74" s="228">
        <f>F74-G74*R74</f>
        <v>-2.9983060946340472</v>
      </c>
    </row>
    <row r="75" spans="1:20" x14ac:dyDescent="0.35">
      <c r="A75" s="246"/>
      <c r="B75" s="230">
        <v>0</v>
      </c>
      <c r="C75" s="230">
        <v>1</v>
      </c>
      <c r="D75" s="231">
        <v>0</v>
      </c>
      <c r="E75" s="247">
        <f>S71</f>
        <v>5.5102025651804789</v>
      </c>
      <c r="H75" s="210">
        <v>3.0072079692465561</v>
      </c>
      <c r="I75" s="223">
        <f>1/(1+EXP(-H75))</f>
        <v>0.95289869859250143</v>
      </c>
      <c r="J75" s="223">
        <v>0</v>
      </c>
      <c r="K75" s="223">
        <v>3.0554546476090327</v>
      </c>
      <c r="L75" s="233"/>
      <c r="M75" s="223">
        <v>5.3077089704404594</v>
      </c>
      <c r="N75" s="223">
        <v>4.4882768813218545E-2</v>
      </c>
      <c r="O75" s="223">
        <v>0.23822467464812536</v>
      </c>
      <c r="P75" s="169"/>
      <c r="Q75" s="223">
        <v>0.23817469550775083</v>
      </c>
      <c r="R75" s="169"/>
      <c r="S75" s="227">
        <v>5.2720278696727281</v>
      </c>
      <c r="T75" s="234"/>
    </row>
    <row r="76" spans="1:20" x14ac:dyDescent="0.35">
      <c r="A76" s="246"/>
      <c r="B76" s="230">
        <v>1</v>
      </c>
      <c r="C76" s="230">
        <v>0</v>
      </c>
      <c r="D76" s="231">
        <v>0</v>
      </c>
      <c r="H76" s="210">
        <v>3.0072079692465561</v>
      </c>
      <c r="I76" s="223">
        <f>1/(1+EXP(-H76))</f>
        <v>0.95289869859250143</v>
      </c>
      <c r="J76" s="223">
        <v>0</v>
      </c>
      <c r="K76" s="223">
        <v>3.0554546476090327</v>
      </c>
      <c r="L76" s="233"/>
      <c r="M76" s="223">
        <v>5.3077089704404594</v>
      </c>
      <c r="N76" s="223">
        <v>4.4882768813218545E-2</v>
      </c>
      <c r="O76" s="223">
        <v>0.23822467464812536</v>
      </c>
      <c r="P76" s="169"/>
      <c r="Q76" s="169"/>
      <c r="R76" s="169"/>
      <c r="S76" s="235"/>
      <c r="T76" s="234"/>
    </row>
    <row r="77" spans="1:20" ht="15" thickBot="1" x14ac:dyDescent="0.4">
      <c r="A77" s="248"/>
      <c r="B77" s="249">
        <v>1</v>
      </c>
      <c r="C77" s="249">
        <v>1</v>
      </c>
      <c r="D77" s="250">
        <v>1</v>
      </c>
      <c r="E77" s="148"/>
      <c r="F77" s="148"/>
      <c r="G77" s="148"/>
      <c r="H77" s="241">
        <v>8.5174105344270359</v>
      </c>
      <c r="I77" s="242">
        <f>1/(1+EXP(-H77))</f>
        <v>0.99980008343850191</v>
      </c>
      <c r="J77" s="242">
        <v>1.9993654747760297E-4</v>
      </c>
      <c r="K77" s="242">
        <v>0</v>
      </c>
      <c r="L77" s="251"/>
      <c r="M77" s="224">
        <v>-0.25004998913403031</v>
      </c>
      <c r="N77" s="242">
        <v>1.9987659486653123E-4</v>
      </c>
      <c r="O77" s="242">
        <v>-4.9979140374523112E-5</v>
      </c>
      <c r="P77" s="252"/>
      <c r="Q77" s="252"/>
      <c r="R77" s="252"/>
      <c r="S77" s="253"/>
      <c r="T77" s="254"/>
    </row>
    <row r="78" spans="1:20" x14ac:dyDescent="0.35">
      <c r="A78" s="191">
        <f>A74+1</f>
        <v>19</v>
      </c>
      <c r="B78" s="215">
        <v>0</v>
      </c>
      <c r="C78" s="215">
        <v>0</v>
      </c>
      <c r="D78" s="216">
        <v>0</v>
      </c>
      <c r="E78" s="239">
        <f>S74</f>
        <v>5.2720278696727281</v>
      </c>
      <c r="F78" s="240">
        <f>T74</f>
        <v>-2.9983060946340472</v>
      </c>
      <c r="G78" s="219">
        <v>1</v>
      </c>
      <c r="H78" s="220" cm="1">
        <f t="array" ref="H78:H81">MMULT(B78:C81,E78:E79)+F78</f>
        <v>-2.9983060946340472</v>
      </c>
      <c r="I78" s="222">
        <f>1/(1+EXP(-H78))</f>
        <v>4.750245685599553E-2</v>
      </c>
      <c r="J78" s="222" cm="1">
        <f t="array" ref="J78:J81">-D78:D81*LN(I78:I81)</f>
        <v>0</v>
      </c>
      <c r="K78" s="222" cm="1">
        <f t="array" ref="K78:K81">-(1-D78:D81)*LN(1-I78:I81)</f>
        <v>4.8667751360980872E-2</v>
      </c>
      <c r="L78" s="243" cm="1">
        <f t="array" ref="L78">SUM(_xlfn.ANCHORARRAY(J78)+_xlfn.ANCHORARRAY(K78))/4</f>
        <v>1.1981442858614735</v>
      </c>
      <c r="M78" s="222" cm="1">
        <f t="array" ref="M78:M81">1/4*(I78:I81-D78:D81)/(I78:I81*(1-I78:I81))</f>
        <v>0.26246786860446886</v>
      </c>
      <c r="N78" s="222" cm="1">
        <f t="array" ref="N78:N81">I78:I81*(1-I78:I81)</f>
        <v>4.5245973448639815E-2</v>
      </c>
      <c r="O78" s="222" cm="1">
        <f t="array" ref="O78:O81">M78:M81*_xlfn.ANCHORARRAY(N78)</f>
        <v>1.1875614213998881E-2</v>
      </c>
      <c r="P78" s="244">
        <v>1</v>
      </c>
      <c r="Q78" s="222" cm="1">
        <f t="array" ref="Q78:Q79">TRANSPOSE(MMULT(TRANSPOSE(_xlfn.ANCHORARRAY(O78)),B78:C81))</f>
        <v>0.22653727644572844</v>
      </c>
      <c r="R78" s="245" cm="1">
        <f t="array" ref="R78">SUM(1*_xlfn.ANCHORARRAY(O78))</f>
        <v>0.46508218511386457</v>
      </c>
      <c r="S78" s="226" cm="1">
        <f t="array" ref="S78:S79">E78:E79-G78*_xlfn.ANCHORARRAY(Q78)</f>
        <v>5.045490593227</v>
      </c>
      <c r="T78" s="228">
        <f>F78-G78*R78</f>
        <v>-3.4633882797479116</v>
      </c>
    </row>
    <row r="79" spans="1:20" x14ac:dyDescent="0.35">
      <c r="A79" s="246"/>
      <c r="B79" s="230">
        <v>0</v>
      </c>
      <c r="C79" s="230">
        <v>1</v>
      </c>
      <c r="D79" s="231">
        <v>0</v>
      </c>
      <c r="E79" s="247">
        <f>S75</f>
        <v>5.2720278696727281</v>
      </c>
      <c r="H79" s="210">
        <v>2.2737217750386809</v>
      </c>
      <c r="I79" s="223">
        <f>1/(1+EXP(-H79))</f>
        <v>0.90667717781654877</v>
      </c>
      <c r="J79" s="223">
        <v>0</v>
      </c>
      <c r="K79" s="223">
        <v>2.3716905902860677</v>
      </c>
      <c r="L79" s="233"/>
      <c r="M79" s="223">
        <v>2.6788731218239143</v>
      </c>
      <c r="N79" s="223">
        <v>8.4613673043167165E-2</v>
      </c>
      <c r="O79" s="223">
        <v>0.22666929445413722</v>
      </c>
      <c r="P79" s="169"/>
      <c r="Q79" s="223">
        <v>0.22653727644572844</v>
      </c>
      <c r="R79" s="169"/>
      <c r="S79" s="227">
        <v>5.045490593227</v>
      </c>
      <c r="T79" s="234"/>
    </row>
    <row r="80" spans="1:20" x14ac:dyDescent="0.35">
      <c r="A80" s="246"/>
      <c r="B80" s="230">
        <v>1</v>
      </c>
      <c r="C80" s="230">
        <v>0</v>
      </c>
      <c r="D80" s="231">
        <v>0</v>
      </c>
      <c r="H80" s="210">
        <v>2.2737217750386809</v>
      </c>
      <c r="I80" s="223">
        <f>1/(1+EXP(-H80))</f>
        <v>0.90667717781654877</v>
      </c>
      <c r="J80" s="223">
        <v>0</v>
      </c>
      <c r="K80" s="223">
        <v>2.3716905902860677</v>
      </c>
      <c r="L80" s="233"/>
      <c r="M80" s="223">
        <v>2.6788731218239143</v>
      </c>
      <c r="N80" s="223">
        <v>8.4613673043167165E-2</v>
      </c>
      <c r="O80" s="223">
        <v>0.22666929445413722</v>
      </c>
      <c r="P80" s="169"/>
      <c r="Q80" s="169"/>
      <c r="R80" s="169"/>
      <c r="S80" s="235"/>
      <c r="T80" s="234"/>
    </row>
    <row r="81" spans="1:20" ht="15" thickBot="1" x14ac:dyDescent="0.4">
      <c r="A81" s="248"/>
      <c r="B81" s="249">
        <v>1</v>
      </c>
      <c r="C81" s="249">
        <v>1</v>
      </c>
      <c r="D81" s="250">
        <v>1</v>
      </c>
      <c r="E81" s="148"/>
      <c r="F81" s="148"/>
      <c r="G81" s="148"/>
      <c r="H81" s="241">
        <v>7.5457496447114085</v>
      </c>
      <c r="I81" s="242">
        <f>1/(1+EXP(-H81))</f>
        <v>0.99947192796636486</v>
      </c>
      <c r="J81" s="242">
        <v>5.2821151277701204E-4</v>
      </c>
      <c r="K81" s="242">
        <v>0</v>
      </c>
      <c r="L81" s="251"/>
      <c r="M81" s="224">
        <v>-0.25013208776026097</v>
      </c>
      <c r="N81" s="242">
        <v>5.2779317356243323E-4</v>
      </c>
      <c r="O81" s="242">
        <v>-1.3201800840878519E-4</v>
      </c>
      <c r="P81" s="252"/>
      <c r="Q81" s="252"/>
      <c r="R81" s="252"/>
      <c r="S81" s="253"/>
      <c r="T81" s="254"/>
    </row>
    <row r="82" spans="1:20" x14ac:dyDescent="0.35">
      <c r="A82" s="191">
        <f>A78+1</f>
        <v>20</v>
      </c>
      <c r="B82" s="215">
        <v>0</v>
      </c>
      <c r="C82" s="215">
        <v>0</v>
      </c>
      <c r="D82" s="216">
        <v>0</v>
      </c>
      <c r="E82" s="239">
        <f>S78</f>
        <v>5.045490593227</v>
      </c>
      <c r="F82" s="240">
        <f>T78</f>
        <v>-3.4633882797479116</v>
      </c>
      <c r="G82" s="219">
        <v>1</v>
      </c>
      <c r="H82" s="220" cm="1">
        <f t="array" ref="H82:H85">MMULT(B82:C85,E82:E83)+F82</f>
        <v>-3.4633882797479116</v>
      </c>
      <c r="I82" s="222">
        <f>1/(1+EXP(-H82))</f>
        <v>3.0372090754400352E-2</v>
      </c>
      <c r="J82" s="222" cm="1">
        <f t="array" ref="J82:J85">-D82:D85*LN(I82:I85)</f>
        <v>0</v>
      </c>
      <c r="K82" s="222" cm="1">
        <f t="array" ref="K82:K85">-(1-D82:D85)*LN(1-I82:I85)</f>
        <v>3.0842879793393323E-2</v>
      </c>
      <c r="L82" s="243" cm="1">
        <f t="array" ref="L82">SUM(_xlfn.ANCHORARRAY(J82)+_xlfn.ANCHORARRAY(K82))/4</f>
        <v>0.89255734265250819</v>
      </c>
      <c r="M82" s="222" cm="1">
        <f t="array" ref="M82:M85">1/4*(I82:I85-D82:D85)/(I82:I85*(1-I82:I85))</f>
        <v>0.25783086235059766</v>
      </c>
      <c r="N82" s="222" cm="1">
        <f t="array" ref="N82:N85">I82:I85*(1-I82:I85)</f>
        <v>2.9449626857606818E-2</v>
      </c>
      <c r="O82" s="222" cm="1">
        <f t="array" ref="O82:O85">M82:M85*_xlfn.ANCHORARRAY(N82)</f>
        <v>7.5930226886000872E-3</v>
      </c>
      <c r="P82" s="244">
        <v>1</v>
      </c>
      <c r="Q82" s="222" cm="1">
        <f t="array" ref="Q82:Q83">TRANSPOSE(MMULT(TRANSPOSE(_xlfn.ANCHORARRAY(O82)),B82:C85))</f>
        <v>0.20704511376494966</v>
      </c>
      <c r="R82" s="245" cm="1">
        <f t="array" ref="R82">SUM(1*_xlfn.ANCHORARRAY(O82))</f>
        <v>0.42201364915417405</v>
      </c>
      <c r="S82" s="226" cm="1">
        <f t="array" ref="S82:S83">E82:E83-G82*_xlfn.ANCHORARRAY(Q82)</f>
        <v>4.8384454794620506</v>
      </c>
      <c r="T82" s="228">
        <f>F82-G82*R82</f>
        <v>-3.8854019289020858</v>
      </c>
    </row>
    <row r="83" spans="1:20" x14ac:dyDescent="0.35">
      <c r="A83" s="246"/>
      <c r="B83" s="230">
        <v>0</v>
      </c>
      <c r="C83" s="230">
        <v>1</v>
      </c>
      <c r="D83" s="231">
        <v>0</v>
      </c>
      <c r="E83" s="247">
        <f>S79</f>
        <v>5.045490593227</v>
      </c>
      <c r="H83" s="210">
        <v>1.5821023134790884</v>
      </c>
      <c r="I83" s="223">
        <f>1/(1+EXP(-H83))</f>
        <v>0.82950205080249695</v>
      </c>
      <c r="J83" s="223">
        <v>0</v>
      </c>
      <c r="K83" s="223">
        <v>1.7690320104980422</v>
      </c>
      <c r="L83" s="233"/>
      <c r="M83" s="223">
        <v>1.4662932966448916</v>
      </c>
      <c r="N83" s="223">
        <v>0.14142839851694872</v>
      </c>
      <c r="O83" s="223">
        <v>0.20737551270062424</v>
      </c>
      <c r="P83" s="169"/>
      <c r="Q83" s="223">
        <v>0.20704511376494966</v>
      </c>
      <c r="R83" s="169"/>
      <c r="S83" s="227">
        <v>4.8384454794620506</v>
      </c>
      <c r="T83" s="234"/>
    </row>
    <row r="84" spans="1:20" x14ac:dyDescent="0.35">
      <c r="A84" s="246"/>
      <c r="B84" s="230">
        <v>1</v>
      </c>
      <c r="C84" s="230">
        <v>0</v>
      </c>
      <c r="D84" s="231">
        <v>0</v>
      </c>
      <c r="H84" s="210">
        <v>1.5821023134790884</v>
      </c>
      <c r="I84" s="223">
        <f>1/(1+EXP(-H84))</f>
        <v>0.82950205080249695</v>
      </c>
      <c r="J84" s="223">
        <v>0</v>
      </c>
      <c r="K84" s="223">
        <v>1.7690320104980422</v>
      </c>
      <c r="L84" s="233"/>
      <c r="M84" s="223">
        <v>1.4662932966448916</v>
      </c>
      <c r="N84" s="223">
        <v>0.14142839851694872</v>
      </c>
      <c r="O84" s="223">
        <v>0.20737551270062424</v>
      </c>
      <c r="P84" s="169"/>
      <c r="Q84" s="169"/>
      <c r="R84" s="169"/>
      <c r="S84" s="235"/>
      <c r="T84" s="234"/>
    </row>
    <row r="85" spans="1:20" ht="15" thickBot="1" x14ac:dyDescent="0.4">
      <c r="A85" s="248"/>
      <c r="B85" s="249">
        <v>1</v>
      </c>
      <c r="C85" s="249">
        <v>1</v>
      </c>
      <c r="D85" s="250">
        <v>1</v>
      </c>
      <c r="E85" s="148"/>
      <c r="F85" s="148"/>
      <c r="G85" s="148"/>
      <c r="H85" s="241">
        <v>6.6275929067060879</v>
      </c>
      <c r="I85" s="242">
        <f>1/(1+EXP(-H85))</f>
        <v>0.9986784042573017</v>
      </c>
      <c r="J85" s="242">
        <v>1.3224698205551177E-3</v>
      </c>
      <c r="K85" s="242">
        <v>0</v>
      </c>
      <c r="L85" s="251"/>
      <c r="M85" s="224">
        <v>-0.25033083616734486</v>
      </c>
      <c r="N85" s="242">
        <v>1.3198491273911821E-3</v>
      </c>
      <c r="O85" s="242">
        <v>-3.3039893567457507E-4</v>
      </c>
      <c r="P85" s="252"/>
      <c r="Q85" s="252"/>
      <c r="R85" s="252"/>
      <c r="S85" s="253"/>
      <c r="T85" s="254"/>
    </row>
    <row r="86" spans="1:20" x14ac:dyDescent="0.35">
      <c r="A86" s="191">
        <f>A82+1</f>
        <v>21</v>
      </c>
      <c r="B86" s="215">
        <v>0</v>
      </c>
      <c r="C86" s="215">
        <v>0</v>
      </c>
      <c r="D86" s="216">
        <v>0</v>
      </c>
      <c r="E86" s="239">
        <f>S82</f>
        <v>4.8384454794620506</v>
      </c>
      <c r="F86" s="240">
        <f>T82</f>
        <v>-3.8854019289020858</v>
      </c>
      <c r="G86" s="219">
        <v>1</v>
      </c>
      <c r="H86" s="220" cm="1">
        <f t="array" ref="H86:H89">MMULT(B86:C89,E86:E87)+F86</f>
        <v>-3.8854019289020858</v>
      </c>
      <c r="I86" s="222">
        <f>1/(1+EXP(-H86))</f>
        <v>2.0126188366581418E-2</v>
      </c>
      <c r="J86" s="222" cm="1">
        <f t="array" ref="J86:J89">-D86:D89*LN(I86:I89)</f>
        <v>0</v>
      </c>
      <c r="K86" s="222" cm="1">
        <f t="array" ref="K86:K89">-(1-D86:D89)*LN(1-I86:I89)</f>
        <v>2.0331479247637362E-2</v>
      </c>
      <c r="L86" s="243" cm="1">
        <f t="array" ref="L86">SUM(_xlfn.ANCHORARRAY(J86)+_xlfn.ANCHORARRAY(K86))/4</f>
        <v>0.64542110897675753</v>
      </c>
      <c r="M86" s="222" cm="1">
        <f t="array" ref="M86:M89">1/4*(I86:I89-D86:D89)/(I86:I89*(1-I86:I89))</f>
        <v>0.25513489291366803</v>
      </c>
      <c r="N86" s="222" cm="1">
        <f t="array" ref="N86:N89">I86:I89*(1-I86:I89)</f>
        <v>1.9721124908414302E-2</v>
      </c>
      <c r="O86" s="222" cm="1">
        <f t="array" ref="O86:O89">M86:M89*_xlfn.ANCHORARRAY(N86)</f>
        <v>5.0315470916453544E-3</v>
      </c>
      <c r="P86" s="244">
        <v>1</v>
      </c>
      <c r="Q86" s="222" cm="1">
        <f t="array" ref="Q86:Q87">TRANSPOSE(MMULT(TRANSPOSE(_xlfn.ANCHORARRAY(O86)),B86:C89))</f>
        <v>0.17967067786089019</v>
      </c>
      <c r="R86" s="245" cm="1">
        <f t="array" ref="R86">SUM(1*_xlfn.ANCHORARRAY(O86))</f>
        <v>0.36513393708132652</v>
      </c>
      <c r="S86" s="226" cm="1">
        <f t="array" ref="S86:S87">E86:E87-G86*_xlfn.ANCHORARRAY(Q86)</f>
        <v>4.6587748016011608</v>
      </c>
      <c r="T86" s="228">
        <f>F86-G86*R86</f>
        <v>-4.2505358659834123</v>
      </c>
    </row>
    <row r="87" spans="1:20" x14ac:dyDescent="0.35">
      <c r="A87" s="246"/>
      <c r="B87" s="230">
        <v>0</v>
      </c>
      <c r="C87" s="230">
        <v>1</v>
      </c>
      <c r="D87" s="231">
        <v>0</v>
      </c>
      <c r="E87" s="247">
        <f>S83</f>
        <v>4.8384454794620506</v>
      </c>
      <c r="H87" s="210">
        <v>0.95304355055996481</v>
      </c>
      <c r="I87" s="223">
        <f>1/(1+EXP(-H87))</f>
        <v>0.721726848515164</v>
      </c>
      <c r="J87" s="223">
        <v>0</v>
      </c>
      <c r="K87" s="223">
        <v>1.2791520883889536</v>
      </c>
      <c r="L87" s="233"/>
      <c r="M87" s="223">
        <v>0.898397846382328</v>
      </c>
      <c r="N87" s="223">
        <v>0.20083720464753352</v>
      </c>
      <c r="O87" s="223">
        <v>0.180431712128791</v>
      </c>
      <c r="P87" s="169"/>
      <c r="Q87" s="223">
        <v>0.17967067786089019</v>
      </c>
      <c r="R87" s="169"/>
      <c r="S87" s="227">
        <v>4.6587748016011608</v>
      </c>
      <c r="T87" s="234"/>
    </row>
    <row r="88" spans="1:20" x14ac:dyDescent="0.35">
      <c r="A88" s="246"/>
      <c r="B88" s="230">
        <v>1</v>
      </c>
      <c r="C88" s="230">
        <v>0</v>
      </c>
      <c r="D88" s="231">
        <v>0</v>
      </c>
      <c r="H88" s="210">
        <v>0.95304355055996481</v>
      </c>
      <c r="I88" s="223">
        <f>1/(1+EXP(-H88))</f>
        <v>0.721726848515164</v>
      </c>
      <c r="J88" s="223">
        <v>0</v>
      </c>
      <c r="K88" s="223">
        <v>1.2791520883889536</v>
      </c>
      <c r="L88" s="233"/>
      <c r="M88" s="223">
        <v>0.898397846382328</v>
      </c>
      <c r="N88" s="223">
        <v>0.20083720464753352</v>
      </c>
      <c r="O88" s="223">
        <v>0.180431712128791</v>
      </c>
      <c r="P88" s="169"/>
      <c r="Q88" s="169"/>
      <c r="R88" s="169"/>
      <c r="S88" s="235"/>
      <c r="T88" s="234"/>
    </row>
    <row r="89" spans="1:20" ht="15" thickBot="1" x14ac:dyDescent="0.4">
      <c r="A89" s="248"/>
      <c r="B89" s="249">
        <v>1</v>
      </c>
      <c r="C89" s="249">
        <v>1</v>
      </c>
      <c r="D89" s="250">
        <v>1</v>
      </c>
      <c r="E89" s="148"/>
      <c r="F89" s="148"/>
      <c r="G89" s="148"/>
      <c r="H89" s="241">
        <v>5.7914890300220154</v>
      </c>
      <c r="I89" s="242">
        <f>1/(1+EXP(-H89))</f>
        <v>0.99695586292839677</v>
      </c>
      <c r="J89" s="242">
        <v>3.0487798814858025E-3</v>
      </c>
      <c r="K89" s="242">
        <v>0</v>
      </c>
      <c r="L89" s="251"/>
      <c r="M89" s="224">
        <v>-0.2507633580343922</v>
      </c>
      <c r="N89" s="242">
        <v>3.0348703010925166E-3</v>
      </c>
      <c r="O89" s="242">
        <v>-7.6103426790080642E-4</v>
      </c>
      <c r="P89" s="252"/>
      <c r="Q89" s="252"/>
      <c r="R89" s="252"/>
      <c r="S89" s="253"/>
      <c r="T89" s="254"/>
    </row>
    <row r="90" spans="1:20" x14ac:dyDescent="0.35">
      <c r="A90" s="191">
        <f>A86+1</f>
        <v>22</v>
      </c>
      <c r="B90" s="215">
        <v>0</v>
      </c>
      <c r="C90" s="215">
        <v>0</v>
      </c>
      <c r="D90" s="216">
        <v>0</v>
      </c>
      <c r="E90" s="239">
        <f>S86</f>
        <v>4.6587748016011608</v>
      </c>
      <c r="F90" s="240">
        <f>T86</f>
        <v>-4.2505358659834123</v>
      </c>
      <c r="G90" s="219">
        <v>1</v>
      </c>
      <c r="H90" s="220" cm="1">
        <f t="array" ref="H90:H93">MMULT(B90:C93,E90:E91)+F90</f>
        <v>-4.2505358659834123</v>
      </c>
      <c r="I90" s="222">
        <f>1/(1+EXP(-H90))</f>
        <v>1.4056198744970308E-2</v>
      </c>
      <c r="J90" s="222" cm="1">
        <f t="array" ref="J90:J93">-D90:D93*LN(I90:I93)</f>
        <v>0</v>
      </c>
      <c r="K90" s="222" cm="1">
        <f t="array" ref="K90:K93">-(1-D90:D93)*LN(1-I90:I93)</f>
        <v>1.415592270262806E-2</v>
      </c>
      <c r="L90" s="243" cm="1">
        <f t="array" ref="L90">SUM(_xlfn.ANCHORARRAY(J90)+_xlfn.ANCHORARRAY(K90))/4</f>
        <v>0.46408731630857081</v>
      </c>
      <c r="M90" s="222" cm="1">
        <f t="array" ref="M90:M93">1/4*(I90:I93-D90:D93)/(I90:I93*(1-I90:I93))</f>
        <v>0.2535641480597266</v>
      </c>
      <c r="N90" s="222" cm="1">
        <f t="array" ref="N90:N93">I90:I93*(1-I90:I93)</f>
        <v>1.3858622021812202E-2</v>
      </c>
      <c r="O90" s="222" cm="1">
        <f t="array" ref="O90:O93">M90:M93*_xlfn.ANCHORARRAY(N90)</f>
        <v>3.5140496862425771E-3</v>
      </c>
      <c r="P90" s="244">
        <v>1</v>
      </c>
      <c r="Q90" s="222" cm="1">
        <f t="array" ref="Q90:Q91">TRANSPOSE(MMULT(TRANSPOSE(_xlfn.ANCHORARRAY(O90)),B90:C93))</f>
        <v>0.14860094526039136</v>
      </c>
      <c r="R90" s="245" cm="1">
        <f t="array" ref="R90">SUM(1*_xlfn.ANCHORARRAY(O90))</f>
        <v>0.30228137833864488</v>
      </c>
      <c r="S90" s="226" cm="1">
        <f t="array" ref="S90:S91">E90:E91-G90*_xlfn.ANCHORARRAY(Q90)</f>
        <v>4.5101738563407689</v>
      </c>
      <c r="T90" s="228">
        <f>F90-G90*R90</f>
        <v>-4.5528172443220569</v>
      </c>
    </row>
    <row r="91" spans="1:20" x14ac:dyDescent="0.35">
      <c r="A91" s="246"/>
      <c r="B91" s="230">
        <v>0</v>
      </c>
      <c r="C91" s="230">
        <v>1</v>
      </c>
      <c r="D91" s="231">
        <v>0</v>
      </c>
      <c r="E91" s="247">
        <f>S87</f>
        <v>4.6587748016011608</v>
      </c>
      <c r="H91" s="210">
        <v>0.40823893561774849</v>
      </c>
      <c r="I91" s="223">
        <f>1/(1+EXP(-H91))</f>
        <v>0.60066553356804364</v>
      </c>
      <c r="J91" s="223">
        <v>0</v>
      </c>
      <c r="K91" s="223">
        <v>0.91795595150319398</v>
      </c>
      <c r="L91" s="233"/>
      <c r="M91" s="223">
        <v>0.62604162929822671</v>
      </c>
      <c r="N91" s="223">
        <v>0.23986645035146109</v>
      </c>
      <c r="O91" s="223">
        <v>0.15016638339201091</v>
      </c>
      <c r="P91" s="169"/>
      <c r="Q91" s="223">
        <v>0.14860094526039136</v>
      </c>
      <c r="R91" s="169"/>
      <c r="S91" s="227">
        <v>4.5101738563407689</v>
      </c>
      <c r="T91" s="234"/>
    </row>
    <row r="92" spans="1:20" x14ac:dyDescent="0.35">
      <c r="A92" s="246"/>
      <c r="B92" s="230">
        <v>1</v>
      </c>
      <c r="C92" s="230">
        <v>0</v>
      </c>
      <c r="D92" s="231">
        <v>0</v>
      </c>
      <c r="H92" s="210">
        <v>0.40823893561774849</v>
      </c>
      <c r="I92" s="223">
        <f>1/(1+EXP(-H92))</f>
        <v>0.60066553356804364</v>
      </c>
      <c r="J92" s="223">
        <v>0</v>
      </c>
      <c r="K92" s="223">
        <v>0.91795595150319398</v>
      </c>
      <c r="L92" s="233"/>
      <c r="M92" s="223">
        <v>0.62604162929822671</v>
      </c>
      <c r="N92" s="223">
        <v>0.23986645035146109</v>
      </c>
      <c r="O92" s="223">
        <v>0.15016638339201091</v>
      </c>
      <c r="P92" s="169"/>
      <c r="Q92" s="169"/>
      <c r="R92" s="169"/>
      <c r="S92" s="235"/>
      <c r="T92" s="234"/>
    </row>
    <row r="93" spans="1:20" ht="15" thickBot="1" x14ac:dyDescent="0.4">
      <c r="A93" s="248"/>
      <c r="B93" s="249">
        <v>1</v>
      </c>
      <c r="C93" s="249">
        <v>1</v>
      </c>
      <c r="D93" s="250">
        <v>1</v>
      </c>
      <c r="E93" s="148"/>
      <c r="F93" s="148"/>
      <c r="G93" s="148"/>
      <c r="H93" s="241">
        <v>5.0670137372189092</v>
      </c>
      <c r="I93" s="242">
        <f>1/(1+EXP(-H93))</f>
        <v>0.9937382474735218</v>
      </c>
      <c r="J93" s="242">
        <v>6.2814395252673823E-3</v>
      </c>
      <c r="K93" s="242">
        <v>0</v>
      </c>
      <c r="L93" s="251"/>
      <c r="M93" s="224">
        <v>-0.25157530228468061</v>
      </c>
      <c r="N93" s="242">
        <v>6.2225429817753478E-3</v>
      </c>
      <c r="O93" s="242">
        <v>-1.5654381316195509E-3</v>
      </c>
      <c r="P93" s="252"/>
      <c r="Q93" s="252"/>
      <c r="R93" s="252"/>
      <c r="S93" s="253"/>
      <c r="T93" s="254"/>
    </row>
    <row r="94" spans="1:20" x14ac:dyDescent="0.35">
      <c r="A94" s="191">
        <f>A90+1</f>
        <v>23</v>
      </c>
      <c r="B94" s="215">
        <v>0</v>
      </c>
      <c r="C94" s="215">
        <v>0</v>
      </c>
      <c r="D94" s="216">
        <v>0</v>
      </c>
      <c r="E94" s="239">
        <f>S90</f>
        <v>4.5101738563407689</v>
      </c>
      <c r="F94" s="240">
        <f>T90</f>
        <v>-4.5528172443220569</v>
      </c>
      <c r="G94" s="219">
        <v>1</v>
      </c>
      <c r="H94" s="220" cm="1">
        <f t="array" ref="H94:H97">MMULT(B94:C97,E94:E95)+F94</f>
        <v>-4.5528172443220569</v>
      </c>
      <c r="I94" s="222">
        <f>1/(1+EXP(-H94))</f>
        <v>1.0427595348683257E-2</v>
      </c>
      <c r="J94" s="222" cm="1">
        <f t="array" ref="J94:J97">-D94:D97*LN(I94:I97)</f>
        <v>0</v>
      </c>
      <c r="K94" s="222" cm="1">
        <f t="array" ref="K94:K97">-(1-D94:D97)*LN(1-I94:I97)</f>
        <v>1.0482343649052345E-2</v>
      </c>
      <c r="L94" s="243" cm="1">
        <f t="array" ref="L94">SUM(_xlfn.ANCHORARRAY(J94)+_xlfn.ANCHORARRAY(K94))/4</f>
        <v>0.34149954294728491</v>
      </c>
      <c r="M94" s="222" cm="1">
        <f t="array" ref="M94:M97">1/4*(I94:I97-D94:D97)/(I94:I97*(1-I94:I97))</f>
        <v>0.25263436897079738</v>
      </c>
      <c r="N94" s="222" cm="1">
        <f t="array" ref="N94:N97">I94:I97*(1-I94:I97)</f>
        <v>1.0318860603927378E-2</v>
      </c>
      <c r="O94" s="222" cm="1">
        <f t="array" ref="O94:O97">M94:M97*_xlfn.ANCHORARRAY(N94)</f>
        <v>2.6068988371708143E-3</v>
      </c>
      <c r="P94" s="244">
        <v>1</v>
      </c>
      <c r="Q94" s="222" cm="1">
        <f t="array" ref="Q94:Q95">TRANSPOSE(MMULT(TRANSPOSE(_xlfn.ANCHORARRAY(O94)),B94:C97))</f>
        <v>0.11949883593155701</v>
      </c>
      <c r="R94" s="245" cm="1">
        <f t="array" ref="R94">SUM(1*_xlfn.ANCHORARRAY(O94))</f>
        <v>0.24444092682788851</v>
      </c>
      <c r="S94" s="226" cm="1">
        <f t="array" ref="S94:S95">E94:E95-G94*_xlfn.ANCHORARRAY(Q94)</f>
        <v>4.390675020409212</v>
      </c>
      <c r="T94" s="228">
        <f>F94-G94*R94</f>
        <v>-4.7972581711499451</v>
      </c>
    </row>
    <row r="95" spans="1:20" x14ac:dyDescent="0.35">
      <c r="A95" s="246"/>
      <c r="B95" s="230">
        <v>0</v>
      </c>
      <c r="C95" s="230">
        <v>1</v>
      </c>
      <c r="D95" s="231">
        <v>0</v>
      </c>
      <c r="E95" s="247">
        <f>S91</f>
        <v>4.5101738563407689</v>
      </c>
      <c r="H95" s="210">
        <v>-4.2643387981287972E-2</v>
      </c>
      <c r="I95" s="223">
        <f>1/(1+EXP(-H95))</f>
        <v>0.48934076823664269</v>
      </c>
      <c r="J95" s="223">
        <v>0</v>
      </c>
      <c r="K95" s="223">
        <v>0.67205277666583219</v>
      </c>
      <c r="L95" s="233"/>
      <c r="M95" s="223">
        <v>0.48956326342466189</v>
      </c>
      <c r="N95" s="223">
        <v>0.24988638077821507</v>
      </c>
      <c r="O95" s="223">
        <v>0.12233519205916067</v>
      </c>
      <c r="P95" s="169"/>
      <c r="Q95" s="223">
        <v>0.11949883593155701</v>
      </c>
      <c r="R95" s="169"/>
      <c r="S95" s="227">
        <v>4.390675020409212</v>
      </c>
      <c r="T95" s="234"/>
    </row>
    <row r="96" spans="1:20" x14ac:dyDescent="0.35">
      <c r="A96" s="246"/>
      <c r="B96" s="230">
        <v>1</v>
      </c>
      <c r="C96" s="230">
        <v>0</v>
      </c>
      <c r="D96" s="231">
        <v>0</v>
      </c>
      <c r="H96" s="210">
        <v>-4.2643387981287972E-2</v>
      </c>
      <c r="I96" s="223">
        <f>1/(1+EXP(-H96))</f>
        <v>0.48934076823664269</v>
      </c>
      <c r="J96" s="223">
        <v>0</v>
      </c>
      <c r="K96" s="223">
        <v>0.67205277666583219</v>
      </c>
      <c r="L96" s="233"/>
      <c r="M96" s="223">
        <v>0.48956326342466189</v>
      </c>
      <c r="N96" s="223">
        <v>0.24988638077821507</v>
      </c>
      <c r="O96" s="223">
        <v>0.12233519205916067</v>
      </c>
      <c r="P96" s="169"/>
      <c r="Q96" s="169"/>
      <c r="R96" s="169"/>
      <c r="S96" s="235"/>
      <c r="T96" s="234"/>
    </row>
    <row r="97" spans="1:20" ht="15" thickBot="1" x14ac:dyDescent="0.4">
      <c r="A97" s="248"/>
      <c r="B97" s="249">
        <v>1</v>
      </c>
      <c r="C97" s="249">
        <v>1</v>
      </c>
      <c r="D97" s="250">
        <v>1</v>
      </c>
      <c r="E97" s="148"/>
      <c r="F97" s="148"/>
      <c r="G97" s="148"/>
      <c r="H97" s="241">
        <v>4.467530468359481</v>
      </c>
      <c r="I97" s="242">
        <f>1/(1+EXP(-H97))</f>
        <v>0.98865457548958535</v>
      </c>
      <c r="J97" s="242">
        <v>1.1410274808422754E-2</v>
      </c>
      <c r="K97" s="242">
        <v>0</v>
      </c>
      <c r="L97" s="251"/>
      <c r="M97" s="224">
        <v>-0.25286890507354309</v>
      </c>
      <c r="N97" s="242">
        <v>1.121670585309313E-2</v>
      </c>
      <c r="O97" s="242">
        <v>-2.836356127603662E-3</v>
      </c>
      <c r="P97" s="252"/>
      <c r="Q97" s="252"/>
      <c r="R97" s="252"/>
      <c r="S97" s="253"/>
      <c r="T97" s="254"/>
    </row>
    <row r="98" spans="1:20" x14ac:dyDescent="0.35">
      <c r="A98" s="191">
        <f>A94+1</f>
        <v>24</v>
      </c>
      <c r="B98" s="215">
        <v>0</v>
      </c>
      <c r="C98" s="215">
        <v>0</v>
      </c>
      <c r="D98" s="216">
        <v>0</v>
      </c>
      <c r="E98" s="239">
        <f>S94</f>
        <v>4.390675020409212</v>
      </c>
      <c r="F98" s="240">
        <f>T94</f>
        <v>-4.7972581711499451</v>
      </c>
      <c r="G98" s="219">
        <v>1</v>
      </c>
      <c r="H98" s="220" cm="1">
        <f t="array" ref="H98:H101">MMULT(B98:C101,E98:E99)+F98</f>
        <v>-4.7972581711499451</v>
      </c>
      <c r="I98" s="222">
        <f>1/(1+EXP(-H98))</f>
        <v>8.1847988056719476E-3</v>
      </c>
      <c r="J98" s="222" cm="1">
        <f t="array" ref="J98:J101">-D98:D101*LN(I98:I101)</f>
        <v>0</v>
      </c>
      <c r="K98" s="222" cm="1">
        <f t="array" ref="K98:K101">-(1-D98:D101)*LN(1-I98:I101)</f>
        <v>8.2184781698582659E-3</v>
      </c>
      <c r="L98" s="243" cm="1">
        <f t="array" ref="L98">SUM(_xlfn.ANCHORARRAY(J98)+_xlfn.ANCHORARRAY(K98))/4</f>
        <v>0.26185347321838259</v>
      </c>
      <c r="M98" s="222" cm="1">
        <f t="array" ref="M98:M101">1/4*(I98:I101-D98:D101)/(I98:I101*(1-I98:I101))</f>
        <v>0.25206308564231922</v>
      </c>
      <c r="N98" s="222" cm="1">
        <f t="array" ref="N98:N101">I98:I101*(1-I98:I101)</f>
        <v>8.1178078741826198E-3</v>
      </c>
      <c r="O98" s="222" cm="1">
        <f t="array" ref="O98:O101">M98:M101*_xlfn.ANCHORARRAY(N98)</f>
        <v>2.0461997014179869E-3</v>
      </c>
      <c r="P98" s="244">
        <v>1</v>
      </c>
      <c r="Q98" s="222" cm="1">
        <f t="array" ref="Q98:Q99">TRANSPOSE(MMULT(TRANSPOSE(_xlfn.ANCHORARRAY(O98)),B98:C101))</f>
        <v>9.5365586006352976E-2</v>
      </c>
      <c r="R98" s="245" cm="1">
        <f t="array" ref="R98">SUM(1*_xlfn.ANCHORARRAY(O98))</f>
        <v>0.1973447106560807</v>
      </c>
      <c r="S98" s="226" cm="1">
        <f t="array" ref="S98:S99">E98:E99-G98*_xlfn.ANCHORARRAY(Q98)</f>
        <v>4.2953094344028591</v>
      </c>
      <c r="T98" s="228">
        <f>F98-G98*R98</f>
        <v>-4.994602881806026</v>
      </c>
    </row>
    <row r="99" spans="1:20" x14ac:dyDescent="0.35">
      <c r="A99" s="246"/>
      <c r="B99" s="230">
        <v>0</v>
      </c>
      <c r="C99" s="230">
        <v>1</v>
      </c>
      <c r="D99" s="231">
        <v>0</v>
      </c>
      <c r="E99" s="247">
        <f>S95</f>
        <v>4.390675020409212</v>
      </c>
      <c r="H99" s="210">
        <v>-0.40658315074073315</v>
      </c>
      <c r="I99" s="223">
        <f>1/(1+EXP(-H99))</f>
        <v>0.39973169979323886</v>
      </c>
      <c r="J99" s="223">
        <v>0</v>
      </c>
      <c r="K99" s="223">
        <v>0.51037855670409515</v>
      </c>
      <c r="L99" s="233"/>
      <c r="M99" s="223">
        <v>0.41648043035737192</v>
      </c>
      <c r="N99" s="223">
        <v>0.23994626797364682</v>
      </c>
      <c r="O99" s="223">
        <v>9.9932924948309715E-2</v>
      </c>
      <c r="P99" s="169"/>
      <c r="Q99" s="223">
        <v>9.5365586006352976E-2</v>
      </c>
      <c r="R99" s="169"/>
      <c r="S99" s="227">
        <v>4.2953094344028591</v>
      </c>
      <c r="T99" s="234"/>
    </row>
    <row r="100" spans="1:20" x14ac:dyDescent="0.35">
      <c r="A100" s="246"/>
      <c r="B100" s="230">
        <v>1</v>
      </c>
      <c r="C100" s="230">
        <v>0</v>
      </c>
      <c r="D100" s="231">
        <v>0</v>
      </c>
      <c r="H100" s="210">
        <v>-0.40658315074073315</v>
      </c>
      <c r="I100" s="223">
        <f>1/(1+EXP(-H100))</f>
        <v>0.39973169979323886</v>
      </c>
      <c r="J100" s="223">
        <v>0</v>
      </c>
      <c r="K100" s="223">
        <v>0.51037855670409515</v>
      </c>
      <c r="L100" s="233"/>
      <c r="M100" s="223">
        <v>0.41648043035737192</v>
      </c>
      <c r="N100" s="223">
        <v>0.23994626797364682</v>
      </c>
      <c r="O100" s="223">
        <v>9.9932924948309715E-2</v>
      </c>
      <c r="P100" s="169"/>
      <c r="Q100" s="169"/>
      <c r="R100" s="169"/>
      <c r="S100" s="235"/>
      <c r="T100" s="234"/>
    </row>
    <row r="101" spans="1:20" ht="15" thickBot="1" x14ac:dyDescent="0.4">
      <c r="A101" s="248"/>
      <c r="B101" s="249">
        <v>1</v>
      </c>
      <c r="C101" s="249">
        <v>1</v>
      </c>
      <c r="D101" s="250">
        <v>1</v>
      </c>
      <c r="E101" s="148"/>
      <c r="F101" s="148"/>
      <c r="G101" s="148"/>
      <c r="H101" s="241">
        <v>3.9840918696684788</v>
      </c>
      <c r="I101" s="242">
        <f>1/(1+EXP(-H101))</f>
        <v>0.98173064423217304</v>
      </c>
      <c r="J101" s="242">
        <v>1.8438301295481793E-2</v>
      </c>
      <c r="K101" s="242">
        <v>0</v>
      </c>
      <c r="L101" s="251"/>
      <c r="M101" s="224">
        <v>-0.25465233408857163</v>
      </c>
      <c r="N101" s="242">
        <v>1.7935586407655524E-2</v>
      </c>
      <c r="O101" s="242">
        <v>-4.567338941956739E-3</v>
      </c>
      <c r="P101" s="252"/>
      <c r="Q101" s="252"/>
      <c r="R101" s="252"/>
      <c r="S101" s="253"/>
      <c r="T101" s="254"/>
    </row>
    <row r="102" spans="1:20" x14ac:dyDescent="0.35">
      <c r="A102" s="191">
        <f>A98+1</f>
        <v>25</v>
      </c>
      <c r="B102" s="215">
        <v>0</v>
      </c>
      <c r="C102" s="215">
        <v>0</v>
      </c>
      <c r="D102" s="216">
        <v>0</v>
      </c>
      <c r="E102" s="239">
        <f>S98</f>
        <v>4.2953094344028591</v>
      </c>
      <c r="F102" s="240">
        <f>T98</f>
        <v>-4.994602881806026</v>
      </c>
      <c r="G102" s="219">
        <v>1</v>
      </c>
      <c r="H102" s="220" cm="1">
        <f t="array" ref="H102:H105">MMULT(B102:C105,E102:E103)+F102</f>
        <v>-4.994602881806026</v>
      </c>
      <c r="I102" s="222">
        <f>1/(1+EXP(-H102))</f>
        <v>6.7288269685197933E-3</v>
      </c>
      <c r="J102" s="222" cm="1">
        <f t="array" ref="J102:J105">-D102:D105*LN(I102:I105)</f>
        <v>0</v>
      </c>
      <c r="K102" s="222" cm="1">
        <f t="array" ref="K102:K105">-(1-D102:D105)*LN(1-I102:I105)</f>
        <v>6.751567593936204E-3</v>
      </c>
      <c r="L102" s="243" cm="1">
        <f t="array" ref="L102">SUM(_xlfn.ANCHORARRAY(J102)+_xlfn.ANCHORARRAY(K102))/4</f>
        <v>0.21016398078456508</v>
      </c>
      <c r="M102" s="222" cm="1">
        <f t="array" ref="M102:M105">1/4*(I102:I105-D102:D105)/(I102:I105*(1-I102:I105))</f>
        <v>0.25169360270166286</v>
      </c>
      <c r="N102" s="222" cm="1">
        <f t="array" ref="N102:N105">I102:I105*(1-I102:I105)</f>
        <v>6.6835498561475136E-3</v>
      </c>
      <c r="O102" s="222" cm="1">
        <f t="array" ref="O102:O105">M102:M105*_xlfn.ANCHORARRAY(N102)</f>
        <v>1.6822067421299481E-3</v>
      </c>
      <c r="P102" s="244">
        <v>1</v>
      </c>
      <c r="Q102" s="222" cm="1">
        <f t="array" ref="Q102:Q103">TRANSPOSE(MMULT(TRANSPOSE(_xlfn.ANCHORARRAY(O102)),B102:C105))</f>
        <v>7.6317141357440679E-2</v>
      </c>
      <c r="R102" s="245" cm="1">
        <f t="array" ref="R102">SUM(1*_xlfn.ANCHORARRAY(O102))</f>
        <v>0.16099157266191763</v>
      </c>
      <c r="S102" s="226" cm="1">
        <f t="array" ref="S102:S103">E102:E103-G102*_xlfn.ANCHORARRAY(Q102)</f>
        <v>4.2189922930454182</v>
      </c>
      <c r="T102" s="228">
        <f>F102-G102*R102</f>
        <v>-5.155594454467944</v>
      </c>
    </row>
    <row r="103" spans="1:20" x14ac:dyDescent="0.35">
      <c r="A103" s="246"/>
      <c r="B103" s="230">
        <v>0</v>
      </c>
      <c r="C103" s="230">
        <v>1</v>
      </c>
      <c r="D103" s="231">
        <v>0</v>
      </c>
      <c r="E103" s="247">
        <f>S99</f>
        <v>4.2953094344028591</v>
      </c>
      <c r="H103" s="210">
        <v>-0.6992934474031669</v>
      </c>
      <c r="I103" s="223">
        <f>1/(1+EXP(-H103))</f>
        <v>0.33196889824938797</v>
      </c>
      <c r="J103" s="223">
        <v>0</v>
      </c>
      <c r="K103" s="223">
        <v>0.40342054702244734</v>
      </c>
      <c r="L103" s="233"/>
      <c r="M103" s="223">
        <v>0.37423407285208932</v>
      </c>
      <c r="N103" s="223">
        <v>0.22176554884447544</v>
      </c>
      <c r="O103" s="223">
        <v>8.2992224562346992E-2</v>
      </c>
      <c r="P103" s="169"/>
      <c r="Q103" s="223">
        <v>7.6317141357440679E-2</v>
      </c>
      <c r="R103" s="169"/>
      <c r="S103" s="227">
        <v>4.2189922930454182</v>
      </c>
      <c r="T103" s="234"/>
    </row>
    <row r="104" spans="1:20" x14ac:dyDescent="0.35">
      <c r="A104" s="246"/>
      <c r="B104" s="230">
        <v>1</v>
      </c>
      <c r="C104" s="230">
        <v>0</v>
      </c>
      <c r="D104" s="231">
        <v>0</v>
      </c>
      <c r="H104" s="210">
        <v>-0.6992934474031669</v>
      </c>
      <c r="I104" s="223">
        <f>1/(1+EXP(-H104))</f>
        <v>0.33196889824938797</v>
      </c>
      <c r="J104" s="223">
        <v>0</v>
      </c>
      <c r="K104" s="223">
        <v>0.40342054702244734</v>
      </c>
      <c r="L104" s="233"/>
      <c r="M104" s="223">
        <v>0.37423407285208932</v>
      </c>
      <c r="N104" s="223">
        <v>0.22176554884447544</v>
      </c>
      <c r="O104" s="223">
        <v>8.2992224562346992E-2</v>
      </c>
      <c r="P104" s="169"/>
      <c r="Q104" s="169"/>
      <c r="R104" s="169"/>
      <c r="S104" s="235"/>
      <c r="T104" s="234"/>
    </row>
    <row r="105" spans="1:20" ht="15" thickBot="1" x14ac:dyDescent="0.4">
      <c r="A105" s="248"/>
      <c r="B105" s="249">
        <v>1</v>
      </c>
      <c r="C105" s="249">
        <v>1</v>
      </c>
      <c r="D105" s="250">
        <v>1</v>
      </c>
      <c r="E105" s="148"/>
      <c r="F105" s="148"/>
      <c r="G105" s="148"/>
      <c r="H105" s="241">
        <v>3.5960159869996922</v>
      </c>
      <c r="I105" s="242">
        <f>1/(1+EXP(-H105))</f>
        <v>0.97329966718037475</v>
      </c>
      <c r="J105" s="242">
        <v>2.7063261499429343E-2</v>
      </c>
      <c r="K105" s="242">
        <v>0</v>
      </c>
      <c r="L105" s="251"/>
      <c r="M105" s="224">
        <v>-0.2568581994117432</v>
      </c>
      <c r="N105" s="242">
        <v>2.5987425046946493E-2</v>
      </c>
      <c r="O105" s="242">
        <v>-6.6750832049063125E-3</v>
      </c>
      <c r="P105" s="252"/>
      <c r="Q105" s="252"/>
      <c r="R105" s="252"/>
      <c r="S105" s="253"/>
      <c r="T105" s="254"/>
    </row>
    <row r="106" spans="1:20" x14ac:dyDescent="0.35">
      <c r="A106" s="191">
        <f>A102+1</f>
        <v>26</v>
      </c>
      <c r="B106" s="215">
        <v>0</v>
      </c>
      <c r="C106" s="215">
        <v>0</v>
      </c>
      <c r="D106" s="216">
        <v>0</v>
      </c>
      <c r="E106" s="239">
        <f>S102</f>
        <v>4.2189922930454182</v>
      </c>
      <c r="F106" s="240">
        <f>T102</f>
        <v>-5.155594454467944</v>
      </c>
      <c r="G106" s="219">
        <v>1</v>
      </c>
      <c r="H106" s="220" cm="1">
        <f t="array" ref="H106:H109">MMULT(B106:C109,E106:E107)+F106</f>
        <v>-5.155594454467944</v>
      </c>
      <c r="I106" s="222">
        <f>1/(1+EXP(-H106))</f>
        <v>5.7339826376106027E-3</v>
      </c>
      <c r="J106" s="222" cm="1">
        <f t="array" ref="J106:J109">-D106:D109*LN(I106:I109)</f>
        <v>0</v>
      </c>
      <c r="K106" s="222" cm="1">
        <f t="array" ref="K106:K109">-(1-D106:D109)*LN(1-I106:I109)</f>
        <v>5.7504850292417762E-3</v>
      </c>
      <c r="L106" s="243" cm="1">
        <f t="array" ref="L106">SUM(_xlfn.ANCHORARRAY(J106)+_xlfn.ANCHORARRAY(K106))/4</f>
        <v>0.17600584702086494</v>
      </c>
      <c r="M106" s="222" cm="1">
        <f t="array" ref="M106:M109">1/4*(I106:I109-D106:D109)/(I106:I109*(1-I106:I109))</f>
        <v>0.25144176270170177</v>
      </c>
      <c r="N106" s="222" cm="1">
        <f t="array" ref="N106:N109">I106:I109*(1-I106:I109)</f>
        <v>5.7011040807221827E-3</v>
      </c>
      <c r="O106" s="222" cm="1">
        <f t="array" ref="O106:O109">M106:M109*_xlfn.ANCHORARRAY(N106)</f>
        <v>1.4334956594026507E-3</v>
      </c>
      <c r="P106" s="244">
        <v>1</v>
      </c>
      <c r="Q106" s="222" cm="1">
        <f t="array" ref="Q106:Q107">TRANSPOSE(MMULT(TRANSPOSE(_xlfn.ANCHORARRAY(O106)),B106:C109))</f>
        <v>6.1351730955466893E-2</v>
      </c>
      <c r="R106" s="245" cm="1">
        <f t="array" ref="R106">SUM(1*_xlfn.ANCHORARRAY(O106))</f>
        <v>0.13318202682087402</v>
      </c>
      <c r="S106" s="226" cm="1">
        <f t="array" ref="S106:S107">E106:E107-G106*_xlfn.ANCHORARRAY(Q106)</f>
        <v>4.1576405620899513</v>
      </c>
      <c r="T106" s="228">
        <f>F106-G106*R106</f>
        <v>-5.2887764812888181</v>
      </c>
    </row>
    <row r="107" spans="1:20" x14ac:dyDescent="0.35">
      <c r="A107" s="246"/>
      <c r="B107" s="230">
        <v>0</v>
      </c>
      <c r="C107" s="230">
        <v>1</v>
      </c>
      <c r="D107" s="231">
        <v>0</v>
      </c>
      <c r="E107" s="247">
        <f>S103</f>
        <v>4.2189922930454182</v>
      </c>
      <c r="H107" s="210">
        <v>-0.93660216142252573</v>
      </c>
      <c r="I107" s="223">
        <f>1/(1+EXP(-H107))</f>
        <v>0.28158720082401789</v>
      </c>
      <c r="J107" s="223">
        <v>0</v>
      </c>
      <c r="K107" s="223">
        <v>0.33071094592793482</v>
      </c>
      <c r="L107" s="233"/>
      <c r="M107" s="223">
        <v>0.34798934580056129</v>
      </c>
      <c r="N107" s="223">
        <v>0.2022958491561121</v>
      </c>
      <c r="O107" s="223">
        <v>7.0396800206004473E-2</v>
      </c>
      <c r="P107" s="169"/>
      <c r="Q107" s="223">
        <v>6.1351730955466893E-2</v>
      </c>
      <c r="R107" s="169"/>
      <c r="S107" s="227">
        <v>4.1576405620899513</v>
      </c>
      <c r="T107" s="234"/>
    </row>
    <row r="108" spans="1:20" x14ac:dyDescent="0.35">
      <c r="A108" s="246"/>
      <c r="B108" s="230">
        <v>1</v>
      </c>
      <c r="C108" s="230">
        <v>0</v>
      </c>
      <c r="D108" s="231">
        <v>0</v>
      </c>
      <c r="H108" s="210">
        <v>-0.93660216142252573</v>
      </c>
      <c r="I108" s="223">
        <f>1/(1+EXP(-H108))</f>
        <v>0.28158720082401789</v>
      </c>
      <c r="J108" s="223">
        <v>0</v>
      </c>
      <c r="K108" s="223">
        <v>0.33071094592793482</v>
      </c>
      <c r="L108" s="233"/>
      <c r="M108" s="223">
        <v>0.34798934580056129</v>
      </c>
      <c r="N108" s="223">
        <v>0.2022958491561121</v>
      </c>
      <c r="O108" s="223">
        <v>7.0396800206004473E-2</v>
      </c>
      <c r="P108" s="169"/>
      <c r="Q108" s="169"/>
      <c r="R108" s="169"/>
      <c r="S108" s="235"/>
      <c r="T108" s="234"/>
    </row>
    <row r="109" spans="1:20" ht="15" thickBot="1" x14ac:dyDescent="0.4">
      <c r="A109" s="248"/>
      <c r="B109" s="249">
        <v>1</v>
      </c>
      <c r="C109" s="249">
        <v>1</v>
      </c>
      <c r="D109" s="250">
        <v>1</v>
      </c>
      <c r="E109" s="148"/>
      <c r="F109" s="148"/>
      <c r="G109" s="148"/>
      <c r="H109" s="241">
        <v>3.2823901316228925</v>
      </c>
      <c r="I109" s="242">
        <f>1/(1+EXP(-H109))</f>
        <v>0.96381972299784968</v>
      </c>
      <c r="J109" s="242">
        <v>3.685101119834832E-2</v>
      </c>
      <c r="K109" s="242">
        <v>0</v>
      </c>
      <c r="L109" s="251"/>
      <c r="M109" s="224">
        <v>-0.25938460692877702</v>
      </c>
      <c r="N109" s="242">
        <v>3.4871264558197994E-2</v>
      </c>
      <c r="O109" s="242">
        <v>-9.0450692505375796E-3</v>
      </c>
      <c r="P109" s="252"/>
      <c r="Q109" s="252"/>
      <c r="R109" s="252"/>
      <c r="S109" s="253"/>
      <c r="T109" s="254"/>
    </row>
    <row r="110" spans="1:20" x14ac:dyDescent="0.35">
      <c r="A110" s="191">
        <f>A106+1</f>
        <v>27</v>
      </c>
      <c r="B110" s="215">
        <v>0</v>
      </c>
      <c r="C110" s="215">
        <v>0</v>
      </c>
      <c r="D110" s="216">
        <v>0</v>
      </c>
      <c r="E110" s="239">
        <f>S106</f>
        <v>4.1576405620899513</v>
      </c>
      <c r="F110" s="240">
        <f>T106</f>
        <v>-5.2887764812888181</v>
      </c>
      <c r="G110" s="219">
        <v>1</v>
      </c>
      <c r="H110" s="220" cm="1">
        <f t="array" ref="H110:H113">MMULT(B110:C113,E110:E111)+F110</f>
        <v>-5.2887764812888181</v>
      </c>
      <c r="I110" s="222">
        <f>1/(1+EXP(-H110))</f>
        <v>5.022579081697817E-3</v>
      </c>
      <c r="J110" s="222" cm="1">
        <f t="array" ref="J110:J113">-D110:D113*LN(I110:I113)</f>
        <v>0</v>
      </c>
      <c r="K110" s="222" cm="1">
        <f t="array" ref="K110:K113">-(1-D110:D113)*LN(1-I110:I113)</f>
        <v>5.0352346254438499E-3</v>
      </c>
      <c r="L110" s="243" cm="1">
        <f t="array" ref="L110">SUM(_xlfn.ANCHORARRAY(J110)+_xlfn.ANCHORARRAY(K110))/4</f>
        <v>0.15292022744103115</v>
      </c>
      <c r="M110" s="222" cm="1">
        <f t="array" ref="M110:M113">1/4*(I110:I113-D110:D113)/(I110:I113*(1-I110:I113))</f>
        <v>0.25126198318074949</v>
      </c>
      <c r="N110" s="222" cm="1">
        <f t="array" ref="N110:N113">I110:I113*(1-I110:I113)</f>
        <v>4.997352781065909E-3</v>
      </c>
      <c r="O110" s="222" cm="1">
        <f t="array" ref="O110:O113">M110:M113*_xlfn.ANCHORARRAY(N110)</f>
        <v>1.255644770424454E-3</v>
      </c>
      <c r="P110" s="244">
        <v>1</v>
      </c>
      <c r="Q110" s="222" cm="1">
        <f t="array" ref="Q110:Q111">TRANSPOSE(MMULT(TRANSPOSE(_xlfn.ANCHORARRAY(O110)),B110:C113))</f>
        <v>4.9427197185961821E-2</v>
      </c>
      <c r="R110" s="245" cm="1">
        <f t="array" ref="R110">SUM(1*_xlfn.ANCHORARRAY(O110))</f>
        <v>0.11167072494805036</v>
      </c>
      <c r="S110" s="226" cm="1">
        <f t="array" ref="S110:S111">E110:E111-G110*_xlfn.ANCHORARRAY(Q110)</f>
        <v>4.1082133649039898</v>
      </c>
      <c r="T110" s="228">
        <f>F110-G110*R110</f>
        <v>-5.4004472062368682</v>
      </c>
    </row>
    <row r="111" spans="1:20" x14ac:dyDescent="0.35">
      <c r="A111" s="246"/>
      <c r="B111" s="230">
        <v>0</v>
      </c>
      <c r="C111" s="230">
        <v>1</v>
      </c>
      <c r="D111" s="231">
        <v>0</v>
      </c>
      <c r="E111" s="247">
        <f>S107</f>
        <v>4.1576405620899513</v>
      </c>
      <c r="H111" s="210">
        <v>-1.1311359191988668</v>
      </c>
      <c r="I111" s="223">
        <f>1/(1+EXP(-H111))</f>
        <v>0.24395153196665637</v>
      </c>
      <c r="J111" s="223">
        <v>0</v>
      </c>
      <c r="K111" s="223">
        <v>0.27964979370241982</v>
      </c>
      <c r="L111" s="233"/>
      <c r="M111" s="223">
        <v>0.33066663126810852</v>
      </c>
      <c r="N111" s="223">
        <v>0.18443918201777781</v>
      </c>
      <c r="O111" s="223">
        <v>6.0987882991664091E-2</v>
      </c>
      <c r="P111" s="169"/>
      <c r="Q111" s="223">
        <v>4.9427197185961821E-2</v>
      </c>
      <c r="R111" s="169"/>
      <c r="S111" s="227">
        <v>4.1082133649039898</v>
      </c>
      <c r="T111" s="234"/>
    </row>
    <row r="112" spans="1:20" x14ac:dyDescent="0.35">
      <c r="A112" s="246"/>
      <c r="B112" s="230">
        <v>1</v>
      </c>
      <c r="C112" s="230">
        <v>0</v>
      </c>
      <c r="D112" s="231">
        <v>0</v>
      </c>
      <c r="H112" s="210">
        <v>-1.1311359191988668</v>
      </c>
      <c r="I112" s="223">
        <f>1/(1+EXP(-H112))</f>
        <v>0.24395153196665637</v>
      </c>
      <c r="J112" s="223">
        <v>0</v>
      </c>
      <c r="K112" s="223">
        <v>0.27964979370241982</v>
      </c>
      <c r="L112" s="233"/>
      <c r="M112" s="223">
        <v>0.33066663126810852</v>
      </c>
      <c r="N112" s="223">
        <v>0.18443918201777781</v>
      </c>
      <c r="O112" s="223">
        <v>6.0987882991664091E-2</v>
      </c>
      <c r="P112" s="169"/>
      <c r="Q112" s="169"/>
      <c r="R112" s="169"/>
      <c r="S112" s="235"/>
      <c r="T112" s="234"/>
    </row>
    <row r="113" spans="1:20" ht="15" thickBot="1" x14ac:dyDescent="0.4">
      <c r="A113" s="248"/>
      <c r="B113" s="249">
        <v>1</v>
      </c>
      <c r="C113" s="249">
        <v>1</v>
      </c>
      <c r="D113" s="250">
        <v>1</v>
      </c>
      <c r="E113" s="148"/>
      <c r="F113" s="148"/>
      <c r="G113" s="148"/>
      <c r="H113" s="241">
        <v>3.0265046428910845</v>
      </c>
      <c r="I113" s="242">
        <f>1/(1+EXP(-H113))</f>
        <v>0.95375725677719092</v>
      </c>
      <c r="J113" s="242">
        <v>4.7346087733841122E-2</v>
      </c>
      <c r="K113" s="242">
        <v>0</v>
      </c>
      <c r="L113" s="251"/>
      <c r="M113" s="224">
        <v>-0.26212120350702922</v>
      </c>
      <c r="N113" s="242">
        <v>4.4104351922038425E-2</v>
      </c>
      <c r="O113" s="242">
        <v>-1.156068580570227E-2</v>
      </c>
      <c r="P113" s="252"/>
      <c r="Q113" s="252"/>
      <c r="R113" s="252"/>
      <c r="S113" s="253"/>
      <c r="T113" s="254"/>
    </row>
    <row r="114" spans="1:20" x14ac:dyDescent="0.35">
      <c r="A114" s="191">
        <f>A110+1</f>
        <v>28</v>
      </c>
      <c r="B114" s="215">
        <v>0</v>
      </c>
      <c r="C114" s="215">
        <v>0</v>
      </c>
      <c r="D114" s="216">
        <v>0</v>
      </c>
      <c r="E114" s="239">
        <f>S110</f>
        <v>4.1082133649039898</v>
      </c>
      <c r="F114" s="240">
        <f>T110</f>
        <v>-5.4004472062368682</v>
      </c>
      <c r="G114" s="219">
        <v>1</v>
      </c>
      <c r="H114" s="220" cm="1">
        <f t="array" ref="H114:H117">MMULT(B114:C117,E114:E115)+F114</f>
        <v>-5.4004472062368682</v>
      </c>
      <c r="I114" s="222">
        <f>1/(1+EXP(-H114))</f>
        <v>4.4942718839744945E-3</v>
      </c>
      <c r="J114" s="222" cm="1">
        <f t="array" ref="J114:J117">-D114:D117*LN(I114:I117)</f>
        <v>0</v>
      </c>
      <c r="K114" s="222" cm="1">
        <f t="array" ref="K114:K117">-(1-D114:D117)*LN(1-I114:I117)</f>
        <v>4.5044014853739623E-3</v>
      </c>
      <c r="L114" s="243" cm="1">
        <f t="array" ref="L114">SUM(_xlfn.ANCHORARRAY(J114)+_xlfn.ANCHORARRAY(K114))/4</f>
        <v>0.13699540845292635</v>
      </c>
      <c r="M114" s="222" cm="1">
        <f t="array" ref="M114:M117">1/4*(I114:I117-D114:D117)/(I114:I117*(1-I114:I117))</f>
        <v>0.25112864038775545</v>
      </c>
      <c r="N114" s="222" cm="1">
        <f t="array" ref="N114:N117">I114:I117*(1-I114:I117)</f>
        <v>4.4740734042074109E-3</v>
      </c>
      <c r="O114" s="222" cm="1">
        <f t="array" ref="O114:O117">M114:M117*_xlfn.ANCHORARRAY(N114)</f>
        <v>1.1235679709936236E-3</v>
      </c>
      <c r="P114" s="244">
        <v>1</v>
      </c>
      <c r="Q114" s="222" cm="1">
        <f t="array" ref="Q114:Q115">TRANSPOSE(MMULT(TRANSPOSE(_xlfn.ANCHORARRAY(O114)),B114:C117))</f>
        <v>3.9752048503328898E-2</v>
      </c>
      <c r="R114" s="245" cm="1">
        <f t="array" ref="R114">SUM(1*_xlfn.ANCHORARRAY(O114))</f>
        <v>9.4744353974694967E-2</v>
      </c>
      <c r="S114" s="226" cm="1">
        <f t="array" ref="S114:S115">E114:E115-G114*_xlfn.ANCHORARRAY(Q114)</f>
        <v>4.0684613164006613</v>
      </c>
      <c r="T114" s="228">
        <f>F114-G114*R114</f>
        <v>-5.4951915602115635</v>
      </c>
    </row>
    <row r="115" spans="1:20" x14ac:dyDescent="0.35">
      <c r="A115" s="246"/>
      <c r="B115" s="230">
        <v>0</v>
      </c>
      <c r="C115" s="230">
        <v>1</v>
      </c>
      <c r="D115" s="231">
        <v>0</v>
      </c>
      <c r="E115" s="247">
        <f>S111</f>
        <v>4.1082133649039898</v>
      </c>
      <c r="H115" s="210">
        <v>-1.2922338413328784</v>
      </c>
      <c r="I115" s="223">
        <f>1/(1+EXP(-H115))</f>
        <v>0.21547495000148978</v>
      </c>
      <c r="J115" s="223">
        <v>0</v>
      </c>
      <c r="K115" s="223">
        <v>0.24267677615438954</v>
      </c>
      <c r="L115" s="233"/>
      <c r="M115" s="223">
        <v>0.31866413953317968</v>
      </c>
      <c r="N115" s="223">
        <v>0.16904549592334525</v>
      </c>
      <c r="O115" s="223">
        <v>5.3868737500372445E-2</v>
      </c>
      <c r="P115" s="169"/>
      <c r="Q115" s="223">
        <v>3.9752048503328898E-2</v>
      </c>
      <c r="R115" s="169"/>
      <c r="S115" s="227">
        <v>4.0684613164006613</v>
      </c>
      <c r="T115" s="234"/>
    </row>
    <row r="116" spans="1:20" x14ac:dyDescent="0.35">
      <c r="A116" s="246"/>
      <c r="B116" s="230">
        <v>1</v>
      </c>
      <c r="C116" s="230">
        <v>0</v>
      </c>
      <c r="D116" s="231">
        <v>0</v>
      </c>
      <c r="H116" s="210">
        <v>-1.2922338413328784</v>
      </c>
      <c r="I116" s="223">
        <f>1/(1+EXP(-H116))</f>
        <v>0.21547495000148978</v>
      </c>
      <c r="J116" s="223">
        <v>0</v>
      </c>
      <c r="K116" s="223">
        <v>0.24267677615438954</v>
      </c>
      <c r="L116" s="233"/>
      <c r="M116" s="223">
        <v>0.31866413953317968</v>
      </c>
      <c r="N116" s="223">
        <v>0.16904549592334525</v>
      </c>
      <c r="O116" s="223">
        <v>5.3868737500372445E-2</v>
      </c>
      <c r="P116" s="169"/>
      <c r="Q116" s="169"/>
      <c r="R116" s="169"/>
      <c r="S116" s="235"/>
      <c r="T116" s="234"/>
    </row>
    <row r="117" spans="1:20" ht="15" thickBot="1" x14ac:dyDescent="0.4">
      <c r="A117" s="248"/>
      <c r="B117" s="249">
        <v>1</v>
      </c>
      <c r="C117" s="249">
        <v>1</v>
      </c>
      <c r="D117" s="250">
        <v>1</v>
      </c>
      <c r="E117" s="148"/>
      <c r="F117" s="148"/>
      <c r="G117" s="148"/>
      <c r="H117" s="241">
        <v>2.8159795235711114</v>
      </c>
      <c r="I117" s="242">
        <f>1/(1+EXP(-H117))</f>
        <v>0.94353324401182581</v>
      </c>
      <c r="J117" s="242">
        <v>5.8123680017552387E-2</v>
      </c>
      <c r="K117" s="242">
        <v>0</v>
      </c>
      <c r="L117" s="251"/>
      <c r="M117" s="224">
        <v>-0.2649615173462469</v>
      </c>
      <c r="N117" s="242">
        <v>5.3278261456346183E-2</v>
      </c>
      <c r="O117" s="242">
        <v>-1.4116688997043547E-2</v>
      </c>
      <c r="P117" s="252"/>
      <c r="Q117" s="252"/>
      <c r="R117" s="252"/>
      <c r="S117" s="253"/>
      <c r="T117" s="254"/>
    </row>
    <row r="118" spans="1:20" x14ac:dyDescent="0.35">
      <c r="A118" s="191">
        <f>A114+1</f>
        <v>29</v>
      </c>
      <c r="B118" s="215">
        <v>0</v>
      </c>
      <c r="C118" s="215">
        <v>0</v>
      </c>
      <c r="D118" s="216">
        <v>0</v>
      </c>
      <c r="E118" s="239">
        <f>S114</f>
        <v>4.0684613164006613</v>
      </c>
      <c r="F118" s="240">
        <f>T114</f>
        <v>-5.4951915602115635</v>
      </c>
      <c r="G118" s="219">
        <v>1</v>
      </c>
      <c r="H118" s="220" cm="1">
        <f t="array" ref="H118:H121">MMULT(B118:C121,E118:E119)+F118</f>
        <v>-5.4951915602115635</v>
      </c>
      <c r="I118" s="222">
        <f>1/(1+EXP(-H118))</f>
        <v>4.0896756247266672E-3</v>
      </c>
      <c r="J118" s="222" cm="1">
        <f t="array" ref="J118:J121">-D118:D121*LN(I118:I121)</f>
        <v>0</v>
      </c>
      <c r="K118" s="222" cm="1">
        <f t="array" ref="K118:K121">-(1-D118:D121)*LN(1-I118:I121)</f>
        <v>4.0980612187996764E-3</v>
      </c>
      <c r="L118" s="243" cm="1">
        <f t="array" ref="L118">SUM(_xlfn.ANCHORARRAY(J118)+_xlfn.ANCHORARRAY(K118))/4</f>
        <v>0.12582128764046452</v>
      </c>
      <c r="M118" s="222" cm="1">
        <f t="array" ref="M118:M121">1/4*(I118:I121-D118:D121)/(I118:I121*(1-I118:I121))</f>
        <v>0.2510266174384958</v>
      </c>
      <c r="N118" s="222" cm="1">
        <f t="array" ref="N118:N121">I118:I121*(1-I118:I121)</f>
        <v>4.0729501780111836E-3</v>
      </c>
      <c r="O118" s="222" cm="1">
        <f t="array" ref="O118:O121">M118:M121*_xlfn.ANCHORARRAY(N118)</f>
        <v>1.0224189061816668E-3</v>
      </c>
      <c r="P118" s="244">
        <v>1</v>
      </c>
      <c r="Q118" s="222" cm="1">
        <f t="array" ref="Q118:Q119">TRANSPOSE(MMULT(TRANSPOSE(_xlfn.ANCHORARRAY(O118)),B118:C121))</f>
        <v>3.1777042088608438E-2</v>
      </c>
      <c r="R118" s="245" cm="1">
        <f t="array" ref="R118">SUM(1*_xlfn.ANCHORARRAY(O118))</f>
        <v>8.1201626350528022E-2</v>
      </c>
      <c r="S118" s="226" cm="1">
        <f t="array" ref="S118:S119">E118:E119-G118*_xlfn.ANCHORARRAY(Q118)</f>
        <v>4.0366842743120532</v>
      </c>
      <c r="T118" s="228">
        <f>F118-G118*R118</f>
        <v>-5.5763931865620915</v>
      </c>
    </row>
    <row r="119" spans="1:20" x14ac:dyDescent="0.35">
      <c r="A119" s="246"/>
      <c r="B119" s="230">
        <v>0</v>
      </c>
      <c r="C119" s="230">
        <v>1</v>
      </c>
      <c r="D119" s="231">
        <v>0</v>
      </c>
      <c r="E119" s="247">
        <f>S115</f>
        <v>4.0684613164006613</v>
      </c>
      <c r="H119" s="210">
        <v>-1.4267302438109022</v>
      </c>
      <c r="I119" s="223">
        <f>1/(1+EXP(-H119))</f>
        <v>0.19360866142295166</v>
      </c>
      <c r="J119" s="223">
        <v>0</v>
      </c>
      <c r="K119" s="223">
        <v>0.2151861225745908</v>
      </c>
      <c r="L119" s="233"/>
      <c r="M119" s="223">
        <v>0.31002317118280065</v>
      </c>
      <c r="N119" s="223">
        <v>0.15612434764496452</v>
      </c>
      <c r="O119" s="223">
        <v>4.8402165355737915E-2</v>
      </c>
      <c r="P119" s="169"/>
      <c r="Q119" s="223">
        <v>3.1777042088608438E-2</v>
      </c>
      <c r="R119" s="169"/>
      <c r="S119" s="227">
        <v>4.0366842743120532</v>
      </c>
      <c r="T119" s="234"/>
    </row>
    <row r="120" spans="1:20" x14ac:dyDescent="0.35">
      <c r="A120" s="246"/>
      <c r="B120" s="230">
        <v>1</v>
      </c>
      <c r="C120" s="230">
        <v>0</v>
      </c>
      <c r="D120" s="231">
        <v>0</v>
      </c>
      <c r="H120" s="210">
        <v>-1.4267302438109022</v>
      </c>
      <c r="I120" s="223">
        <f>1/(1+EXP(-H120))</f>
        <v>0.19360866142295166</v>
      </c>
      <c r="J120" s="223">
        <v>0</v>
      </c>
      <c r="K120" s="223">
        <v>0.2151861225745908</v>
      </c>
      <c r="L120" s="233"/>
      <c r="M120" s="223">
        <v>0.31002317118280065</v>
      </c>
      <c r="N120" s="223">
        <v>0.15612434764496452</v>
      </c>
      <c r="O120" s="223">
        <v>4.8402165355737915E-2</v>
      </c>
      <c r="P120" s="169"/>
      <c r="Q120" s="169"/>
      <c r="R120" s="169"/>
      <c r="S120" s="235"/>
      <c r="T120" s="234"/>
    </row>
    <row r="121" spans="1:20" ht="15" thickBot="1" x14ac:dyDescent="0.4">
      <c r="A121" s="248"/>
      <c r="B121" s="249">
        <v>1</v>
      </c>
      <c r="C121" s="249">
        <v>1</v>
      </c>
      <c r="D121" s="250">
        <v>1</v>
      </c>
      <c r="E121" s="148"/>
      <c r="F121" s="148"/>
      <c r="G121" s="148"/>
      <c r="H121" s="241">
        <v>2.6417310725897591</v>
      </c>
      <c r="I121" s="242">
        <f>1/(1+EXP(-H121))</f>
        <v>0.93349950693148209</v>
      </c>
      <c r="J121" s="242">
        <v>6.8814844193876748E-2</v>
      </c>
      <c r="K121" s="242">
        <v>0</v>
      </c>
      <c r="L121" s="251"/>
      <c r="M121" s="224">
        <v>-0.26780946121951166</v>
      </c>
      <c r="N121" s="242">
        <v>6.2078177490161909E-2</v>
      </c>
      <c r="O121" s="242">
        <v>-1.6625123267129477E-2</v>
      </c>
      <c r="P121" s="252"/>
      <c r="Q121" s="252"/>
      <c r="R121" s="252"/>
      <c r="S121" s="253"/>
      <c r="T121" s="254"/>
    </row>
    <row r="122" spans="1:20" x14ac:dyDescent="0.35">
      <c r="A122" s="191">
        <f>A118+1</f>
        <v>30</v>
      </c>
      <c r="B122" s="215">
        <v>0</v>
      </c>
      <c r="C122" s="215">
        <v>0</v>
      </c>
      <c r="D122" s="216">
        <v>0</v>
      </c>
      <c r="E122" s="239">
        <f>S118</f>
        <v>4.0366842743120532</v>
      </c>
      <c r="F122" s="240">
        <f>T118</f>
        <v>-5.5763931865620915</v>
      </c>
      <c r="G122" s="219">
        <v>1</v>
      </c>
      <c r="H122" s="220" cm="1">
        <f t="array" ref="H122:H125">MMULT(B122:C125,E122:E123)+F122</f>
        <v>-5.5763931865620915</v>
      </c>
      <c r="I122" s="222">
        <f>1/(1+EXP(-H122))</f>
        <v>3.7719158107473675E-3</v>
      </c>
      <c r="J122" s="222" cm="1">
        <f t="array" ref="J122:J125">-D122:D125*LN(I122:I125)</f>
        <v>0</v>
      </c>
      <c r="K122" s="222" cm="1">
        <f t="array" ref="K122:K125">-(1-D122:D125)*LN(1-I122:I125)</f>
        <v>3.7790474240672785E-3</v>
      </c>
      <c r="L122" s="243" cm="1">
        <f t="array" ref="L122">SUM(_xlfn.ANCHORARRAY(J122)+_xlfn.ANCHORARRAY(K122))/4</f>
        <v>0.11786761599104403</v>
      </c>
      <c r="M122" s="222" cm="1">
        <f t="array" ref="M122:M125">1/4*(I122:I125-D122:D125)/(I122:I125*(1-I122:I125))</f>
        <v>0.25094654925679416</v>
      </c>
      <c r="N122" s="222" cm="1">
        <f t="array" ref="N122:N125">I122:I125*(1-I122:I125)</f>
        <v>3.7576884618640018E-3</v>
      </c>
      <c r="O122" s="222" cm="1">
        <f t="array" ref="O122:O125">M122:M125*_xlfn.ANCHORARRAY(N122)</f>
        <v>9.4297895268684177E-4</v>
      </c>
      <c r="P122" s="244">
        <v>1</v>
      </c>
      <c r="Q122" s="222" cm="1">
        <f t="array" ref="Q122:Q123">TRANSPOSE(MMULT(TRANSPOSE(_xlfn.ANCHORARRAY(O122)),B122:C125))</f>
        <v>2.5126775942003347E-2</v>
      </c>
      <c r="R122" s="245" cm="1">
        <f t="array" ref="R122">SUM(1*_xlfn.ANCHORARRAY(O122))</f>
        <v>7.0214153483706632E-2</v>
      </c>
      <c r="S122" s="226" cm="1">
        <f t="array" ref="S122:S123">E122:E123-G122*_xlfn.ANCHORARRAY(Q122)</f>
        <v>4.0115574983700499</v>
      </c>
      <c r="T122" s="228">
        <f>F122-G122*R122</f>
        <v>-5.6466073400457981</v>
      </c>
    </row>
    <row r="123" spans="1:20" x14ac:dyDescent="0.35">
      <c r="A123" s="246"/>
      <c r="B123" s="230">
        <v>0</v>
      </c>
      <c r="C123" s="230">
        <v>1</v>
      </c>
      <c r="D123" s="231">
        <v>0</v>
      </c>
      <c r="E123" s="247">
        <f>S119</f>
        <v>4.0366842743120532</v>
      </c>
      <c r="H123" s="210">
        <v>-1.5397089122500383</v>
      </c>
      <c r="I123" s="223">
        <f>1/(1+EXP(-H123))</f>
        <v>0.17657759435606576</v>
      </c>
      <c r="J123" s="223">
        <v>0</v>
      </c>
      <c r="K123" s="223">
        <v>0.19428595888716552</v>
      </c>
      <c r="L123" s="233"/>
      <c r="M123" s="223">
        <v>0.30361087855569657</v>
      </c>
      <c r="N123" s="223">
        <v>0.14539794752749044</v>
      </c>
      <c r="O123" s="223">
        <v>4.4144398589016441E-2</v>
      </c>
      <c r="P123" s="169"/>
      <c r="Q123" s="223">
        <v>2.5126775942003347E-2</v>
      </c>
      <c r="R123" s="169"/>
      <c r="S123" s="227">
        <v>4.0115574983700499</v>
      </c>
      <c r="T123" s="234"/>
    </row>
    <row r="124" spans="1:20" x14ac:dyDescent="0.35">
      <c r="A124" s="246"/>
      <c r="B124" s="230">
        <v>1</v>
      </c>
      <c r="C124" s="230">
        <v>0</v>
      </c>
      <c r="D124" s="231">
        <v>0</v>
      </c>
      <c r="H124" s="210">
        <v>-1.5397089122500383</v>
      </c>
      <c r="I124" s="223">
        <f>1/(1+EXP(-H124))</f>
        <v>0.17657759435606576</v>
      </c>
      <c r="J124" s="223">
        <v>0</v>
      </c>
      <c r="K124" s="223">
        <v>0.19428595888716552</v>
      </c>
      <c r="L124" s="233"/>
      <c r="M124" s="223">
        <v>0.30361087855569657</v>
      </c>
      <c r="N124" s="223">
        <v>0.14539794752749044</v>
      </c>
      <c r="O124" s="223">
        <v>4.4144398589016441E-2</v>
      </c>
      <c r="P124" s="169"/>
      <c r="Q124" s="169"/>
      <c r="R124" s="169"/>
      <c r="S124" s="235"/>
      <c r="T124" s="234"/>
    </row>
    <row r="125" spans="1:20" ht="15" thickBot="1" x14ac:dyDescent="0.4">
      <c r="A125" s="248"/>
      <c r="B125" s="249">
        <v>1</v>
      </c>
      <c r="C125" s="249">
        <v>1</v>
      </c>
      <c r="D125" s="250">
        <v>1</v>
      </c>
      <c r="E125" s="148"/>
      <c r="F125" s="148"/>
      <c r="G125" s="148"/>
      <c r="H125" s="241">
        <v>2.496975362062015</v>
      </c>
      <c r="I125" s="242">
        <f>1/(1+EXP(-H125))</f>
        <v>0.92392950941194762</v>
      </c>
      <c r="J125" s="242">
        <v>7.9119498765777868E-2</v>
      </c>
      <c r="K125" s="242">
        <v>0</v>
      </c>
      <c r="L125" s="251"/>
      <c r="M125" s="224">
        <v>-0.27058341296958599</v>
      </c>
      <c r="N125" s="242">
        <v>7.0283771049745411E-2</v>
      </c>
      <c r="O125" s="242">
        <v>-1.9017622647013094E-2</v>
      </c>
      <c r="P125" s="252"/>
      <c r="Q125" s="252"/>
      <c r="R125" s="252"/>
      <c r="S125" s="253"/>
      <c r="T125" s="254"/>
    </row>
    <row r="126" spans="1:20" x14ac:dyDescent="0.35">
      <c r="A126" s="191">
        <f>A122+1</f>
        <v>31</v>
      </c>
      <c r="B126" s="215">
        <v>0</v>
      </c>
      <c r="C126" s="215">
        <v>0</v>
      </c>
      <c r="D126" s="216">
        <v>0</v>
      </c>
      <c r="E126" s="239">
        <f>S122</f>
        <v>4.0115574983700499</v>
      </c>
      <c r="F126" s="240">
        <f>T122</f>
        <v>-5.6466073400457981</v>
      </c>
      <c r="G126" s="219">
        <v>1</v>
      </c>
      <c r="H126" s="220" cm="1">
        <f t="array" ref="H126:H129">MMULT(B126:C129,E126:E127)+F126</f>
        <v>-5.6466073400457981</v>
      </c>
      <c r="I126" s="222">
        <f>1/(1+EXP(-H126))</f>
        <v>3.5170574282597147E-3</v>
      </c>
      <c r="J126" s="222" cm="1">
        <f t="array" ref="J126:J129">-D126:D129*LN(I126:I129)</f>
        <v>0</v>
      </c>
      <c r="K126" s="222" cm="1">
        <f t="array" ref="K126:K129">-(1-D126:D129)*LN(1-I126:I129)</f>
        <v>3.5232568147369673E-3</v>
      </c>
      <c r="L126" s="243" cm="1">
        <f t="array" ref="L126">SUM(_xlfn.ANCHORARRAY(J126)+_xlfn.ANCHORARRAY(K126))/4</f>
        <v>0.112132725952083</v>
      </c>
      <c r="M126" s="222" cm="1">
        <f t="array" ref="M126:M129">1/4*(I126:I129-D126:D129)/(I126:I129*(1-I126:I129))</f>
        <v>0.25088236769492078</v>
      </c>
      <c r="N126" s="222" cm="1">
        <f t="array" ref="N126:N129">I126:I129*(1-I126:I129)</f>
        <v>3.5046877353060381E-3</v>
      </c>
      <c r="O126" s="222" cm="1">
        <f t="array" ref="O126:O129">M126:M129*_xlfn.ANCHORARRAY(N126)</f>
        <v>8.7926435706492867E-4</v>
      </c>
      <c r="P126" s="244">
        <v>1</v>
      </c>
      <c r="Q126" s="222" cm="1">
        <f t="array" ref="Q126:Q127">TRANSPOSE(MMULT(TRANSPOSE(_xlfn.ANCHORARRAY(O126)),B126:C129))</f>
        <v>1.9539505224692388E-2</v>
      </c>
      <c r="R126" s="245" cm="1">
        <f t="array" ref="R126">SUM(1*_xlfn.ANCHORARRAY(O126))</f>
        <v>6.1203708927437345E-2</v>
      </c>
      <c r="S126" s="226" cm="1">
        <f t="array" ref="S126:S127">E126:E127-G126*_xlfn.ANCHORARRAY(Q126)</f>
        <v>3.9920179931453577</v>
      </c>
      <c r="T126" s="228">
        <f>F126-G126*R126</f>
        <v>-5.7078110489732357</v>
      </c>
    </row>
    <row r="127" spans="1:20" x14ac:dyDescent="0.35">
      <c r="A127" s="246"/>
      <c r="B127" s="230">
        <v>0</v>
      </c>
      <c r="C127" s="230">
        <v>1</v>
      </c>
      <c r="D127" s="231">
        <v>0</v>
      </c>
      <c r="E127" s="247">
        <f>S123</f>
        <v>4.0115574983700499</v>
      </c>
      <c r="H127" s="210">
        <v>-1.6350498416757482</v>
      </c>
      <c r="I127" s="223">
        <f>1/(1+EXP(-H127))</f>
        <v>0.16313975738272013</v>
      </c>
      <c r="J127" s="223">
        <v>0</v>
      </c>
      <c r="K127" s="223">
        <v>0.17809819660730428</v>
      </c>
      <c r="L127" s="233"/>
      <c r="M127" s="223">
        <v>0.29873566369711285</v>
      </c>
      <c r="N127" s="223">
        <v>0.13652517694382735</v>
      </c>
      <c r="O127" s="223">
        <v>4.0784939345680032E-2</v>
      </c>
      <c r="P127" s="169"/>
      <c r="Q127" s="223">
        <v>1.9539505224692388E-2</v>
      </c>
      <c r="R127" s="169"/>
      <c r="S127" s="227">
        <v>3.9920179931453577</v>
      </c>
      <c r="T127" s="234"/>
    </row>
    <row r="128" spans="1:20" x14ac:dyDescent="0.35">
      <c r="A128" s="246"/>
      <c r="B128" s="230">
        <v>1</v>
      </c>
      <c r="C128" s="230">
        <v>0</v>
      </c>
      <c r="D128" s="231">
        <v>0</v>
      </c>
      <c r="H128" s="210">
        <v>-1.6350498416757482</v>
      </c>
      <c r="I128" s="223">
        <f>1/(1+EXP(-H128))</f>
        <v>0.16313975738272013</v>
      </c>
      <c r="J128" s="223">
        <v>0</v>
      </c>
      <c r="K128" s="223">
        <v>0.17809819660730428</v>
      </c>
      <c r="L128" s="233"/>
      <c r="M128" s="223">
        <v>0.29873566369711285</v>
      </c>
      <c r="N128" s="223">
        <v>0.13652517694382735</v>
      </c>
      <c r="O128" s="223">
        <v>4.0784939345680032E-2</v>
      </c>
      <c r="P128" s="169"/>
      <c r="Q128" s="169"/>
      <c r="R128" s="169"/>
      <c r="S128" s="235"/>
      <c r="T128" s="234"/>
    </row>
    <row r="129" spans="1:20" ht="15" thickBot="1" x14ac:dyDescent="0.4">
      <c r="A129" s="248"/>
      <c r="B129" s="249">
        <v>1</v>
      </c>
      <c r="C129" s="249">
        <v>1</v>
      </c>
      <c r="D129" s="250">
        <v>1</v>
      </c>
      <c r="E129" s="148"/>
      <c r="F129" s="148"/>
      <c r="G129" s="148"/>
      <c r="H129" s="241">
        <v>2.3765076566943018</v>
      </c>
      <c r="I129" s="242">
        <f>1/(1+EXP(-H129))</f>
        <v>0.91501826351604942</v>
      </c>
      <c r="J129" s="242">
        <v>8.8811253778986451E-2</v>
      </c>
      <c r="K129" s="242">
        <v>0</v>
      </c>
      <c r="L129" s="251"/>
      <c r="M129" s="224">
        <v>-0.2732185902381335</v>
      </c>
      <c r="N129" s="242">
        <v>7.7759840948122966E-2</v>
      </c>
      <c r="O129" s="242">
        <v>-2.1245434120987644E-2</v>
      </c>
      <c r="P129" s="252"/>
      <c r="Q129" s="252"/>
      <c r="R129" s="252"/>
      <c r="S129" s="253"/>
      <c r="T129" s="254"/>
    </row>
    <row r="130" spans="1:20" x14ac:dyDescent="0.35">
      <c r="A130" s="191">
        <f>A126+1</f>
        <v>32</v>
      </c>
      <c r="B130" s="215">
        <v>0</v>
      </c>
      <c r="C130" s="215">
        <v>0</v>
      </c>
      <c r="D130" s="216">
        <v>0</v>
      </c>
      <c r="E130" s="239">
        <f>S126</f>
        <v>3.9920179931453577</v>
      </c>
      <c r="F130" s="240">
        <f>T126</f>
        <v>-5.7078110489732357</v>
      </c>
      <c r="G130" s="219">
        <v>1</v>
      </c>
      <c r="H130" s="220" cm="1">
        <f t="array" ref="H130:H133">MMULT(B130:C133,E130:E131)+F130</f>
        <v>-5.7078110489732357</v>
      </c>
      <c r="I130" s="222">
        <f>1/(1+EXP(-H130))</f>
        <v>3.3089462891145519E-3</v>
      </c>
      <c r="J130" s="222" cm="1">
        <f t="array" ref="J130:J133">-D130:D133*LN(I130:I133)</f>
        <v>0</v>
      </c>
      <c r="K130" s="222" cm="1">
        <f t="array" ref="K130:K133">-(1-D130:D133)*LN(1-I130:I133)</f>
        <v>3.3144329586265639E-3</v>
      </c>
      <c r="L130" s="243" cm="1">
        <f t="array" ref="L130">SUM(_xlfn.ANCHORARRAY(J130)+_xlfn.ANCHORARRAY(K130))/4</f>
        <v>0.10794386750217565</v>
      </c>
      <c r="M130" s="222" cm="1">
        <f t="array" ref="M130:M133">1/4*(I130:I133-D130:D133)/(I130:I133*(1-I130:I133))</f>
        <v>0.25082998294125214</v>
      </c>
      <c r="N130" s="222" cm="1">
        <f t="array" ref="N130:N133">I130:I133*(1-I130:I133)</f>
        <v>3.2979971635703066E-3</v>
      </c>
      <c r="O130" s="222" cm="1">
        <f t="array" ref="O130:O133">M130:M133*_xlfn.ANCHORARRAY(N130)</f>
        <v>8.2723657227863796E-4</v>
      </c>
      <c r="P130" s="244">
        <v>1</v>
      </c>
      <c r="Q130" s="222" cm="1">
        <f t="array" ref="Q130:Q131">TRANSPOSE(MMULT(TRANSPOSE(_xlfn.ANCHORARRAY(O130)),B130:C133))</f>
        <v>1.4825650668744562E-2</v>
      </c>
      <c r="R130" s="245" cm="1">
        <f t="array" ref="R130">SUM(1*_xlfn.ANCHORARRAY(O130))</f>
        <v>5.3756346892181756E-2</v>
      </c>
      <c r="S130" s="226" cm="1">
        <f t="array" ref="S130:S131">E130:E131-G130*_xlfn.ANCHORARRAY(Q130)</f>
        <v>3.9771923424766129</v>
      </c>
      <c r="T130" s="228">
        <f>F130-G130*R130</f>
        <v>-5.7615673958654172</v>
      </c>
    </row>
    <row r="131" spans="1:20" x14ac:dyDescent="0.35">
      <c r="A131" s="246"/>
      <c r="B131" s="230">
        <v>0</v>
      </c>
      <c r="C131" s="230">
        <v>1</v>
      </c>
      <c r="D131" s="231">
        <v>0</v>
      </c>
      <c r="E131" s="247">
        <f>S127</f>
        <v>3.9920179931453577</v>
      </c>
      <c r="H131" s="210">
        <v>-1.715793055827878</v>
      </c>
      <c r="I131" s="223">
        <f>1/(1+EXP(-H131))</f>
        <v>0.15241383860463423</v>
      </c>
      <c r="J131" s="223">
        <v>0</v>
      </c>
      <c r="K131" s="223">
        <v>0.16536277953184106</v>
      </c>
      <c r="L131" s="233"/>
      <c r="M131" s="223">
        <v>0.29495526400340177</v>
      </c>
      <c r="N131" s="223">
        <v>0.12918386040643473</v>
      </c>
      <c r="O131" s="223">
        <v>3.8103459651158557E-2</v>
      </c>
      <c r="P131" s="169"/>
      <c r="Q131" s="223">
        <v>1.4825650668744562E-2</v>
      </c>
      <c r="R131" s="169"/>
      <c r="S131" s="227">
        <v>3.9771923424766129</v>
      </c>
      <c r="T131" s="234"/>
    </row>
    <row r="132" spans="1:20" x14ac:dyDescent="0.35">
      <c r="A132" s="246"/>
      <c r="B132" s="230">
        <v>1</v>
      </c>
      <c r="C132" s="230">
        <v>0</v>
      </c>
      <c r="D132" s="231">
        <v>0</v>
      </c>
      <c r="H132" s="210">
        <v>-1.715793055827878</v>
      </c>
      <c r="I132" s="223">
        <f>1/(1+EXP(-H132))</f>
        <v>0.15241383860463423</v>
      </c>
      <c r="J132" s="223">
        <v>0</v>
      </c>
      <c r="K132" s="223">
        <v>0.16536277953184106</v>
      </c>
      <c r="L132" s="233"/>
      <c r="M132" s="223">
        <v>0.29495526400340177</v>
      </c>
      <c r="N132" s="223">
        <v>0.12918386040643473</v>
      </c>
      <c r="O132" s="223">
        <v>3.8103459651158557E-2</v>
      </c>
      <c r="P132" s="169"/>
      <c r="Q132" s="169"/>
      <c r="R132" s="169"/>
      <c r="S132" s="235"/>
      <c r="T132" s="234"/>
    </row>
    <row r="133" spans="1:20" ht="15" thickBot="1" x14ac:dyDescent="0.4">
      <c r="A133" s="248"/>
      <c r="B133" s="249">
        <v>1</v>
      </c>
      <c r="C133" s="249">
        <v>1</v>
      </c>
      <c r="D133" s="250">
        <v>1</v>
      </c>
      <c r="E133" s="148"/>
      <c r="F133" s="148"/>
      <c r="G133" s="148"/>
      <c r="H133" s="241">
        <v>2.2762249373174797</v>
      </c>
      <c r="I133" s="242">
        <f>1/(1+EXP(-H133))</f>
        <v>0.90688876407034402</v>
      </c>
      <c r="J133" s="242">
        <v>9.7735477986393871E-2</v>
      </c>
      <c r="K133" s="242">
        <v>0</v>
      </c>
      <c r="L133" s="251"/>
      <c r="M133" s="224">
        <v>-0.27566776643911362</v>
      </c>
      <c r="N133" s="242">
        <v>8.4441533673307922E-2</v>
      </c>
      <c r="O133" s="242">
        <v>-2.3277808982413994E-2</v>
      </c>
      <c r="P133" s="252"/>
      <c r="Q133" s="252"/>
      <c r="R133" s="252"/>
      <c r="S133" s="253"/>
      <c r="T133" s="254"/>
    </row>
    <row r="134" spans="1:20" x14ac:dyDescent="0.35">
      <c r="A134" s="191">
        <f>A130+1</f>
        <v>33</v>
      </c>
      <c r="B134" s="215">
        <v>0</v>
      </c>
      <c r="C134" s="215">
        <v>0</v>
      </c>
      <c r="D134" s="216">
        <v>0</v>
      </c>
      <c r="E134" s="239">
        <f>S130</f>
        <v>3.9771923424766129</v>
      </c>
      <c r="F134" s="240">
        <f>T130</f>
        <v>-5.7615673958654172</v>
      </c>
      <c r="G134" s="219">
        <v>1</v>
      </c>
      <c r="H134" s="220" cm="1">
        <f t="array" ref="H134:H137">MMULT(B134:C137,E134:E135)+F134</f>
        <v>-5.7615673958654172</v>
      </c>
      <c r="I134" s="222">
        <f>1/(1+EXP(-H134))</f>
        <v>3.1363090462551589E-3</v>
      </c>
      <c r="J134" s="222" cm="1">
        <f t="array" ref="J134:J137">-D134:D137*LN(I134:I137)</f>
        <v>0</v>
      </c>
      <c r="K134" s="222" cm="1">
        <f t="array" ref="K134:K137">-(1-D134:D137)*LN(1-I134:I137)</f>
        <v>3.1412375710877906E-3</v>
      </c>
      <c r="L134" s="243" cm="1">
        <f t="array" ref="L134">SUM(_xlfn.ANCHORARRAY(J134)+_xlfn.ANCHORARRAY(K134))/4</f>
        <v>0.10484030969072292</v>
      </c>
      <c r="M134" s="222" cm="1">
        <f t="array" ref="M134:M137">1/4*(I134:I137-D134:D137)/(I134:I137*(1-I134:I137))</f>
        <v>0.25078654410696172</v>
      </c>
      <c r="N134" s="222" cm="1">
        <f t="array" ref="N134:N137">I134:I137*(1-I134:I137)</f>
        <v>3.1264726118215369E-3</v>
      </c>
      <c r="O134" s="222" cm="1">
        <f t="array" ref="O134:O137">M134:M137*_xlfn.ANCHORARRAY(N134)</f>
        <v>7.8407726156378972E-4</v>
      </c>
      <c r="P134" s="244">
        <v>1</v>
      </c>
      <c r="Q134" s="222" cm="1">
        <f t="array" ref="Q134:Q135">TRANSPOSE(MMULT(TRANSPOSE(_xlfn.ANCHORARRAY(O134)),B134:C137))</f>
        <v>1.0841597022281858E-2</v>
      </c>
      <c r="R134" s="245" cm="1">
        <f t="array" ref="R134">SUM(1*_xlfn.ANCHORARRAY(O134))</f>
        <v>4.7566610257075051E-2</v>
      </c>
      <c r="S134" s="226" cm="1">
        <f t="array" ref="S134:S135">E134:E135-G134*_xlfn.ANCHORARRAY(Q134)</f>
        <v>3.966350745454331</v>
      </c>
      <c r="T134" s="228">
        <f>F134-G134*R134</f>
        <v>-5.8091340061224921</v>
      </c>
    </row>
    <row r="135" spans="1:20" x14ac:dyDescent="0.35">
      <c r="A135" s="246"/>
      <c r="B135" s="230">
        <v>0</v>
      </c>
      <c r="C135" s="230">
        <v>1</v>
      </c>
      <c r="D135" s="231">
        <v>0</v>
      </c>
      <c r="E135" s="247">
        <f>S131</f>
        <v>3.9771923424766129</v>
      </c>
      <c r="H135" s="210">
        <v>-1.7843750533888043</v>
      </c>
      <c r="I135" s="223">
        <f>1/(1+EXP(-H135))</f>
        <v>0.1437637438929176</v>
      </c>
      <c r="J135" s="223">
        <v>0</v>
      </c>
      <c r="K135" s="223">
        <v>0.15520894079632644</v>
      </c>
      <c r="L135" s="233"/>
      <c r="M135" s="223">
        <v>0.29197548949472957</v>
      </c>
      <c r="N135" s="223">
        <v>0.12309572983480919</v>
      </c>
      <c r="O135" s="223">
        <v>3.59409359732294E-2</v>
      </c>
      <c r="P135" s="169"/>
      <c r="Q135" s="223">
        <v>1.0841597022281858E-2</v>
      </c>
      <c r="R135" s="169"/>
      <c r="S135" s="227">
        <v>3.966350745454331</v>
      </c>
      <c r="T135" s="234"/>
    </row>
    <row r="136" spans="1:20" x14ac:dyDescent="0.35">
      <c r="A136" s="246"/>
      <c r="B136" s="230">
        <v>1</v>
      </c>
      <c r="C136" s="230">
        <v>0</v>
      </c>
      <c r="D136" s="231">
        <v>0</v>
      </c>
      <c r="H136" s="210">
        <v>-1.7843750533888043</v>
      </c>
      <c r="I136" s="223">
        <f>1/(1+EXP(-H136))</f>
        <v>0.1437637438929176</v>
      </c>
      <c r="J136" s="223">
        <v>0</v>
      </c>
      <c r="K136" s="223">
        <v>0.15520894079632644</v>
      </c>
      <c r="L136" s="233"/>
      <c r="M136" s="223">
        <v>0.29197548949472957</v>
      </c>
      <c r="N136" s="223">
        <v>0.12309572983480919</v>
      </c>
      <c r="O136" s="223">
        <v>3.59409359732294E-2</v>
      </c>
      <c r="P136" s="169"/>
      <c r="Q136" s="169"/>
      <c r="R136" s="169"/>
      <c r="S136" s="235"/>
      <c r="T136" s="234"/>
    </row>
    <row r="137" spans="1:20" ht="15" thickBot="1" x14ac:dyDescent="0.4">
      <c r="A137" s="248"/>
      <c r="B137" s="249">
        <v>1</v>
      </c>
      <c r="C137" s="249">
        <v>1</v>
      </c>
      <c r="D137" s="250">
        <v>1</v>
      </c>
      <c r="E137" s="148"/>
      <c r="F137" s="148"/>
      <c r="G137" s="148"/>
      <c r="H137" s="241">
        <v>2.1928172890878086</v>
      </c>
      <c r="I137" s="242">
        <f>1/(1+EXP(-H137))</f>
        <v>0.89960264419620983</v>
      </c>
      <c r="J137" s="242">
        <v>0.10580211959915096</v>
      </c>
      <c r="K137" s="242">
        <v>0</v>
      </c>
      <c r="L137" s="251"/>
      <c r="M137" s="224">
        <v>-0.27790047262852774</v>
      </c>
      <c r="N137" s="242">
        <v>9.0317726751397334E-2</v>
      </c>
      <c r="O137" s="242">
        <v>-2.5099338950947542E-2</v>
      </c>
      <c r="P137" s="252"/>
      <c r="Q137" s="252"/>
      <c r="R137" s="252"/>
      <c r="S137" s="253"/>
      <c r="T137" s="254"/>
    </row>
    <row r="138" spans="1:20" x14ac:dyDescent="0.35">
      <c r="A138" s="191">
        <f>A134+1</f>
        <v>34</v>
      </c>
      <c r="B138" s="215">
        <v>0</v>
      </c>
      <c r="C138" s="215">
        <v>0</v>
      </c>
      <c r="D138" s="216">
        <v>0</v>
      </c>
      <c r="E138" s="239">
        <f>S134</f>
        <v>3.966350745454331</v>
      </c>
      <c r="F138" s="240">
        <f>T134</f>
        <v>-5.8091340061224921</v>
      </c>
      <c r="G138" s="219">
        <v>1</v>
      </c>
      <c r="H138" s="220" cm="1">
        <f t="array" ref="H138:H141">MMULT(B138:C141,E138:E139)+F138</f>
        <v>-5.8091340061224921</v>
      </c>
      <c r="I138" s="222">
        <f>1/(1+EXP(-H138))</f>
        <v>2.9910537109458816E-3</v>
      </c>
      <c r="J138" s="222" cm="1">
        <f t="array" ref="J138:J141">-D138:D141*LN(I138:I141)</f>
        <v>0</v>
      </c>
      <c r="K138" s="222" cm="1">
        <f t="array" ref="K138:K141">-(1-D138:D141)*LN(1-I138:I141)</f>
        <v>2.9955358518775565E-3</v>
      </c>
      <c r="L138" s="243" cm="1">
        <f t="array" ref="L138">SUM(_xlfn.ANCHORARRAY(J138)+_xlfn.ANCHORARRAY(K138))/4</f>
        <v>0.10250220367082255</v>
      </c>
      <c r="M138" s="222" cm="1">
        <f t="array" ref="M138:M141">1/4*(I138:I141-D138:D141)/(I138:I141*(1-I138:I141))</f>
        <v>0.25075000673817394</v>
      </c>
      <c r="N138" s="222" cm="1">
        <f t="array" ref="N138:N141">I138:I141*(1-I138:I141)</f>
        <v>2.9821073086441184E-3</v>
      </c>
      <c r="O138" s="222" cm="1">
        <f t="array" ref="O138:O141">M138:M141*_xlfn.ANCHORARRAY(N138)</f>
        <v>7.4776342773647041E-4</v>
      </c>
      <c r="P138" s="244">
        <v>1</v>
      </c>
      <c r="Q138" s="222" cm="1">
        <f t="array" ref="Q138:Q139">TRANSPOSE(MMULT(TRANSPOSE(_xlfn.ANCHORARRAY(O138)),B138:C141))</f>
        <v>7.4738132524933415E-3</v>
      </c>
      <c r="R138" s="245" cm="1">
        <f t="array" ref="R138">SUM(1*_xlfn.ANCHORARRAY(O138))</f>
        <v>4.2402190091629183E-2</v>
      </c>
      <c r="S138" s="226" cm="1">
        <f t="array" ref="S138:S139">E138:E139-G138*_xlfn.ANCHORARRAY(Q138)</f>
        <v>3.9588769322018376</v>
      </c>
      <c r="T138" s="228">
        <f>F138-G138*R138</f>
        <v>-5.8515361962141217</v>
      </c>
    </row>
    <row r="139" spans="1:20" x14ac:dyDescent="0.35">
      <c r="A139" s="246"/>
      <c r="B139" s="230">
        <v>0</v>
      </c>
      <c r="C139" s="230">
        <v>1</v>
      </c>
      <c r="D139" s="231">
        <v>0</v>
      </c>
      <c r="E139" s="247">
        <f>S135</f>
        <v>3.966350745454331</v>
      </c>
      <c r="H139" s="210">
        <v>-1.8427832606681611</v>
      </c>
      <c r="I139" s="223">
        <f>1/(1+EXP(-H139))</f>
        <v>0.13672245364559749</v>
      </c>
      <c r="J139" s="223">
        <v>0</v>
      </c>
      <c r="K139" s="223">
        <v>0.14701903316681786</v>
      </c>
      <c r="L139" s="233"/>
      <c r="M139" s="223">
        <v>0.28959400259597068</v>
      </c>
      <c r="N139" s="223">
        <v>0.11802942431472492</v>
      </c>
      <c r="O139" s="223">
        <v>3.4180613411399371E-2</v>
      </c>
      <c r="P139" s="169"/>
      <c r="Q139" s="223">
        <v>7.4738132524933415E-3</v>
      </c>
      <c r="R139" s="169"/>
      <c r="S139" s="227">
        <v>3.9588769322018376</v>
      </c>
      <c r="T139" s="234"/>
    </row>
    <row r="140" spans="1:20" x14ac:dyDescent="0.35">
      <c r="A140" s="246"/>
      <c r="B140" s="230">
        <v>1</v>
      </c>
      <c r="C140" s="230">
        <v>0</v>
      </c>
      <c r="D140" s="231">
        <v>0</v>
      </c>
      <c r="H140" s="210">
        <v>-1.8427832606681611</v>
      </c>
      <c r="I140" s="223">
        <f>1/(1+EXP(-H140))</f>
        <v>0.13672245364559749</v>
      </c>
      <c r="J140" s="223">
        <v>0</v>
      </c>
      <c r="K140" s="223">
        <v>0.14701903316681786</v>
      </c>
      <c r="L140" s="233"/>
      <c r="M140" s="223">
        <v>0.28959400259597068</v>
      </c>
      <c r="N140" s="223">
        <v>0.11802942431472492</v>
      </c>
      <c r="O140" s="223">
        <v>3.4180613411399371E-2</v>
      </c>
      <c r="P140" s="169"/>
      <c r="Q140" s="169"/>
      <c r="R140" s="169"/>
      <c r="S140" s="235"/>
      <c r="T140" s="234"/>
    </row>
    <row r="141" spans="1:20" ht="15" thickBot="1" x14ac:dyDescent="0.4">
      <c r="A141" s="248"/>
      <c r="B141" s="249">
        <v>1</v>
      </c>
      <c r="C141" s="249">
        <v>1</v>
      </c>
      <c r="D141" s="250">
        <v>1</v>
      </c>
      <c r="E141" s="148"/>
      <c r="F141" s="148"/>
      <c r="G141" s="148"/>
      <c r="H141" s="241">
        <v>2.1235674847861699</v>
      </c>
      <c r="I141" s="242">
        <f>1/(1+EXP(-H141))</f>
        <v>0.89317279936437588</v>
      </c>
      <c r="J141" s="242">
        <v>0.11297521249777694</v>
      </c>
      <c r="K141" s="242">
        <v>0</v>
      </c>
      <c r="L141" s="251"/>
      <c r="M141" s="224">
        <v>-0.2799010451033796</v>
      </c>
      <c r="N141" s="242">
        <v>9.5415149839980229E-2</v>
      </c>
      <c r="O141" s="242">
        <v>-2.670680015890603E-2</v>
      </c>
      <c r="P141" s="252"/>
      <c r="Q141" s="252"/>
      <c r="R141" s="252"/>
      <c r="S141" s="253"/>
      <c r="T141" s="254"/>
    </row>
    <row r="142" spans="1:20" x14ac:dyDescent="0.35">
      <c r="A142" s="191">
        <f>A138+1</f>
        <v>35</v>
      </c>
      <c r="B142" s="215">
        <v>0</v>
      </c>
      <c r="C142" s="215">
        <v>0</v>
      </c>
      <c r="D142" s="216">
        <v>0</v>
      </c>
      <c r="E142" s="239">
        <f>S138</f>
        <v>3.9588769322018376</v>
      </c>
      <c r="F142" s="240">
        <f>T138</f>
        <v>-5.8515361962141217</v>
      </c>
      <c r="G142" s="219">
        <v>1</v>
      </c>
      <c r="H142" s="220" cm="1">
        <f t="array" ref="H142:H145">MMULT(B142:C145,E142:E143)+F142</f>
        <v>-5.8515361962141217</v>
      </c>
      <c r="I142" s="222">
        <f>1/(1+EXP(-H142))</f>
        <v>2.8672337952700172E-3</v>
      </c>
      <c r="J142" s="222" cm="1">
        <f t="array" ref="J142:J145">-D142:D145*LN(I142:I145)</f>
        <v>0</v>
      </c>
      <c r="K142" s="222" cm="1">
        <f t="array" ref="K142:K145">-(1-D142:D145)*LN(1-I142:I145)</f>
        <v>2.8713521842282049E-3</v>
      </c>
      <c r="L142" s="243" cm="1">
        <f t="array" ref="L142">SUM(_xlfn.ANCHORARRAY(J142)+_xlfn.ANCHORARRAY(K142))/4</f>
        <v>0.10070554569591114</v>
      </c>
      <c r="M142" s="222" cm="1">
        <f t="array" ref="M142:M145">1/4*(I142:I145-D142:D145)/(I142:I145*(1-I142:I145))</f>
        <v>0.25071886961607509</v>
      </c>
      <c r="N142" s="222" cm="1">
        <f t="array" ref="N142:N145">I142:I145*(1-I142:I145)</f>
        <v>2.8590127656332787E-3</v>
      </c>
      <c r="O142" s="222" cm="1">
        <f t="array" ref="O142:O145">M142:M145*_xlfn.ANCHORARRAY(N142)</f>
        <v>7.1680844881750431E-4</v>
      </c>
      <c r="P142" s="244">
        <v>1</v>
      </c>
      <c r="Q142" s="222" cm="1">
        <f t="array" ref="Q142:Q143">TRANSPOSE(MMULT(TRANSPOSE(_xlfn.ANCHORARRAY(O142)),B142:C145))</f>
        <v>4.6294135810072273E-3</v>
      </c>
      <c r="R142" s="245" cm="1">
        <f t="array" ref="R142">SUM(1*_xlfn.ANCHORARRAY(O142))</f>
        <v>3.8081611799633069E-2</v>
      </c>
      <c r="S142" s="226" cm="1">
        <f t="array" ref="S142:S143">E142:E143-G142*_xlfn.ANCHORARRAY(Q142)</f>
        <v>3.9542475186208303</v>
      </c>
      <c r="T142" s="228">
        <f>F142-G142*R142</f>
        <v>-5.8896178080137549</v>
      </c>
    </row>
    <row r="143" spans="1:20" x14ac:dyDescent="0.35">
      <c r="A143" s="246"/>
      <c r="B143" s="230">
        <v>0</v>
      </c>
      <c r="C143" s="230">
        <v>1</v>
      </c>
      <c r="D143" s="231">
        <v>0</v>
      </c>
      <c r="E143" s="247">
        <f>S139</f>
        <v>3.9588769322018376</v>
      </c>
      <c r="H143" s="210">
        <v>-1.8926592640122841</v>
      </c>
      <c r="I143" s="223">
        <f>1/(1+EXP(-H143))</f>
        <v>0.13094155907923338</v>
      </c>
      <c r="J143" s="223">
        <v>0</v>
      </c>
      <c r="K143" s="223">
        <v>0.14034490520609338</v>
      </c>
      <c r="L143" s="233"/>
      <c r="M143" s="223">
        <v>0.28766765067620215</v>
      </c>
      <c r="N143" s="223">
        <v>0.11379586718513303</v>
      </c>
      <c r="O143" s="223">
        <v>3.2735389769808346E-2</v>
      </c>
      <c r="P143" s="169"/>
      <c r="Q143" s="223">
        <v>4.6294135810072273E-3</v>
      </c>
      <c r="R143" s="169"/>
      <c r="S143" s="227">
        <v>3.9542475186208303</v>
      </c>
      <c r="T143" s="234"/>
    </row>
    <row r="144" spans="1:20" x14ac:dyDescent="0.35">
      <c r="A144" s="246"/>
      <c r="B144" s="230">
        <v>1</v>
      </c>
      <c r="C144" s="230">
        <v>0</v>
      </c>
      <c r="D144" s="231">
        <v>0</v>
      </c>
      <c r="H144" s="210">
        <v>-1.8926592640122841</v>
      </c>
      <c r="I144" s="223">
        <f>1/(1+EXP(-H144))</f>
        <v>0.13094155907923338</v>
      </c>
      <c r="J144" s="223">
        <v>0</v>
      </c>
      <c r="K144" s="223">
        <v>0.14034490520609338</v>
      </c>
      <c r="L144" s="233"/>
      <c r="M144" s="223">
        <v>0.28766765067620215</v>
      </c>
      <c r="N144" s="223">
        <v>0.11379586718513303</v>
      </c>
      <c r="O144" s="223">
        <v>3.2735389769808346E-2</v>
      </c>
      <c r="P144" s="169"/>
      <c r="Q144" s="169"/>
      <c r="R144" s="169"/>
      <c r="S144" s="235"/>
      <c r="T144" s="234"/>
    </row>
    <row r="145" spans="1:20" ht="15" thickBot="1" x14ac:dyDescent="0.4">
      <c r="A145" s="248"/>
      <c r="B145" s="249">
        <v>1</v>
      </c>
      <c r="C145" s="249">
        <v>1</v>
      </c>
      <c r="D145" s="250">
        <v>1</v>
      </c>
      <c r="E145" s="148"/>
      <c r="F145" s="148"/>
      <c r="G145" s="148"/>
      <c r="H145" s="241">
        <v>2.0662176681895534</v>
      </c>
      <c r="I145" s="242">
        <f>1/(1+EXP(-H145))</f>
        <v>0.88757609524479553</v>
      </c>
      <c r="J145" s="242">
        <v>0.11926102018722963</v>
      </c>
      <c r="K145" s="242">
        <v>0</v>
      </c>
      <c r="L145" s="251"/>
      <c r="M145" s="224">
        <v>-0.28166599048732766</v>
      </c>
      <c r="N145" s="242">
        <v>9.978477039479719E-2</v>
      </c>
      <c r="O145" s="242">
        <v>-2.8105976188801118E-2</v>
      </c>
      <c r="P145" s="252"/>
      <c r="Q145" s="252"/>
      <c r="R145" s="252"/>
      <c r="S145" s="253"/>
      <c r="T145" s="254"/>
    </row>
    <row r="146" spans="1:20" x14ac:dyDescent="0.35">
      <c r="A146" s="191">
        <f>A142+1</f>
        <v>36</v>
      </c>
      <c r="B146" s="215">
        <v>0</v>
      </c>
      <c r="C146" s="215">
        <v>0</v>
      </c>
      <c r="D146" s="216">
        <v>0</v>
      </c>
      <c r="E146" s="239">
        <f>S142</f>
        <v>3.9542475186208303</v>
      </c>
      <c r="F146" s="240">
        <f>T142</f>
        <v>-5.8896178080137549</v>
      </c>
      <c r="G146" s="219">
        <v>1</v>
      </c>
      <c r="H146" s="220" cm="1">
        <f t="array" ref="H146:H149">MMULT(B146:C149,E146:E147)+F146</f>
        <v>-5.8896178080137549</v>
      </c>
      <c r="I146" s="222">
        <f>1/(1+EXP(-H146))</f>
        <v>2.7603935509983501E-3</v>
      </c>
      <c r="J146" s="222" cm="1">
        <f t="array" ref="J146:J149">-D146:D149*LN(I146:I149)</f>
        <v>0</v>
      </c>
      <c r="K146" s="222" cm="1">
        <f t="array" ref="K146:K149">-(1-D146:D149)*LN(1-I146:I149)</f>
        <v>2.7642104630142298E-3</v>
      </c>
      <c r="L146" s="243" cm="1">
        <f t="array" ref="L146">SUM(_xlfn.ANCHORARRAY(J146)+_xlfn.ANCHORARRAY(K146))/4</f>
        <v>9.9292637734553102E-2</v>
      </c>
      <c r="M146" s="222" cm="1">
        <f t="array" ref="M146:M149">1/4*(I146:I149-D146:D149)/(I146:I149*(1-I146:I149))</f>
        <v>0.25069200860383684</v>
      </c>
      <c r="N146" s="222" cm="1">
        <f t="array" ref="N146:N149">I146:I149*(1-I146:I149)</f>
        <v>2.7527737784419568E-3</v>
      </c>
      <c r="O146" s="222" cm="1">
        <f t="array" ref="O146:O149">M146:M149*_xlfn.ANCHORARRAY(N146)</f>
        <v>6.9009838774958742E-4</v>
      </c>
      <c r="P146" s="244">
        <v>1</v>
      </c>
      <c r="Q146" s="222" cm="1">
        <f t="array" ref="Q146:Q147">TRANSPOSE(MMULT(TRANSPOSE(_xlfn.ANCHORARRAY(O146)),B146:C149))</f>
        <v>2.2305557895234487E-3</v>
      </c>
      <c r="R146" s="245" cm="1">
        <f t="array" ref="R146">SUM(1*_xlfn.ANCHORARRAY(O146))</f>
        <v>3.4459994388344461E-2</v>
      </c>
      <c r="S146" s="226" cm="1">
        <f t="array" ref="S146:S147">E146:E147-G146*_xlfn.ANCHORARRAY(Q146)</f>
        <v>3.9520169628313071</v>
      </c>
      <c r="T146" s="228">
        <f>F146-G146*R146</f>
        <v>-5.924077802402099</v>
      </c>
    </row>
    <row r="147" spans="1:20" x14ac:dyDescent="0.35">
      <c r="A147" s="246"/>
      <c r="B147" s="230">
        <v>0</v>
      </c>
      <c r="C147" s="230">
        <v>1</v>
      </c>
      <c r="D147" s="231">
        <v>0</v>
      </c>
      <c r="E147" s="247">
        <f>S143</f>
        <v>3.9542475186208303</v>
      </c>
      <c r="H147" s="210">
        <v>-1.9353702893929245</v>
      </c>
      <c r="I147" s="223">
        <f>1/(1+EXP(-H147))</f>
        <v>0.12615736084428567</v>
      </c>
      <c r="J147" s="223">
        <v>0</v>
      </c>
      <c r="K147" s="223">
        <v>0.1348549662695526</v>
      </c>
      <c r="L147" s="233"/>
      <c r="M147" s="223">
        <v>0.28609269998720127</v>
      </c>
      <c r="N147" s="223">
        <v>0.11024168114909037</v>
      </c>
      <c r="O147" s="223">
        <v>3.1539340211071416E-2</v>
      </c>
      <c r="P147" s="169"/>
      <c r="Q147" s="223">
        <v>2.2305557895234487E-3</v>
      </c>
      <c r="R147" s="169"/>
      <c r="S147" s="227">
        <v>3.9520169628313071</v>
      </c>
      <c r="T147" s="234"/>
    </row>
    <row r="148" spans="1:20" x14ac:dyDescent="0.35">
      <c r="A148" s="246"/>
      <c r="B148" s="230">
        <v>1</v>
      </c>
      <c r="C148" s="230">
        <v>0</v>
      </c>
      <c r="D148" s="231">
        <v>0</v>
      </c>
      <c r="H148" s="210">
        <v>-1.9353702893929245</v>
      </c>
      <c r="I148" s="223">
        <f>1/(1+EXP(-H148))</f>
        <v>0.12615736084428567</v>
      </c>
      <c r="J148" s="223">
        <v>0</v>
      </c>
      <c r="K148" s="223">
        <v>0.1348549662695526</v>
      </c>
      <c r="L148" s="233"/>
      <c r="M148" s="223">
        <v>0.28609269998720127</v>
      </c>
      <c r="N148" s="223">
        <v>0.11024168114909037</v>
      </c>
      <c r="O148" s="223">
        <v>3.1539340211071416E-2</v>
      </c>
      <c r="P148" s="169"/>
      <c r="Q148" s="169"/>
      <c r="R148" s="169"/>
      <c r="S148" s="235"/>
      <c r="T148" s="234"/>
    </row>
    <row r="149" spans="1:20" ht="15" thickBot="1" x14ac:dyDescent="0.4">
      <c r="A149" s="248"/>
      <c r="B149" s="249">
        <v>1</v>
      </c>
      <c r="C149" s="249">
        <v>1</v>
      </c>
      <c r="D149" s="250">
        <v>1</v>
      </c>
      <c r="E149" s="148"/>
      <c r="F149" s="148"/>
      <c r="G149" s="148"/>
      <c r="H149" s="241">
        <v>2.0188772292279058</v>
      </c>
      <c r="I149" s="242">
        <f>1/(1+EXP(-H149))</f>
        <v>0.88276486231380813</v>
      </c>
      <c r="J149" s="242">
        <v>0.12469640793609296</v>
      </c>
      <c r="K149" s="242">
        <v>0</v>
      </c>
      <c r="L149" s="251"/>
      <c r="M149" s="224">
        <v>-0.28320112260101399</v>
      </c>
      <c r="N149" s="242">
        <v>0.1034910601778915</v>
      </c>
      <c r="O149" s="242">
        <v>-2.9308784421547968E-2</v>
      </c>
      <c r="P149" s="252"/>
      <c r="Q149" s="252"/>
      <c r="R149" s="252"/>
      <c r="S149" s="253"/>
      <c r="T149" s="254"/>
    </row>
    <row r="150" spans="1:20" x14ac:dyDescent="0.35">
      <c r="A150" s="191">
        <f>A146+1</f>
        <v>37</v>
      </c>
      <c r="B150" s="215">
        <v>0</v>
      </c>
      <c r="C150" s="215">
        <v>0</v>
      </c>
      <c r="D150" s="216">
        <v>0</v>
      </c>
      <c r="E150" s="239">
        <f>S146</f>
        <v>3.9520169628313071</v>
      </c>
      <c r="F150" s="240">
        <f>T146</f>
        <v>-5.924077802402099</v>
      </c>
      <c r="G150" s="219">
        <v>1</v>
      </c>
      <c r="H150" s="220" cm="1">
        <f t="array" ref="H150:H153">MMULT(B150:C153,E150:E151)+F150</f>
        <v>-5.924077802402099</v>
      </c>
      <c r="I150" s="222">
        <f>1/(1+EXP(-H150))</f>
        <v>2.6671400961989266E-3</v>
      </c>
      <c r="J150" s="222" cm="1">
        <f t="array" ref="J150:J153">-D150:D153*LN(I150:I153)</f>
        <v>0</v>
      </c>
      <c r="K150" s="222" cm="1">
        <f t="array" ref="K150:K153">-(1-D150:D153)*LN(1-I150:I153)</f>
        <v>2.6707032513781969E-3</v>
      </c>
      <c r="L150" s="243" cm="1">
        <f t="array" ref="L150">SUM(_xlfn.ANCHORARRAY(J150)+_xlfn.ANCHORARRAY(K150))/4</f>
        <v>9.8152155908159608E-2</v>
      </c>
      <c r="M150" s="222" cm="1">
        <f t="array" ref="M150:M153">1/4*(I150:I153-D150:D153)/(I150:I153*(1-I150:I153))</f>
        <v>0.25066856818907385</v>
      </c>
      <c r="N150" s="222" cm="1">
        <f t="array" ref="N150:N153">I150:I153*(1-I150:I153)</f>
        <v>2.6600264599061746E-3</v>
      </c>
      <c r="O150" s="222" cm="1">
        <f t="array" ref="O150:O153">M150:M153*_xlfn.ANCHORARRAY(N150)</f>
        <v>6.6678502404973164E-4</v>
      </c>
      <c r="P150" s="244">
        <v>1</v>
      </c>
      <c r="Q150" s="222" cm="1">
        <f t="array" ref="Q150:Q151">TRANSPOSE(MMULT(TRANSPOSE(_xlfn.ANCHORARRAY(O150)),B150:C153))</f>
        <v>2.1104732645832805E-4</v>
      </c>
      <c r="R150" s="245" cm="1">
        <f t="array" ref="R150">SUM(1*_xlfn.ANCHORARRAY(O150))</f>
        <v>3.1419758490770944E-2</v>
      </c>
      <c r="S150" s="226" cm="1">
        <f t="array" ref="S150:S151">E150:E151-G150*_xlfn.ANCHORARRAY(Q150)</f>
        <v>3.9518059155048486</v>
      </c>
      <c r="T150" s="228">
        <f>F150-G150*R150</f>
        <v>-5.9554975608928702</v>
      </c>
    </row>
    <row r="151" spans="1:20" x14ac:dyDescent="0.35">
      <c r="A151" s="246"/>
      <c r="B151" s="230">
        <v>0</v>
      </c>
      <c r="C151" s="230">
        <v>1</v>
      </c>
      <c r="D151" s="231">
        <v>0</v>
      </c>
      <c r="E151" s="247">
        <f>S147</f>
        <v>3.9520169628313071</v>
      </c>
      <c r="H151" s="210">
        <v>-1.9720608395707919</v>
      </c>
      <c r="I151" s="223">
        <f>1/(1+EXP(-H151))</f>
        <v>0.12216770456105155</v>
      </c>
      <c r="J151" s="223">
        <v>0</v>
      </c>
      <c r="K151" s="223">
        <v>0.13029971106399477</v>
      </c>
      <c r="L151" s="233"/>
      <c r="M151" s="223">
        <v>0.284792438486204</v>
      </c>
      <c r="N151" s="223">
        <v>0.10724275652333518</v>
      </c>
      <c r="O151" s="223">
        <v>3.0541926140262885E-2</v>
      </c>
      <c r="P151" s="169"/>
      <c r="Q151" s="223">
        <v>2.1104732645832805E-4</v>
      </c>
      <c r="R151" s="169"/>
      <c r="S151" s="227">
        <v>3.9518059155048486</v>
      </c>
      <c r="T151" s="234"/>
    </row>
    <row r="152" spans="1:20" x14ac:dyDescent="0.35">
      <c r="A152" s="246"/>
      <c r="B152" s="230">
        <v>1</v>
      </c>
      <c r="C152" s="230">
        <v>0</v>
      </c>
      <c r="D152" s="231">
        <v>0</v>
      </c>
      <c r="H152" s="210">
        <v>-1.9720608395707919</v>
      </c>
      <c r="I152" s="223">
        <f>1/(1+EXP(-H152))</f>
        <v>0.12216770456105155</v>
      </c>
      <c r="J152" s="223">
        <v>0</v>
      </c>
      <c r="K152" s="223">
        <v>0.13029971106399477</v>
      </c>
      <c r="L152" s="233"/>
      <c r="M152" s="223">
        <v>0.284792438486204</v>
      </c>
      <c r="N152" s="223">
        <v>0.10724275652333518</v>
      </c>
      <c r="O152" s="223">
        <v>3.0541926140262885E-2</v>
      </c>
      <c r="P152" s="169"/>
      <c r="Q152" s="169"/>
      <c r="R152" s="169"/>
      <c r="S152" s="235"/>
      <c r="T152" s="234"/>
    </row>
    <row r="153" spans="1:20" ht="15" thickBot="1" x14ac:dyDescent="0.4">
      <c r="A153" s="248"/>
      <c r="B153" s="249">
        <v>1</v>
      </c>
      <c r="C153" s="249">
        <v>1</v>
      </c>
      <c r="D153" s="250">
        <v>1</v>
      </c>
      <c r="E153" s="148"/>
      <c r="F153" s="148"/>
      <c r="G153" s="148"/>
      <c r="H153" s="241">
        <v>1.9799561232605152</v>
      </c>
      <c r="I153" s="242">
        <f>1/(1+EXP(-H153))</f>
        <v>0.87867648474478177</v>
      </c>
      <c r="J153" s="242">
        <v>0.12933849825327071</v>
      </c>
      <c r="K153" s="242">
        <v>0</v>
      </c>
      <c r="L153" s="251"/>
      <c r="M153" s="224">
        <v>-0.28451882386793859</v>
      </c>
      <c r="N153" s="242">
        <v>0.10660411990133506</v>
      </c>
      <c r="O153" s="242">
        <v>-3.0330878813804557E-2</v>
      </c>
      <c r="P153" s="252"/>
      <c r="Q153" s="252"/>
      <c r="R153" s="252"/>
      <c r="S153" s="253"/>
      <c r="T153" s="254"/>
    </row>
    <row r="154" spans="1:20" x14ac:dyDescent="0.35">
      <c r="A154" s="191">
        <f>A150+1</f>
        <v>38</v>
      </c>
      <c r="B154" s="215">
        <v>0</v>
      </c>
      <c r="C154" s="215">
        <v>0</v>
      </c>
      <c r="D154" s="216">
        <v>0</v>
      </c>
      <c r="E154" s="239">
        <f>S150</f>
        <v>3.9518059155048486</v>
      </c>
      <c r="F154" s="240">
        <f>T150</f>
        <v>-5.9554975608928702</v>
      </c>
      <c r="G154" s="219">
        <v>1</v>
      </c>
      <c r="H154" s="220" cm="1">
        <f t="array" ref="H154:H157">MMULT(B154:C157,E154:E155)+F154</f>
        <v>-5.9554975608928702</v>
      </c>
      <c r="I154" s="222">
        <f>1/(1+EXP(-H154))</f>
        <v>2.5848552656542734E-3</v>
      </c>
      <c r="J154" s="222" cm="1">
        <f t="array" ref="J154:J157">-D154:D157*LN(I154:I157)</f>
        <v>0</v>
      </c>
      <c r="K154" s="222" cm="1">
        <f t="array" ref="K154:K157">-(1-D154:D157)*LN(1-I154:I157)</f>
        <v>2.5882017720935176E-3</v>
      </c>
      <c r="L154" s="243" cm="1">
        <f t="array" ref="L154">SUM(_xlfn.ANCHORARRAY(J154)+_xlfn.ANCHORARRAY(K154))/4</f>
        <v>9.7205421646728962E-2</v>
      </c>
      <c r="M154" s="222" cm="1">
        <f t="array" ref="M154:M157">1/4*(I154:I157-D154:D157)/(I154:I157*(1-I154:I157))</f>
        <v>0.25064788851445169</v>
      </c>
      <c r="N154" s="222" cm="1">
        <f t="array" ref="N154:N157">I154:I157*(1-I154:I157)</f>
        <v>2.5781737889098927E-3</v>
      </c>
      <c r="O154" s="222" cm="1">
        <f t="array" ref="O154:O157">M154:M157*_xlfn.ANCHORARRAY(N154)</f>
        <v>6.4621381641356834E-4</v>
      </c>
      <c r="P154" s="244">
        <v>1</v>
      </c>
      <c r="Q154" s="222" cm="1">
        <f t="array" ref="Q154:Q155">TRANSPOSE(MMULT(TRANSPOSE(_xlfn.ANCHORARRAY(O154)),B154:C157))</f>
        <v>-1.4858139916644232E-3</v>
      </c>
      <c r="R154" s="245" cm="1">
        <f t="array" ref="R154">SUM(1*_xlfn.ANCHORARRAY(O154))</f>
        <v>2.8864366696039014E-2</v>
      </c>
      <c r="S154" s="226" cm="1">
        <f t="array" ref="S154:S155">E154:E155-G154*_xlfn.ANCHORARRAY(Q154)</f>
        <v>3.9532917294965131</v>
      </c>
      <c r="T154" s="228">
        <f>F154-G154*R154</f>
        <v>-5.9843619275889095</v>
      </c>
    </row>
    <row r="155" spans="1:20" x14ac:dyDescent="0.35">
      <c r="A155" s="246"/>
      <c r="B155" s="230">
        <v>0</v>
      </c>
      <c r="C155" s="230">
        <v>1</v>
      </c>
      <c r="D155" s="231">
        <v>0</v>
      </c>
      <c r="E155" s="247">
        <f>S151</f>
        <v>3.9518059155048486</v>
      </c>
      <c r="H155" s="210">
        <v>-2.0036916453880216</v>
      </c>
      <c r="I155" s="223">
        <f>1/(1+EXP(-H155))</f>
        <v>0.11881586748515949</v>
      </c>
      <c r="J155" s="223">
        <v>0</v>
      </c>
      <c r="K155" s="223">
        <v>0.12648867089464527</v>
      </c>
      <c r="L155" s="233"/>
      <c r="M155" s="223">
        <v>0.28370914860497626</v>
      </c>
      <c r="N155" s="223">
        <v>0.10469865711890851</v>
      </c>
      <c r="O155" s="223">
        <v>2.9703966871289868E-2</v>
      </c>
      <c r="P155" s="169"/>
      <c r="Q155" s="223">
        <v>-1.4858139916644232E-3</v>
      </c>
      <c r="R155" s="169"/>
      <c r="S155" s="227">
        <v>3.9532917294965131</v>
      </c>
      <c r="T155" s="234"/>
    </row>
    <row r="156" spans="1:20" x14ac:dyDescent="0.35">
      <c r="A156" s="246"/>
      <c r="B156" s="230">
        <v>1</v>
      </c>
      <c r="C156" s="230">
        <v>0</v>
      </c>
      <c r="D156" s="231">
        <v>0</v>
      </c>
      <c r="H156" s="210">
        <v>-2.0036916453880216</v>
      </c>
      <c r="I156" s="223">
        <f>1/(1+EXP(-H156))</f>
        <v>0.11881586748515949</v>
      </c>
      <c r="J156" s="223">
        <v>0</v>
      </c>
      <c r="K156" s="223">
        <v>0.12648867089464527</v>
      </c>
      <c r="L156" s="233"/>
      <c r="M156" s="223">
        <v>0.28370914860497626</v>
      </c>
      <c r="N156" s="223">
        <v>0.10469865711890851</v>
      </c>
      <c r="O156" s="223">
        <v>2.9703966871289868E-2</v>
      </c>
      <c r="P156" s="169"/>
      <c r="Q156" s="169"/>
      <c r="R156" s="169"/>
      <c r="S156" s="235"/>
      <c r="T156" s="234"/>
    </row>
    <row r="157" spans="1:20" ht="15" thickBot="1" x14ac:dyDescent="0.4">
      <c r="A157" s="248"/>
      <c r="B157" s="249">
        <v>1</v>
      </c>
      <c r="C157" s="249">
        <v>1</v>
      </c>
      <c r="D157" s="250">
        <v>1</v>
      </c>
      <c r="E157" s="148"/>
      <c r="F157" s="148"/>
      <c r="G157" s="148"/>
      <c r="H157" s="241">
        <v>1.948114270116827</v>
      </c>
      <c r="I157" s="242">
        <f>1/(1+EXP(-H157))</f>
        <v>0.87524087654818283</v>
      </c>
      <c r="J157" s="242">
        <v>0.13325614302553179</v>
      </c>
      <c r="K157" s="242">
        <v>0</v>
      </c>
      <c r="L157" s="251"/>
      <c r="M157" s="224">
        <v>-0.28563565379391564</v>
      </c>
      <c r="N157" s="242">
        <v>0.1091942845673514</v>
      </c>
      <c r="O157" s="242">
        <v>-3.1189780862954292E-2</v>
      </c>
      <c r="P157" s="252"/>
      <c r="Q157" s="252"/>
      <c r="R157" s="252"/>
      <c r="S157" s="253"/>
      <c r="T157" s="254"/>
    </row>
    <row r="158" spans="1:20" x14ac:dyDescent="0.35">
      <c r="A158" s="191">
        <f>A154+1</f>
        <v>39</v>
      </c>
      <c r="B158" s="215">
        <v>0</v>
      </c>
      <c r="C158" s="215">
        <v>0</v>
      </c>
      <c r="D158" s="216">
        <v>0</v>
      </c>
      <c r="E158" s="239">
        <f>S154</f>
        <v>3.9532917294965131</v>
      </c>
      <c r="F158" s="240">
        <f>T154</f>
        <v>-5.9843619275889095</v>
      </c>
      <c r="G158" s="219">
        <v>1</v>
      </c>
      <c r="H158" s="220" cm="1">
        <f t="array" ref="H158:H161">MMULT(B158:C161,E158:E159)+F158</f>
        <v>-5.9843619275889095</v>
      </c>
      <c r="I158" s="222">
        <f>1/(1+EXP(-H158))</f>
        <v>2.5114962624527551E-3</v>
      </c>
      <c r="J158" s="222" cm="1">
        <f t="array" ref="J158:J161">-D158:D161*LN(I158:I161)</f>
        <v>0</v>
      </c>
      <c r="K158" s="222" cm="1">
        <f t="array" ref="K158:K161">-(1-D158:D161)*LN(1-I158:I161)</f>
        <v>2.5146553596732987E-3</v>
      </c>
      <c r="L158" s="243" cm="1">
        <f t="array" ref="L158">SUM(_xlfn.ANCHORARRAY(J158)+_xlfn.ANCHORARRAY(K158))/4</f>
        <v>9.6396815127651692E-2</v>
      </c>
      <c r="M158" s="222" cm="1">
        <f t="array" ref="M158:M161">1/4*(I158:I161-D158:D161)/(I158:I161*(1-I158:I161))</f>
        <v>0.25062945493934075</v>
      </c>
      <c r="N158" s="222" cm="1">
        <f t="array" ref="N158:N161">I158:I161*(1-I158:I161)</f>
        <v>2.5051886489764409E-3</v>
      </c>
      <c r="O158" s="222" cm="1">
        <f t="array" ref="O158:O161">M158:M161*_xlfn.ANCHORARRAY(N158)</f>
        <v>6.2787406561318887E-4</v>
      </c>
      <c r="P158" s="244">
        <v>1</v>
      </c>
      <c r="Q158" s="222" cm="1">
        <f t="array" ref="Q158:Q159">TRANSPOSE(MMULT(TRANSPOSE(_xlfn.ANCHORARRAY(O158)),B158:C161))</f>
        <v>-2.9087224360548232E-3</v>
      </c>
      <c r="R158" s="245" cm="1">
        <f t="array" ref="R158">SUM(1*_xlfn.ANCHORARRAY(O158))</f>
        <v>2.6713939556800598E-2</v>
      </c>
      <c r="S158" s="226" cm="1">
        <f t="array" ref="S158:S159">E158:E159-G158*_xlfn.ANCHORARRAY(Q158)</f>
        <v>3.9562004519325678</v>
      </c>
      <c r="T158" s="228">
        <f>F158-G158*R158</f>
        <v>-6.0110758671457099</v>
      </c>
    </row>
    <row r="159" spans="1:20" x14ac:dyDescent="0.35">
      <c r="A159" s="246"/>
      <c r="B159" s="230">
        <v>0</v>
      </c>
      <c r="C159" s="230">
        <v>1</v>
      </c>
      <c r="D159" s="231">
        <v>0</v>
      </c>
      <c r="E159" s="247">
        <f>S155</f>
        <v>3.9532917294965131</v>
      </c>
      <c r="H159" s="210">
        <v>-2.0310701980923964</v>
      </c>
      <c r="I159" s="223">
        <f>1/(1+EXP(-H159))</f>
        <v>0.11597915170896891</v>
      </c>
      <c r="J159" s="223">
        <v>0</v>
      </c>
      <c r="K159" s="223">
        <v>0.12327463258296475</v>
      </c>
      <c r="L159" s="233"/>
      <c r="M159" s="223">
        <v>0.28279876032708312</v>
      </c>
      <c r="N159" s="223">
        <v>0.10252798807783689</v>
      </c>
      <c r="O159" s="223">
        <v>2.8994787927242232E-2</v>
      </c>
      <c r="P159" s="169"/>
      <c r="Q159" s="223">
        <v>-2.9087224360548232E-3</v>
      </c>
      <c r="R159" s="169"/>
      <c r="S159" s="227">
        <v>3.9562004519325678</v>
      </c>
      <c r="T159" s="234"/>
    </row>
    <row r="160" spans="1:20" x14ac:dyDescent="0.35">
      <c r="A160" s="246"/>
      <c r="B160" s="230">
        <v>1</v>
      </c>
      <c r="C160" s="230">
        <v>0</v>
      </c>
      <c r="D160" s="231">
        <v>0</v>
      </c>
      <c r="H160" s="210">
        <v>-2.0310701980923964</v>
      </c>
      <c r="I160" s="223">
        <f>1/(1+EXP(-H160))</f>
        <v>0.11597915170896891</v>
      </c>
      <c r="J160" s="223">
        <v>0</v>
      </c>
      <c r="K160" s="223">
        <v>0.12327463258296475</v>
      </c>
      <c r="L160" s="233"/>
      <c r="M160" s="223">
        <v>0.28279876032708312</v>
      </c>
      <c r="N160" s="223">
        <v>0.10252798807783689</v>
      </c>
      <c r="O160" s="223">
        <v>2.8994787927242232E-2</v>
      </c>
      <c r="P160" s="169"/>
      <c r="Q160" s="169"/>
      <c r="R160" s="169"/>
      <c r="S160" s="235"/>
      <c r="T160" s="234"/>
    </row>
    <row r="161" spans="1:20" ht="15" thickBot="1" x14ac:dyDescent="0.4">
      <c r="A161" s="248"/>
      <c r="B161" s="249">
        <v>1</v>
      </c>
      <c r="C161" s="249">
        <v>1</v>
      </c>
      <c r="D161" s="250">
        <v>1</v>
      </c>
      <c r="E161" s="148"/>
      <c r="F161" s="148"/>
      <c r="G161" s="148"/>
      <c r="H161" s="241">
        <v>1.9222215314041167</v>
      </c>
      <c r="I161" s="242">
        <f>1/(1+EXP(-H161))</f>
        <v>0.87238595854681178</v>
      </c>
      <c r="J161" s="242">
        <v>0.13652333998500399</v>
      </c>
      <c r="K161" s="242">
        <v>0</v>
      </c>
      <c r="L161" s="251"/>
      <c r="M161" s="224">
        <v>-0.28657040791491045</v>
      </c>
      <c r="N161" s="242">
        <v>0.11132869787717217</v>
      </c>
      <c r="O161" s="242">
        <v>-3.1903510363297055E-2</v>
      </c>
      <c r="P161" s="252"/>
      <c r="Q161" s="252"/>
      <c r="R161" s="252"/>
      <c r="S161" s="253"/>
      <c r="T161" s="254"/>
    </row>
    <row r="162" spans="1:20" x14ac:dyDescent="0.35">
      <c r="A162" s="191">
        <f>A158+1</f>
        <v>40</v>
      </c>
      <c r="B162" s="215">
        <v>0</v>
      </c>
      <c r="C162" s="215">
        <v>0</v>
      </c>
      <c r="D162" s="216">
        <v>0</v>
      </c>
      <c r="E162" s="239">
        <f>S158</f>
        <v>3.9562004519325678</v>
      </c>
      <c r="F162" s="240">
        <f>T158</f>
        <v>-6.0110758671457099</v>
      </c>
      <c r="G162" s="219">
        <v>1</v>
      </c>
      <c r="H162" s="220" cm="1">
        <f t="array" ref="H162:H165">MMULT(B162:C165,E162:E163)+F162</f>
        <v>-6.0110758671457099</v>
      </c>
      <c r="I162" s="222">
        <f>1/(1+EXP(-H162))</f>
        <v>2.4454544197577478E-3</v>
      </c>
      <c r="J162" s="222" cm="1">
        <f t="array" ref="J162:J165">-D162:D165*LN(I162:I165)</f>
        <v>0</v>
      </c>
      <c r="K162" s="222" cm="1">
        <f t="array" ref="K162:K165">-(1-D162:D165)*LN(1-I162:I165)</f>
        <v>2.4484494271830777E-3</v>
      </c>
      <c r="L162" s="243" cm="1">
        <f t="array" ref="L162">SUM(_xlfn.ANCHORARRAY(J162)+_xlfn.ANCHORARRAY(K162))/4</f>
        <v>9.5687026074241843E-2</v>
      </c>
      <c r="M162" s="222" cm="1">
        <f t="array" ref="M162:M165">1/4*(I162:I165-D162:D165)/(I162:I165*(1-I162:I165))</f>
        <v>0.25061286233183755</v>
      </c>
      <c r="N162" s="222" cm="1">
        <f t="array" ref="N162:N165">I162:I165*(1-I162:I165)</f>
        <v>2.4394741724386351E-3</v>
      </c>
      <c r="O162" s="222" cm="1">
        <f t="array" ref="O162:O165">M162:M165*_xlfn.ANCHORARRAY(N162)</f>
        <v>6.1136360493943694E-4</v>
      </c>
      <c r="P162" s="244">
        <v>1</v>
      </c>
      <c r="Q162" s="222" cm="1">
        <f t="array" ref="Q162:Q163">TRANSPOSE(MMULT(TRANSPOSE(_xlfn.ANCHORARRAY(O162)),B162:C165))</f>
        <v>-4.0994764882376286E-3</v>
      </c>
      <c r="R162" s="245" cm="1">
        <f t="array" ref="R162">SUM(1*_xlfn.ANCHORARRAY(O162))</f>
        <v>2.4902055591406333E-2</v>
      </c>
      <c r="S162" s="226" cm="1">
        <f t="array" ref="S162:S163">E162:E163-G162*_xlfn.ANCHORARRAY(Q162)</f>
        <v>3.9602999284208056</v>
      </c>
      <c r="T162" s="228">
        <f>F162-G162*R162</f>
        <v>-6.035977922737116</v>
      </c>
    </row>
    <row r="163" spans="1:20" x14ac:dyDescent="0.35">
      <c r="A163" s="246"/>
      <c r="B163" s="230">
        <v>0</v>
      </c>
      <c r="C163" s="230">
        <v>1</v>
      </c>
      <c r="D163" s="231">
        <v>0</v>
      </c>
      <c r="E163" s="247">
        <f>S159</f>
        <v>3.9562004519325678</v>
      </c>
      <c r="H163" s="210">
        <v>-2.0548754152131421</v>
      </c>
      <c r="I163" s="223">
        <f>1/(1+EXP(-H163))</f>
        <v>0.1135606738988181</v>
      </c>
      <c r="J163" s="223">
        <v>0</v>
      </c>
      <c r="K163" s="223">
        <v>0.12054259788438498</v>
      </c>
      <c r="L163" s="233"/>
      <c r="M163" s="223">
        <v>0.28202719874756993</v>
      </c>
      <c r="N163" s="223">
        <v>0.10066464724246441</v>
      </c>
      <c r="O163" s="223">
        <v>2.8390168474704526E-2</v>
      </c>
      <c r="P163" s="169"/>
      <c r="Q163" s="223">
        <v>-4.0994764882376286E-3</v>
      </c>
      <c r="R163" s="169"/>
      <c r="S163" s="227">
        <v>3.9602999284208056</v>
      </c>
      <c r="T163" s="234"/>
    </row>
    <row r="164" spans="1:20" x14ac:dyDescent="0.35">
      <c r="A164" s="246"/>
      <c r="B164" s="230">
        <v>1</v>
      </c>
      <c r="C164" s="230">
        <v>0</v>
      </c>
      <c r="D164" s="231">
        <v>0</v>
      </c>
      <c r="H164" s="210">
        <v>-2.0548754152131421</v>
      </c>
      <c r="I164" s="223">
        <f>1/(1+EXP(-H164))</f>
        <v>0.1135606738988181</v>
      </c>
      <c r="J164" s="223">
        <v>0</v>
      </c>
      <c r="K164" s="223">
        <v>0.12054259788438498</v>
      </c>
      <c r="L164" s="233"/>
      <c r="M164" s="223">
        <v>0.28202719874756993</v>
      </c>
      <c r="N164" s="223">
        <v>0.10066464724246441</v>
      </c>
      <c r="O164" s="223">
        <v>2.8390168474704526E-2</v>
      </c>
      <c r="P164" s="169"/>
      <c r="Q164" s="169"/>
      <c r="R164" s="169"/>
      <c r="S164" s="235"/>
      <c r="T164" s="234"/>
    </row>
    <row r="165" spans="1:20" ht="15" thickBot="1" x14ac:dyDescent="0.4">
      <c r="A165" s="248"/>
      <c r="B165" s="249">
        <v>1</v>
      </c>
      <c r="C165" s="249">
        <v>1</v>
      </c>
      <c r="D165" s="250">
        <v>1</v>
      </c>
      <c r="E165" s="148"/>
      <c r="F165" s="148"/>
      <c r="G165" s="148"/>
      <c r="H165" s="241">
        <v>1.9013250367194257</v>
      </c>
      <c r="I165" s="242">
        <f>1/(1+EXP(-H165))</f>
        <v>0.87004142014823138</v>
      </c>
      <c r="J165" s="242">
        <v>0.13921445910101435</v>
      </c>
      <c r="K165" s="242">
        <v>0</v>
      </c>
      <c r="L165" s="251"/>
      <c r="M165" s="224">
        <v>-0.2873426416381496</v>
      </c>
      <c r="N165" s="242">
        <v>0.11306934737468009</v>
      </c>
      <c r="O165" s="242">
        <v>-3.2489644962942155E-2</v>
      </c>
      <c r="P165" s="252"/>
      <c r="Q165" s="252"/>
      <c r="R165" s="252"/>
      <c r="S165" s="253"/>
      <c r="T165" s="254"/>
    </row>
    <row r="166" spans="1:20" x14ac:dyDescent="0.35">
      <c r="A166" s="191">
        <f>A162+1</f>
        <v>41</v>
      </c>
      <c r="B166" s="215">
        <v>0</v>
      </c>
      <c r="C166" s="215">
        <v>0</v>
      </c>
      <c r="D166" s="216">
        <v>0</v>
      </c>
      <c r="E166" s="239">
        <f>S162</f>
        <v>3.9602999284208056</v>
      </c>
      <c r="F166" s="240">
        <f>T162</f>
        <v>-6.035977922737116</v>
      </c>
      <c r="G166" s="219">
        <v>1</v>
      </c>
      <c r="H166" s="220" cm="1">
        <f t="array" ref="H166:H169">MMULT(B166:C169,E166:E167)+F166</f>
        <v>-6.035977922737116</v>
      </c>
      <c r="I166" s="222">
        <f>1/(1+EXP(-H166))</f>
        <v>2.3854530240540041E-3</v>
      </c>
      <c r="J166" s="222" cm="1">
        <f t="array" ref="J166:J169">-D166:D169*LN(I166:I169)</f>
        <v>0</v>
      </c>
      <c r="K166" s="222" cm="1">
        <f t="array" ref="K166:K169">-(1-D166:D169)*LN(1-I166:I169)</f>
        <v>2.3883027499458725E-3</v>
      </c>
      <c r="L166" s="243" cm="1">
        <f t="array" ref="L166">SUM(_xlfn.ANCHORARRAY(J166)+_xlfn.ANCHORARRAY(K166))/4</f>
        <v>9.5048281687416136E-2</v>
      </c>
      <c r="M166" s="222" cm="1">
        <f t="array" ref="M166:M169">1/4*(I166:I169-D166:D169)/(I166:I169*(1-I166:I169))</f>
        <v>0.25059778925419768</v>
      </c>
      <c r="N166" s="222" cm="1">
        <f t="array" ref="N166:N169">I166:I169*(1-I166:I169)</f>
        <v>2.3797626379240358E-3</v>
      </c>
      <c r="O166" s="222" cm="1">
        <f t="array" ref="O166:O169">M166:M169*_xlfn.ANCHORARRAY(N166)</f>
        <v>5.9636325601350102E-4</v>
      </c>
      <c r="P166" s="244">
        <v>1</v>
      </c>
      <c r="Q166" s="222" cm="1">
        <f t="array" ref="Q166:Q167">TRANSPOSE(MMULT(TRANSPOSE(_xlfn.ANCHORARRAY(O166)),B166:C169))</f>
        <v>-5.0938815531678013E-3</v>
      </c>
      <c r="R166" s="245" cm="1">
        <f t="array" ref="R166">SUM(1*_xlfn.ANCHORARRAY(O166))</f>
        <v>2.3373322673623728E-2</v>
      </c>
      <c r="S166" s="226" cm="1">
        <f t="array" ref="S166:S167">E166:E167-G166*_xlfn.ANCHORARRAY(Q166)</f>
        <v>3.9653938099739734</v>
      </c>
      <c r="T166" s="228">
        <f>F166-G166*R166</f>
        <v>-6.0593512454107401</v>
      </c>
    </row>
    <row r="167" spans="1:20" x14ac:dyDescent="0.35">
      <c r="A167" s="246"/>
      <c r="B167" s="230">
        <v>0</v>
      </c>
      <c r="C167" s="230">
        <v>1</v>
      </c>
      <c r="D167" s="231">
        <v>0</v>
      </c>
      <c r="E167" s="247">
        <f>S163</f>
        <v>3.9602999284208056</v>
      </c>
      <c r="H167" s="210">
        <v>-2.0756779943163104</v>
      </c>
      <c r="I167" s="223">
        <f>1/(1+EXP(-H167))</f>
        <v>0.11148336388311213</v>
      </c>
      <c r="J167" s="223">
        <v>0</v>
      </c>
      <c r="K167" s="223">
        <v>0.11820190773954807</v>
      </c>
      <c r="L167" s="233"/>
      <c r="M167" s="223">
        <v>0.28136783245002911</v>
      </c>
      <c r="N167" s="223">
        <v>9.9054823460417746E-2</v>
      </c>
      <c r="O167" s="223">
        <v>2.7870840970778032E-2</v>
      </c>
      <c r="P167" s="169"/>
      <c r="Q167" s="223">
        <v>-5.0938815531678013E-3</v>
      </c>
      <c r="R167" s="169"/>
      <c r="S167" s="227">
        <v>3.9653938099739734</v>
      </c>
      <c r="T167" s="234"/>
    </row>
    <row r="168" spans="1:20" x14ac:dyDescent="0.35">
      <c r="A168" s="246"/>
      <c r="B168" s="230">
        <v>1</v>
      </c>
      <c r="C168" s="230">
        <v>0</v>
      </c>
      <c r="D168" s="231">
        <v>0</v>
      </c>
      <c r="H168" s="210">
        <v>-2.0756779943163104</v>
      </c>
      <c r="I168" s="223">
        <f>1/(1+EXP(-H168))</f>
        <v>0.11148336388311213</v>
      </c>
      <c r="J168" s="223">
        <v>0</v>
      </c>
      <c r="K168" s="223">
        <v>0.11820190773954807</v>
      </c>
      <c r="L168" s="233"/>
      <c r="M168" s="223">
        <v>0.28136783245002911</v>
      </c>
      <c r="N168" s="223">
        <v>9.9054823460417746E-2</v>
      </c>
      <c r="O168" s="223">
        <v>2.7870840970778032E-2</v>
      </c>
      <c r="P168" s="169"/>
      <c r="Q168" s="169"/>
      <c r="R168" s="169"/>
      <c r="S168" s="235"/>
      <c r="T168" s="234"/>
    </row>
    <row r="169" spans="1:20" ht="15" thickBot="1" x14ac:dyDescent="0.4">
      <c r="A169" s="248"/>
      <c r="B169" s="249">
        <v>1</v>
      </c>
      <c r="C169" s="249">
        <v>1</v>
      </c>
      <c r="D169" s="250">
        <v>1</v>
      </c>
      <c r="E169" s="148"/>
      <c r="F169" s="148"/>
      <c r="G169" s="148"/>
      <c r="H169" s="241">
        <v>1.8846219341044952</v>
      </c>
      <c r="I169" s="242">
        <f>1/(1+EXP(-H169))</f>
        <v>0.86814110990421667</v>
      </c>
      <c r="J169" s="242">
        <v>0.14140100852062257</v>
      </c>
      <c r="K169" s="242">
        <v>0</v>
      </c>
      <c r="L169" s="251"/>
      <c r="M169" s="224">
        <v>-0.28797161791771719</v>
      </c>
      <c r="N169" s="242">
        <v>0.11447212319849147</v>
      </c>
      <c r="O169" s="242">
        <v>-3.2964722523945833E-2</v>
      </c>
      <c r="P169" s="252"/>
      <c r="Q169" s="252"/>
      <c r="R169" s="252"/>
      <c r="S169" s="253"/>
      <c r="T169" s="254"/>
    </row>
    <row r="170" spans="1:20" x14ac:dyDescent="0.35">
      <c r="A170" s="191">
        <f>A166+1</f>
        <v>42</v>
      </c>
      <c r="B170" s="215">
        <v>0</v>
      </c>
      <c r="C170" s="215">
        <v>0</v>
      </c>
      <c r="D170" s="216">
        <v>0</v>
      </c>
      <c r="E170" s="239">
        <f>S166</f>
        <v>3.9653938099739734</v>
      </c>
      <c r="F170" s="240">
        <f>T166</f>
        <v>-6.0593512454107401</v>
      </c>
      <c r="G170" s="219">
        <v>1</v>
      </c>
      <c r="H170" s="220" cm="1">
        <f t="array" ref="H170:H173">MMULT(B170:C173,E170:E171)+F170</f>
        <v>-6.0593512454107401</v>
      </c>
      <c r="I170" s="222">
        <f>1/(1+EXP(-H170))</f>
        <v>2.3304720456307653E-3</v>
      </c>
      <c r="J170" s="222" cm="1">
        <f t="array" ref="J170:J173">-D170:D173*LN(I170:I173)</f>
        <v>0</v>
      </c>
      <c r="K170" s="222" cm="1">
        <f t="array" ref="K170:K173">-(1-D170:D173)*LN(1-I170:I173)</f>
        <v>2.3331918220053437E-3</v>
      </c>
      <c r="L170" s="243" cm="1">
        <f t="array" ref="L170">SUM(_xlfn.ANCHORARRAY(J170)+_xlfn.ANCHORARRAY(K170))/4</f>
        <v>9.4460966699287691E-2</v>
      </c>
      <c r="M170" s="222" cm="1">
        <f t="array" ref="M170:M173">1/4*(I170:I173-D170:D173)/(I170:I173*(1-I170:I173))</f>
        <v>0.25058397895804463</v>
      </c>
      <c r="N170" s="222" cm="1">
        <f t="array" ref="N170:N173">I170:I173*(1-I170:I173)</f>
        <v>2.3250409456752989E-3</v>
      </c>
      <c r="O170" s="222" cm="1">
        <f t="array" ref="O170:O173">M170:M173*_xlfn.ANCHORARRAY(N170)</f>
        <v>5.8261801140769133E-4</v>
      </c>
      <c r="P170" s="244">
        <v>1</v>
      </c>
      <c r="Q170" s="222" cm="1">
        <f t="array" ref="Q170:Q171">TRANSPOSE(MMULT(TRANSPOSE(_xlfn.ANCHORARRAY(O170)),B170:C173))</f>
        <v>-5.922523571529642E-3</v>
      </c>
      <c r="R170" s="245" cm="1">
        <f t="array" ref="R170">SUM(1*_xlfn.ANCHORARRAY(O170))</f>
        <v>2.2081473243023314E-2</v>
      </c>
      <c r="S170" s="226" cm="1">
        <f t="array" ref="S170:S171">E170:E171-G170*_xlfn.ANCHORARRAY(Q170)</f>
        <v>3.9713163335455031</v>
      </c>
      <c r="T170" s="228">
        <f>F170-G170*R170</f>
        <v>-6.0814327186537636</v>
      </c>
    </row>
    <row r="171" spans="1:20" x14ac:dyDescent="0.35">
      <c r="A171" s="246"/>
      <c r="B171" s="230">
        <v>0</v>
      </c>
      <c r="C171" s="230">
        <v>1</v>
      </c>
      <c r="D171" s="231">
        <v>0</v>
      </c>
      <c r="E171" s="247">
        <f>S167</f>
        <v>3.9653938099739734</v>
      </c>
      <c r="H171" s="210">
        <v>-2.0939574354367667</v>
      </c>
      <c r="I171" s="223">
        <f>1/(1+EXP(-H171))</f>
        <v>0.10968551521258108</v>
      </c>
      <c r="J171" s="223">
        <v>0</v>
      </c>
      <c r="K171" s="223">
        <v>0.11618052497693629</v>
      </c>
      <c r="L171" s="233"/>
      <c r="M171" s="223">
        <v>0.28079965480926966</v>
      </c>
      <c r="N171" s="223">
        <v>9.7654602965131718E-2</v>
      </c>
      <c r="O171" s="223">
        <v>2.7421378803145269E-2</v>
      </c>
      <c r="P171" s="169"/>
      <c r="Q171" s="223">
        <v>-5.922523571529642E-3</v>
      </c>
      <c r="R171" s="169"/>
      <c r="S171" s="227">
        <v>3.9713163335455031</v>
      </c>
      <c r="T171" s="234"/>
    </row>
    <row r="172" spans="1:20" x14ac:dyDescent="0.35">
      <c r="A172" s="246"/>
      <c r="B172" s="230">
        <v>1</v>
      </c>
      <c r="C172" s="230">
        <v>0</v>
      </c>
      <c r="D172" s="231">
        <v>0</v>
      </c>
      <c r="H172" s="210">
        <v>-2.0939574354367667</v>
      </c>
      <c r="I172" s="223">
        <f>1/(1+EXP(-H172))</f>
        <v>0.10968551521258108</v>
      </c>
      <c r="J172" s="223">
        <v>0</v>
      </c>
      <c r="K172" s="223">
        <v>0.11618052497693629</v>
      </c>
      <c r="L172" s="233"/>
      <c r="M172" s="223">
        <v>0.28079965480926966</v>
      </c>
      <c r="N172" s="223">
        <v>9.7654602965131718E-2</v>
      </c>
      <c r="O172" s="223">
        <v>2.7421378803145269E-2</v>
      </c>
      <c r="P172" s="169"/>
      <c r="Q172" s="169"/>
      <c r="R172" s="169"/>
      <c r="S172" s="235"/>
      <c r="T172" s="234"/>
    </row>
    <row r="173" spans="1:20" ht="15" thickBot="1" x14ac:dyDescent="0.4">
      <c r="A173" s="248"/>
      <c r="B173" s="249">
        <v>1</v>
      </c>
      <c r="C173" s="249">
        <v>1</v>
      </c>
      <c r="D173" s="250">
        <v>1</v>
      </c>
      <c r="E173" s="148"/>
      <c r="F173" s="148"/>
      <c r="G173" s="148"/>
      <c r="H173" s="241">
        <v>1.8714363745372067</v>
      </c>
      <c r="I173" s="242">
        <f>1/(1+EXP(-H173))</f>
        <v>0.86662439050130036</v>
      </c>
      <c r="J173" s="242">
        <v>0.14314962502127282</v>
      </c>
      <c r="K173" s="242">
        <v>0</v>
      </c>
      <c r="L173" s="251"/>
      <c r="M173" s="224">
        <v>-0.28847561035685493</v>
      </c>
      <c r="N173" s="242">
        <v>0.11558655628955003</v>
      </c>
      <c r="O173" s="242">
        <v>-3.3343902374674911E-2</v>
      </c>
      <c r="P173" s="252"/>
      <c r="Q173" s="252"/>
      <c r="R173" s="252"/>
      <c r="S173" s="253"/>
      <c r="T173" s="254"/>
    </row>
    <row r="174" spans="1:20" x14ac:dyDescent="0.35">
      <c r="A174" s="191">
        <f>A170+1</f>
        <v>43</v>
      </c>
      <c r="B174" s="215">
        <v>0</v>
      </c>
      <c r="C174" s="215">
        <v>0</v>
      </c>
      <c r="D174" s="216">
        <v>0</v>
      </c>
      <c r="E174" s="239">
        <f>S170</f>
        <v>3.9713163335455031</v>
      </c>
      <c r="F174" s="240">
        <f>T170</f>
        <v>-6.0814327186537636</v>
      </c>
      <c r="G174" s="219">
        <v>1</v>
      </c>
      <c r="H174" s="220" cm="1">
        <f t="array" ref="H174:H177">MMULT(B174:C177,E174:E175)+F174</f>
        <v>-6.0814327186537636</v>
      </c>
      <c r="I174" s="222">
        <f>1/(1+EXP(-H174))</f>
        <v>2.279691817478004E-3</v>
      </c>
      <c r="J174" s="222" cm="1">
        <f t="array" ref="J174:J177">-D174:D177*LN(I174:I177)</f>
        <v>0</v>
      </c>
      <c r="K174" s="222" cm="1">
        <f t="array" ref="K174:K177">-(1-D174:D177)*LN(1-I174:I177)</f>
        <v>2.2822942708160274E-3</v>
      </c>
      <c r="L174" s="243" cm="1">
        <f t="array" ref="L174">SUM(_xlfn.ANCHORARRAY(J174)+_xlfn.ANCHORARRAY(K174))/4</f>
        <v>9.3911229037175276E-2</v>
      </c>
      <c r="M174" s="222" cm="1">
        <f t="array" ref="M174:M177">1/4*(I174:I177-D174:D177)/(I174:I177*(1-I174:I177))</f>
        <v>0.25057122517171942</v>
      </c>
      <c r="N174" s="222" cm="1">
        <f t="array" ref="N174:N177">I174:I177*(1-I174:I177)</f>
        <v>2.2744948226953278E-3</v>
      </c>
      <c r="O174" s="222" cm="1">
        <f t="array" ref="O174:O177">M174:M177*_xlfn.ANCHORARRAY(N174)</f>
        <v>5.6992295436950101E-4</v>
      </c>
      <c r="P174" s="244">
        <v>1</v>
      </c>
      <c r="Q174" s="222" cm="1">
        <f t="array" ref="Q174:Q175">TRANSPOSE(MMULT(TRANSPOSE(_xlfn.ANCHORARRAY(O174)),B174:C177))</f>
        <v>-6.6114515080297337E-3</v>
      </c>
      <c r="R174" s="245" cm="1">
        <f t="array" ref="R174">SUM(1*_xlfn.ANCHORARRAY(O174))</f>
        <v>2.0987832311266802E-2</v>
      </c>
      <c r="S174" s="226" cm="1">
        <f t="array" ref="S174:S175">E174:E175-G174*_xlfn.ANCHORARRAY(Q174)</f>
        <v>3.9779277850535326</v>
      </c>
      <c r="T174" s="228">
        <f>F174-G174*R174</f>
        <v>-6.1024205509650304</v>
      </c>
    </row>
    <row r="175" spans="1:20" x14ac:dyDescent="0.35">
      <c r="A175" s="246"/>
      <c r="B175" s="230">
        <v>0</v>
      </c>
      <c r="C175" s="230">
        <v>1</v>
      </c>
      <c r="D175" s="231">
        <v>0</v>
      </c>
      <c r="E175" s="247">
        <f>S171</f>
        <v>3.9713163335455031</v>
      </c>
      <c r="H175" s="210">
        <v>-2.1101163851082605</v>
      </c>
      <c r="I175" s="223">
        <f>1/(1+EXP(-H175))</f>
        <v>0.10811744345970815</v>
      </c>
      <c r="J175" s="223">
        <v>0</v>
      </c>
      <c r="K175" s="223">
        <v>0.11442081814189248</v>
      </c>
      <c r="L175" s="233"/>
      <c r="M175" s="223">
        <v>0.2803059642401538</v>
      </c>
      <c r="N175" s="223">
        <v>9.6428061879444957E-2</v>
      </c>
      <c r="O175" s="223">
        <v>2.7029360864927035E-2</v>
      </c>
      <c r="P175" s="169"/>
      <c r="Q175" s="223">
        <v>-6.6114515080297337E-3</v>
      </c>
      <c r="R175" s="169"/>
      <c r="S175" s="227">
        <v>3.9779277850535326</v>
      </c>
      <c r="T175" s="234"/>
    </row>
    <row r="176" spans="1:20" x14ac:dyDescent="0.35">
      <c r="A176" s="246"/>
      <c r="B176" s="230">
        <v>1</v>
      </c>
      <c r="C176" s="230">
        <v>0</v>
      </c>
      <c r="D176" s="231">
        <v>0</v>
      </c>
      <c r="H176" s="210">
        <v>-2.1101163851082605</v>
      </c>
      <c r="I176" s="223">
        <f>1/(1+EXP(-H176))</f>
        <v>0.10811744345970815</v>
      </c>
      <c r="J176" s="223">
        <v>0</v>
      </c>
      <c r="K176" s="223">
        <v>0.11442081814189248</v>
      </c>
      <c r="L176" s="233"/>
      <c r="M176" s="223">
        <v>0.2803059642401538</v>
      </c>
      <c r="N176" s="223">
        <v>9.6428061879444957E-2</v>
      </c>
      <c r="O176" s="223">
        <v>2.7029360864927035E-2</v>
      </c>
      <c r="P176" s="169"/>
      <c r="Q176" s="169"/>
      <c r="R176" s="169"/>
      <c r="S176" s="235"/>
      <c r="T176" s="234"/>
    </row>
    <row r="177" spans="1:20" ht="15" thickBot="1" x14ac:dyDescent="0.4">
      <c r="A177" s="248"/>
      <c r="B177" s="249">
        <v>1</v>
      </c>
      <c r="C177" s="249">
        <v>1</v>
      </c>
      <c r="D177" s="250">
        <v>1</v>
      </c>
      <c r="E177" s="148"/>
      <c r="F177" s="148"/>
      <c r="G177" s="148"/>
      <c r="H177" s="241">
        <v>1.8611999484372426</v>
      </c>
      <c r="I177" s="242">
        <f>1/(1+EXP(-H177))</f>
        <v>0.86543675050817293</v>
      </c>
      <c r="J177" s="242">
        <v>0.14452098559410015</v>
      </c>
      <c r="K177" s="242">
        <v>0</v>
      </c>
      <c r="L177" s="251"/>
      <c r="M177" s="224">
        <v>-0.28887148581707828</v>
      </c>
      <c r="N177" s="242">
        <v>0.11645598137802737</v>
      </c>
      <c r="O177" s="242">
        <v>-3.3640812372956769E-2</v>
      </c>
      <c r="P177" s="252"/>
      <c r="Q177" s="252"/>
      <c r="R177" s="252"/>
      <c r="S177" s="253"/>
      <c r="T177" s="254"/>
    </row>
    <row r="178" spans="1:20" x14ac:dyDescent="0.35">
      <c r="A178" s="191">
        <f>A174+1</f>
        <v>44</v>
      </c>
      <c r="B178" s="215">
        <v>0</v>
      </c>
      <c r="C178" s="215">
        <v>0</v>
      </c>
      <c r="D178" s="216">
        <v>0</v>
      </c>
      <c r="E178" s="239">
        <f>S174</f>
        <v>3.9779277850535326</v>
      </c>
      <c r="F178" s="240">
        <f>T174</f>
        <v>-6.1024205509650304</v>
      </c>
      <c r="G178" s="219">
        <v>1</v>
      </c>
      <c r="H178" s="220" cm="1">
        <f t="array" ref="H178:H181">MMULT(B178:C181,E178:E179)+F178</f>
        <v>-6.1024205509650304</v>
      </c>
      <c r="I178" s="222">
        <f>1/(1+EXP(-H178))</f>
        <v>2.2324503236163876E-3</v>
      </c>
      <c r="J178" s="222" cm="1">
        <f t="array" ref="J178:J181">-D178:D181*LN(I178:I181)</f>
        <v>0</v>
      </c>
      <c r="K178" s="222" cm="1">
        <f t="array" ref="K178:K181">-(1-D178:D181)*LN(1-I178:I181)</f>
        <v>2.2349459557818199E-3</v>
      </c>
      <c r="L178" s="243" cm="1">
        <f t="array" ref="L178">SUM(_xlfn.ANCHORARRAY(J178)+_xlfn.ANCHORARRAY(K178))/4</f>
        <v>9.3389284850174656E-2</v>
      </c>
      <c r="M178" s="222" cm="1">
        <f t="array" ref="M178:M181">1/4*(I178:I181-D178:D181)/(I178:I181*(1-I178:I181))</f>
        <v>0.25055936132728018</v>
      </c>
      <c r="N178" s="222" cm="1">
        <f t="array" ref="N178:N181">I178:I181*(1-I178:I181)</f>
        <v>2.2274664891689727E-3</v>
      </c>
      <c r="O178" s="222" cm="1">
        <f t="array" ref="O178:O181">M178:M181*_xlfn.ANCHORARRAY(N178)</f>
        <v>5.5811258090409689E-4</v>
      </c>
      <c r="P178" s="244">
        <v>1</v>
      </c>
      <c r="Q178" s="222" cm="1">
        <f t="array" ref="Q178:Q179">TRANSPOSE(MMULT(TRANSPOSE(_xlfn.ANCHORARRAY(O178)),B178:C181))</f>
        <v>-7.182785932414771E-3</v>
      </c>
      <c r="R178" s="245" cm="1">
        <f t="array" ref="R178">SUM(1*_xlfn.ANCHORARRAY(O178))</f>
        <v>2.0060063376239265E-2</v>
      </c>
      <c r="S178" s="226" cm="1">
        <f t="array" ref="S178:S179">E178:E179-G178*_xlfn.ANCHORARRAY(Q178)</f>
        <v>3.9851105709859476</v>
      </c>
      <c r="T178" s="228">
        <f>F178-G178*R178</f>
        <v>-6.1224806143412698</v>
      </c>
    </row>
    <row r="179" spans="1:20" x14ac:dyDescent="0.35">
      <c r="A179" s="246"/>
      <c r="B179" s="230">
        <v>0</v>
      </c>
      <c r="C179" s="230">
        <v>1</v>
      </c>
      <c r="D179" s="231">
        <v>0</v>
      </c>
      <c r="E179" s="247">
        <f>S175</f>
        <v>3.9779277850535326</v>
      </c>
      <c r="H179" s="210">
        <v>-2.1244927659114978</v>
      </c>
      <c r="I179" s="223">
        <f>1/(1+EXP(-H179))</f>
        <v>0.10673894691099975</v>
      </c>
      <c r="J179" s="223">
        <v>0</v>
      </c>
      <c r="K179" s="223">
        <v>0.11287640814006171</v>
      </c>
      <c r="L179" s="233"/>
      <c r="M179" s="223">
        <v>0.27987339102658854</v>
      </c>
      <c r="N179" s="223">
        <v>9.5345744123330523E-2</v>
      </c>
      <c r="O179" s="223">
        <v>2.6684736727749941E-2</v>
      </c>
      <c r="P179" s="169"/>
      <c r="Q179" s="223">
        <v>-7.182785932414771E-3</v>
      </c>
      <c r="R179" s="169"/>
      <c r="S179" s="227">
        <v>3.9851105709859476</v>
      </c>
      <c r="T179" s="234"/>
    </row>
    <row r="180" spans="1:20" x14ac:dyDescent="0.35">
      <c r="A180" s="246"/>
      <c r="B180" s="230">
        <v>1</v>
      </c>
      <c r="C180" s="230">
        <v>0</v>
      </c>
      <c r="D180" s="231">
        <v>0</v>
      </c>
      <c r="H180" s="210">
        <v>-2.1244927659114978</v>
      </c>
      <c r="I180" s="223">
        <f>1/(1+EXP(-H180))</f>
        <v>0.10673894691099975</v>
      </c>
      <c r="J180" s="223">
        <v>0</v>
      </c>
      <c r="K180" s="223">
        <v>0.11287640814006171</v>
      </c>
      <c r="L180" s="233"/>
      <c r="M180" s="223">
        <v>0.27987339102658854</v>
      </c>
      <c r="N180" s="223">
        <v>9.5345744123330523E-2</v>
      </c>
      <c r="O180" s="223">
        <v>2.6684736727749941E-2</v>
      </c>
      <c r="P180" s="169"/>
      <c r="Q180" s="169"/>
      <c r="R180" s="169"/>
      <c r="S180" s="235"/>
      <c r="T180" s="234"/>
    </row>
    <row r="181" spans="1:20" ht="15" thickBot="1" x14ac:dyDescent="0.4">
      <c r="A181" s="248"/>
      <c r="B181" s="249">
        <v>1</v>
      </c>
      <c r="C181" s="249">
        <v>1</v>
      </c>
      <c r="D181" s="250">
        <v>1</v>
      </c>
      <c r="E181" s="148"/>
      <c r="F181" s="148"/>
      <c r="G181" s="148"/>
      <c r="H181" s="241">
        <v>1.8534350191420348</v>
      </c>
      <c r="I181" s="242">
        <f>1/(1+EXP(-H181))</f>
        <v>0.86452990935934115</v>
      </c>
      <c r="J181" s="242">
        <v>0.1455693771647934</v>
      </c>
      <c r="K181" s="242">
        <v>0</v>
      </c>
      <c r="L181" s="251"/>
      <c r="M181" s="224">
        <v>-0.28917449505623488</v>
      </c>
      <c r="N181" s="242">
        <v>0.11711794518247053</v>
      </c>
      <c r="O181" s="242">
        <v>-3.3867522660164712E-2</v>
      </c>
      <c r="P181" s="252"/>
      <c r="Q181" s="252"/>
      <c r="R181" s="252"/>
      <c r="S181" s="253"/>
      <c r="T181" s="254"/>
    </row>
    <row r="182" spans="1:20" x14ac:dyDescent="0.35">
      <c r="A182" s="191">
        <f>A178+1</f>
        <v>45</v>
      </c>
      <c r="B182" s="215">
        <v>0</v>
      </c>
      <c r="C182" s="215">
        <v>0</v>
      </c>
      <c r="D182" s="216">
        <v>0</v>
      </c>
      <c r="E182" s="239">
        <f>S178</f>
        <v>3.9851105709859476</v>
      </c>
      <c r="F182" s="240">
        <f>T178</f>
        <v>-6.1224806143412698</v>
      </c>
      <c r="G182" s="219">
        <v>1</v>
      </c>
      <c r="H182" s="220" cm="1">
        <f t="array" ref="H182:H185">MMULT(B182:C185,E182:E183)+F182</f>
        <v>-6.1224806143412698</v>
      </c>
      <c r="I182" s="222">
        <f>1/(1+EXP(-H182))</f>
        <v>2.1882104344895185E-3</v>
      </c>
      <c r="J182" s="222" cm="1">
        <f t="array" ref="J182:J185">-D182:D185*LN(I182:I185)</f>
        <v>0</v>
      </c>
      <c r="K182" s="222" cm="1">
        <f t="array" ref="K182:K185">-(1-D182:D185)*LN(1-I182:I185)</f>
        <v>2.1906080652612714E-3</v>
      </c>
      <c r="L182" s="243" cm="1">
        <f t="array" ref="L182">SUM(_xlfn.ANCHORARRAY(J182)+_xlfn.ANCHORARRAY(K182))/4</f>
        <v>9.2888219903412755E-2</v>
      </c>
      <c r="M182" s="222" cm="1">
        <f t="array" ref="M182:M185">1/4*(I182:I185-D182:D185)/(I182:I185*(1-I182:I185))</f>
        <v>0.25054825230002603</v>
      </c>
      <c r="N182" s="222" cm="1">
        <f t="array" ref="N182:N185">I182:I185*(1-I182:I185)</f>
        <v>2.1834221695839098E-3</v>
      </c>
      <c r="O182" s="222" cm="1">
        <f t="array" ref="O182:O185">M182:M185*_xlfn.ANCHORARRAY(N182)</f>
        <v>5.4705260862237962E-4</v>
      </c>
      <c r="P182" s="244">
        <v>1</v>
      </c>
      <c r="Q182" s="222" cm="1">
        <f t="array" ref="Q182:Q183">TRANSPOSE(MMULT(TRANSPOSE(_xlfn.ANCHORARRAY(O182)),B182:C185))</f>
        <v>-7.6552616961803877E-3</v>
      </c>
      <c r="R182" s="245" cm="1">
        <f t="array" ref="R182">SUM(1*_xlfn.ANCHORARRAY(O182))</f>
        <v>1.927113003402893E-2</v>
      </c>
      <c r="S182" s="226" cm="1">
        <f t="array" ref="S182:S183">E182:E183-G182*_xlfn.ANCHORARRAY(Q182)</f>
        <v>3.992765832682128</v>
      </c>
      <c r="T182" s="228">
        <f>F182-G182*R182</f>
        <v>-6.1417517443752985</v>
      </c>
    </row>
    <row r="183" spans="1:20" x14ac:dyDescent="0.35">
      <c r="A183" s="246"/>
      <c r="B183" s="230">
        <v>0</v>
      </c>
      <c r="C183" s="230">
        <v>1</v>
      </c>
      <c r="D183" s="231">
        <v>0</v>
      </c>
      <c r="E183" s="247">
        <f>S179</f>
        <v>3.9851105709859476</v>
      </c>
      <c r="H183" s="210">
        <v>-2.1373700433553222</v>
      </c>
      <c r="I183" s="223">
        <f>1/(1+EXP(-H183))</f>
        <v>0.10551735648634773</v>
      </c>
      <c r="J183" s="223">
        <v>0</v>
      </c>
      <c r="K183" s="223">
        <v>0.11150977978376986</v>
      </c>
      <c r="L183" s="233"/>
      <c r="M183" s="223">
        <v>0.27949116935121876</v>
      </c>
      <c r="N183" s="223">
        <v>9.438344396648074E-2</v>
      </c>
      <c r="O183" s="223">
        <v>2.6379339121586937E-2</v>
      </c>
      <c r="P183" s="169"/>
      <c r="Q183" s="223">
        <v>-7.6552616961803877E-3</v>
      </c>
      <c r="R183" s="169"/>
      <c r="S183" s="227">
        <v>3.992765832682128</v>
      </c>
      <c r="T183" s="234"/>
    </row>
    <row r="184" spans="1:20" x14ac:dyDescent="0.35">
      <c r="A184" s="246"/>
      <c r="B184" s="230">
        <v>1</v>
      </c>
      <c r="C184" s="230">
        <v>0</v>
      </c>
      <c r="D184" s="231">
        <v>0</v>
      </c>
      <c r="H184" s="210">
        <v>-2.1373700433553222</v>
      </c>
      <c r="I184" s="223">
        <f>1/(1+EXP(-H184))</f>
        <v>0.10551735648634773</v>
      </c>
      <c r="J184" s="223">
        <v>0</v>
      </c>
      <c r="K184" s="223">
        <v>0.11150977978376986</v>
      </c>
      <c r="L184" s="233"/>
      <c r="M184" s="223">
        <v>0.27949116935121876</v>
      </c>
      <c r="N184" s="223">
        <v>9.438344396648074E-2</v>
      </c>
      <c r="O184" s="223">
        <v>2.6379339121586937E-2</v>
      </c>
      <c r="P184" s="169"/>
      <c r="Q184" s="169"/>
      <c r="R184" s="169"/>
      <c r="S184" s="235"/>
      <c r="T184" s="234"/>
    </row>
    <row r="185" spans="1:20" ht="15" thickBot="1" x14ac:dyDescent="0.4">
      <c r="A185" s="248"/>
      <c r="B185" s="249">
        <v>1</v>
      </c>
      <c r="C185" s="249">
        <v>1</v>
      </c>
      <c r="D185" s="250">
        <v>1</v>
      </c>
      <c r="E185" s="148"/>
      <c r="F185" s="148"/>
      <c r="G185" s="148"/>
      <c r="H185" s="241">
        <v>1.8477405276306254</v>
      </c>
      <c r="I185" s="242">
        <f>1/(1+EXP(-H185))</f>
        <v>0.8638615967289307</v>
      </c>
      <c r="J185" s="242">
        <v>0.14634271198085003</v>
      </c>
      <c r="K185" s="242">
        <v>0</v>
      </c>
      <c r="L185" s="251"/>
      <c r="M185" s="224">
        <v>-0.28939821025340356</v>
      </c>
      <c r="N185" s="242">
        <v>0.117604738425873</v>
      </c>
      <c r="O185" s="242">
        <v>-3.4034600817767324E-2</v>
      </c>
      <c r="P185" s="252"/>
      <c r="Q185" s="252"/>
      <c r="R185" s="252"/>
      <c r="S185" s="253"/>
      <c r="T185" s="254"/>
    </row>
    <row r="186" spans="1:20" x14ac:dyDescent="0.35">
      <c r="A186" s="191">
        <f>A182+1</f>
        <v>46</v>
      </c>
      <c r="B186" s="215">
        <v>0</v>
      </c>
      <c r="C186" s="215">
        <v>0</v>
      </c>
      <c r="D186" s="216">
        <v>0</v>
      </c>
      <c r="E186" s="239">
        <f>S182</f>
        <v>3.992765832682128</v>
      </c>
      <c r="F186" s="240">
        <f>T182</f>
        <v>-6.1417517443752985</v>
      </c>
      <c r="G186" s="219">
        <v>1</v>
      </c>
      <c r="H186" s="220" cm="1">
        <f t="array" ref="H186:H189">MMULT(B186:C189,E186:E187)+F186</f>
        <v>-6.1417517443752985</v>
      </c>
      <c r="I186" s="222">
        <f>1/(1+EXP(-H186))</f>
        <v>2.1465345252100077E-3</v>
      </c>
      <c r="J186" s="222" cm="1">
        <f t="array" ref="J186:J189">-D186:D189*LN(I186:I189)</f>
        <v>0</v>
      </c>
      <c r="K186" s="222" cm="1">
        <f t="array" ref="K186:K189">-(1-D186:D189)*LN(1-I186:I189)</f>
        <v>2.1488416325588888E-3</v>
      </c>
      <c r="L186" s="243" cm="1">
        <f t="array" ref="L186">SUM(_xlfn.ANCHORARRAY(J186)+_xlfn.ANCHORARRAY(K186))/4</f>
        <v>9.2403142963600887E-2</v>
      </c>
      <c r="M186" s="222" cm="1">
        <f t="array" ref="M186:M189">1/4*(I186:I189-D186:D189)/(I186:I189*(1-I186:I189))</f>
        <v>0.25053778801183718</v>
      </c>
      <c r="N186" s="222" cm="1">
        <f t="array" ref="N186:N189">I186:I189*(1-I186:I189)</f>
        <v>2.1419269147420891E-3</v>
      </c>
      <c r="O186" s="222" cm="1">
        <f t="array" ref="O186:O189">M186:M189*_xlfn.ANCHORARRAY(N186)</f>
        <v>5.3663363130250193E-4</v>
      </c>
      <c r="P186" s="244">
        <v>1</v>
      </c>
      <c r="Q186" s="222" cm="1">
        <f t="array" ref="Q186:Q187">TRANSPOSE(MMULT(TRANSPOSE(_xlfn.ANCHORARRAY(O186)),B186:C189))</f>
        <v>-8.0447092801269535E-3</v>
      </c>
      <c r="R186" s="245" cm="1">
        <f t="array" ref="R186">SUM(1*_xlfn.ANCHORARRAY(O186))</f>
        <v>1.8598430317932568E-2</v>
      </c>
      <c r="S186" s="226" cm="1">
        <f t="array" ref="S186:S187">E186:E187-G186*_xlfn.ANCHORARRAY(Q186)</f>
        <v>4.0008105419622551</v>
      </c>
      <c r="T186" s="228">
        <f>F186-G186*R186</f>
        <v>-6.1603501746932308</v>
      </c>
    </row>
    <row r="187" spans="1:20" x14ac:dyDescent="0.35">
      <c r="A187" s="246"/>
      <c r="B187" s="230">
        <v>0</v>
      </c>
      <c r="C187" s="230">
        <v>1</v>
      </c>
      <c r="D187" s="231">
        <v>0</v>
      </c>
      <c r="E187" s="247">
        <f>S183</f>
        <v>3.992765832682128</v>
      </c>
      <c r="H187" s="210">
        <v>-2.1489859116931704</v>
      </c>
      <c r="I187" s="223">
        <f>1/(1+EXP(-H187))</f>
        <v>0.10442602386702805</v>
      </c>
      <c r="J187" s="223">
        <v>0</v>
      </c>
      <c r="K187" s="223">
        <v>0.11029045214624786</v>
      </c>
      <c r="L187" s="233"/>
      <c r="M187" s="223">
        <v>0.27915058572769519</v>
      </c>
      <c r="N187" s="223">
        <v>9.3521229406350936E-2</v>
      </c>
      <c r="O187" s="223">
        <v>2.6106505966757017E-2</v>
      </c>
      <c r="P187" s="169"/>
      <c r="Q187" s="223">
        <v>-8.0447092801269535E-3</v>
      </c>
      <c r="R187" s="169"/>
      <c r="S187" s="227">
        <v>4.0008105419622551</v>
      </c>
      <c r="T187" s="234"/>
    </row>
    <row r="188" spans="1:20" x14ac:dyDescent="0.35">
      <c r="A188" s="246"/>
      <c r="B188" s="230">
        <v>1</v>
      </c>
      <c r="C188" s="230">
        <v>0</v>
      </c>
      <c r="D188" s="231">
        <v>0</v>
      </c>
      <c r="H188" s="210">
        <v>-2.1489859116931704</v>
      </c>
      <c r="I188" s="223">
        <f>1/(1+EXP(-H188))</f>
        <v>0.10442602386702805</v>
      </c>
      <c r="J188" s="223">
        <v>0</v>
      </c>
      <c r="K188" s="223">
        <v>0.11029045214624786</v>
      </c>
      <c r="L188" s="233"/>
      <c r="M188" s="223">
        <v>0.27915058572769519</v>
      </c>
      <c r="N188" s="223">
        <v>9.3521229406350936E-2</v>
      </c>
      <c r="O188" s="223">
        <v>2.6106505966757017E-2</v>
      </c>
      <c r="P188" s="169"/>
      <c r="Q188" s="169"/>
      <c r="R188" s="169"/>
      <c r="S188" s="235"/>
      <c r="T188" s="234"/>
    </row>
    <row r="189" spans="1:20" ht="15" thickBot="1" x14ac:dyDescent="0.4">
      <c r="A189" s="248"/>
      <c r="B189" s="249">
        <v>1</v>
      </c>
      <c r="C189" s="249">
        <v>1</v>
      </c>
      <c r="D189" s="250">
        <v>1</v>
      </c>
      <c r="E189" s="148"/>
      <c r="F189" s="148"/>
      <c r="G189" s="148"/>
      <c r="H189" s="241">
        <v>1.8437799209889576</v>
      </c>
      <c r="I189" s="242">
        <f>1/(1+EXP(-H189))</f>
        <v>0.86339513901246412</v>
      </c>
      <c r="J189" s="242">
        <v>0.14688282592934893</v>
      </c>
      <c r="K189" s="242">
        <v>0</v>
      </c>
      <c r="L189" s="251"/>
      <c r="M189" s="224">
        <v>-0.28955456048310108</v>
      </c>
      <c r="N189" s="242">
        <v>0.11794397294211188</v>
      </c>
      <c r="O189" s="242">
        <v>-3.415121524688397E-2</v>
      </c>
      <c r="P189" s="252"/>
      <c r="Q189" s="252"/>
      <c r="R189" s="252"/>
      <c r="S189" s="253"/>
      <c r="T189" s="254"/>
    </row>
    <row r="190" spans="1:20" x14ac:dyDescent="0.35">
      <c r="A190" s="191">
        <f>A186+1</f>
        <v>47</v>
      </c>
      <c r="B190" s="215">
        <v>0</v>
      </c>
      <c r="C190" s="215">
        <v>0</v>
      </c>
      <c r="D190" s="216">
        <v>0</v>
      </c>
      <c r="E190" s="239">
        <f>S186</f>
        <v>4.0008105419622551</v>
      </c>
      <c r="F190" s="240">
        <f>T186</f>
        <v>-6.1603501746932308</v>
      </c>
      <c r="G190" s="219">
        <v>1</v>
      </c>
      <c r="H190" s="220" cm="1">
        <f t="array" ref="H190:H193">MMULT(B190:C193,E190:E191)+F190</f>
        <v>-6.1603501746932308</v>
      </c>
      <c r="I190" s="222">
        <f>1/(1+EXP(-H190))</f>
        <v>2.1070646476187781E-3</v>
      </c>
      <c r="J190" s="222" cm="1">
        <f t="array" ref="J190:J193">-D190:D193*LN(I190:I193)</f>
        <v>0</v>
      </c>
      <c r="K190" s="222" cm="1">
        <f t="array" ref="K190:K193">-(1-D190:D193)*LN(1-I190:I193)</f>
        <v>2.1092876315295318E-3</v>
      </c>
      <c r="L190" s="243" cm="1">
        <f t="array" ref="L190">SUM(_xlfn.ANCHORARRAY(J190)+_xlfn.ANCHORARRAY(K190))/4</f>
        <v>9.1930588452622003E-2</v>
      </c>
      <c r="M190" s="222" cm="1">
        <f t="array" ref="M190:M193">1/4*(I190:I193-D190:D193)/(I190:I193*(1-I190:I193))</f>
        <v>0.25052787843589519</v>
      </c>
      <c r="N190" s="222" cm="1">
        <f t="array" ref="N190:N193">I190:I193*(1-I190:I193)</f>
        <v>2.1026249261895335E-3</v>
      </c>
      <c r="O190" s="222" cm="1">
        <f t="array" ref="O190:O193">M190:M193*_xlfn.ANCHORARRAY(N190)</f>
        <v>5.2676616190469453E-4</v>
      </c>
      <c r="P190" s="244">
        <v>1</v>
      </c>
      <c r="Q190" s="222" cm="1">
        <f t="array" ref="Q190:Q191">TRANSPOSE(MMULT(TRANSPOSE(_xlfn.ANCHORARRAY(O190)),B190:C193))</f>
        <v>-8.3644785891928732E-3</v>
      </c>
      <c r="R190" s="245" cm="1">
        <f t="array" ref="R190">SUM(1*_xlfn.ANCHORARRAY(O190))</f>
        <v>1.8023072409638484E-2</v>
      </c>
      <c r="S190" s="226" cm="1">
        <f t="array" ref="S190:S191">E190:E191-G190*_xlfn.ANCHORARRAY(Q190)</f>
        <v>4.0091750205514476</v>
      </c>
      <c r="T190" s="228">
        <f>F190-G190*R190</f>
        <v>-6.1783732471028694</v>
      </c>
    </row>
    <row r="191" spans="1:20" x14ac:dyDescent="0.35">
      <c r="A191" s="246"/>
      <c r="B191" s="230">
        <v>0</v>
      </c>
      <c r="C191" s="230">
        <v>1</v>
      </c>
      <c r="D191" s="231">
        <v>0</v>
      </c>
      <c r="E191" s="247">
        <f>S187</f>
        <v>4.0008105419622551</v>
      </c>
      <c r="H191" s="210">
        <v>-2.1595396327309757</v>
      </c>
      <c r="I191" s="223">
        <f>1/(1+EXP(-H191))</f>
        <v>0.10344313934770664</v>
      </c>
      <c r="J191" s="223">
        <v>0</v>
      </c>
      <c r="K191" s="223">
        <v>0.1091935627923073</v>
      </c>
      <c r="L191" s="233"/>
      <c r="M191" s="223">
        <v>0.27884455629296234</v>
      </c>
      <c r="N191" s="223">
        <v>9.2742656269597587E-2</v>
      </c>
      <c r="O191" s="223">
        <v>2.5860784836926661E-2</v>
      </c>
      <c r="P191" s="169"/>
      <c r="Q191" s="223">
        <v>-8.3644785891928732E-3</v>
      </c>
      <c r="R191" s="169"/>
      <c r="S191" s="227">
        <v>4.0091750205514476</v>
      </c>
      <c r="T191" s="234"/>
    </row>
    <row r="192" spans="1:20" x14ac:dyDescent="0.35">
      <c r="A192" s="246"/>
      <c r="B192" s="230">
        <v>1</v>
      </c>
      <c r="C192" s="230">
        <v>0</v>
      </c>
      <c r="D192" s="231">
        <v>0</v>
      </c>
      <c r="H192" s="210">
        <v>-2.1595396327309757</v>
      </c>
      <c r="I192" s="223">
        <f>1/(1+EXP(-H192))</f>
        <v>0.10344313934770664</v>
      </c>
      <c r="J192" s="223">
        <v>0</v>
      </c>
      <c r="K192" s="223">
        <v>0.1091935627923073</v>
      </c>
      <c r="L192" s="233"/>
      <c r="M192" s="223">
        <v>0.27884455629296234</v>
      </c>
      <c r="N192" s="223">
        <v>9.2742656269597587E-2</v>
      </c>
      <c r="O192" s="223">
        <v>2.5860784836926661E-2</v>
      </c>
      <c r="P192" s="169"/>
      <c r="Q192" s="169"/>
      <c r="R192" s="169"/>
      <c r="S192" s="235"/>
      <c r="T192" s="234"/>
    </row>
    <row r="193" spans="1:20" ht="15" thickBot="1" x14ac:dyDescent="0.4">
      <c r="A193" s="248"/>
      <c r="B193" s="249">
        <v>1</v>
      </c>
      <c r="C193" s="249">
        <v>1</v>
      </c>
      <c r="D193" s="250">
        <v>1</v>
      </c>
      <c r="E193" s="148"/>
      <c r="F193" s="148"/>
      <c r="G193" s="148"/>
      <c r="H193" s="241">
        <v>1.8412709092312793</v>
      </c>
      <c r="I193" s="242">
        <f>1/(1+EXP(-H193))</f>
        <v>0.86309894629552186</v>
      </c>
      <c r="J193" s="242">
        <v>0.14722594059434385</v>
      </c>
      <c r="K193" s="242">
        <v>0</v>
      </c>
      <c r="L193" s="251"/>
      <c r="M193" s="224">
        <v>-0.28965392794536088</v>
      </c>
      <c r="N193" s="242">
        <v>0.11815915519908173</v>
      </c>
      <c r="O193" s="242">
        <v>-3.4225263426119534E-2</v>
      </c>
      <c r="P193" s="252"/>
      <c r="Q193" s="252"/>
      <c r="R193" s="252"/>
      <c r="S193" s="253"/>
      <c r="T193" s="254"/>
    </row>
    <row r="194" spans="1:20" x14ac:dyDescent="0.35">
      <c r="A194" s="191">
        <f>A190+1</f>
        <v>48</v>
      </c>
      <c r="B194" s="215">
        <v>0</v>
      </c>
      <c r="C194" s="215">
        <v>0</v>
      </c>
      <c r="D194" s="216">
        <v>0</v>
      </c>
      <c r="E194" s="239">
        <f>S190</f>
        <v>4.0091750205514476</v>
      </c>
      <c r="F194" s="240">
        <f>T190</f>
        <v>-6.1783732471028694</v>
      </c>
      <c r="G194" s="219">
        <v>1</v>
      </c>
      <c r="H194" s="220" cm="1">
        <f t="array" ref="H194:H197">MMULT(B194:C197,E194:E195)+F194</f>
        <v>-6.1783732471028694</v>
      </c>
      <c r="I194" s="222">
        <f>1/(1+EXP(-H194))</f>
        <v>2.0695069294315669E-3</v>
      </c>
      <c r="J194" s="222" cm="1">
        <f t="array" ref="J194:J197">-D194:D197*LN(I194:I197)</f>
        <v>0</v>
      </c>
      <c r="K194" s="222" cm="1">
        <f t="array" ref="K194:K197">-(1-D194:D197)*LN(1-I194:I197)</f>
        <v>2.0716513179590834E-3</v>
      </c>
      <c r="L194" s="243" cm="1">
        <f t="array" ref="L194">SUM(_xlfn.ANCHORARRAY(J194)+_xlfn.ANCHORARRAY(K194))/4</f>
        <v>9.1468095357846113E-2</v>
      </c>
      <c r="M194" s="222" cm="1">
        <f t="array" ref="M194:M197">1/4*(I194:I197-D194:D197)/(I194:I197*(1-I194:I197))</f>
        <v>0.25051844966753745</v>
      </c>
      <c r="N194" s="222" cm="1">
        <f t="array" ref="N194:N197">I194:I197*(1-I194:I197)</f>
        <v>2.0652240705006015E-3</v>
      </c>
      <c r="O194" s="222" cm="1">
        <f t="array" ref="O194:O197">M194:M197*_xlfn.ANCHORARRAY(N194)</f>
        <v>5.1737673235789173E-4</v>
      </c>
      <c r="P194" s="244">
        <v>1</v>
      </c>
      <c r="Q194" s="222" cm="1">
        <f t="array" ref="Q194:Q195">TRANSPOSE(MMULT(TRANSPOSE(_xlfn.ANCHORARRAY(O194)),B194:C197))</f>
        <v>-8.6258091682959448E-3</v>
      </c>
      <c r="R194" s="245" cm="1">
        <f t="array" ref="R194">SUM(1*_xlfn.ANCHORARRAY(O194))</f>
        <v>1.7529267678579083E-2</v>
      </c>
      <c r="S194" s="226" cm="1">
        <f t="array" ref="S194:S195">E194:E195-G194*_xlfn.ANCHORARRAY(Q194)</f>
        <v>4.0178008297197438</v>
      </c>
      <c r="T194" s="228">
        <f>F194-G194*R194</f>
        <v>-6.1959025147814488</v>
      </c>
    </row>
    <row r="195" spans="1:20" x14ac:dyDescent="0.35">
      <c r="A195" s="246"/>
      <c r="B195" s="230">
        <v>0</v>
      </c>
      <c r="C195" s="230">
        <v>1</v>
      </c>
      <c r="D195" s="231">
        <v>0</v>
      </c>
      <c r="E195" s="247">
        <f>S191</f>
        <v>4.0091750205514476</v>
      </c>
      <c r="H195" s="210">
        <v>-2.1691982265514218</v>
      </c>
      <c r="I195" s="223">
        <f>1/(1+EXP(-H195))</f>
        <v>0.10255080045806853</v>
      </c>
      <c r="J195" s="223">
        <v>0</v>
      </c>
      <c r="K195" s="223">
        <v>0.108198762403359</v>
      </c>
      <c r="L195" s="233"/>
      <c r="M195" s="223">
        <v>0.27856729955032877</v>
      </c>
      <c r="N195" s="223">
        <v>9.2034133783477939E-2</v>
      </c>
      <c r="O195" s="223">
        <v>2.5637700114517131E-2</v>
      </c>
      <c r="P195" s="169"/>
      <c r="Q195" s="223">
        <v>-8.6258091682959448E-3</v>
      </c>
      <c r="R195" s="169"/>
      <c r="S195" s="227">
        <v>4.0178008297197438</v>
      </c>
      <c r="T195" s="234"/>
    </row>
    <row r="196" spans="1:20" x14ac:dyDescent="0.35">
      <c r="A196" s="246"/>
      <c r="B196" s="230">
        <v>1</v>
      </c>
      <c r="C196" s="230">
        <v>0</v>
      </c>
      <c r="D196" s="231">
        <v>0</v>
      </c>
      <c r="H196" s="210">
        <v>-2.1691982265514218</v>
      </c>
      <c r="I196" s="223">
        <f>1/(1+EXP(-H196))</f>
        <v>0.10255080045806853</v>
      </c>
      <c r="J196" s="223">
        <v>0</v>
      </c>
      <c r="K196" s="223">
        <v>0.108198762403359</v>
      </c>
      <c r="L196" s="233"/>
      <c r="M196" s="223">
        <v>0.27856729955032877</v>
      </c>
      <c r="N196" s="223">
        <v>9.2034133783477939E-2</v>
      </c>
      <c r="O196" s="223">
        <v>2.5637700114517131E-2</v>
      </c>
      <c r="P196" s="169"/>
      <c r="Q196" s="169"/>
      <c r="R196" s="169"/>
      <c r="S196" s="235"/>
      <c r="T196" s="234"/>
    </row>
    <row r="197" spans="1:20" ht="15" thickBot="1" x14ac:dyDescent="0.4">
      <c r="A197" s="248"/>
      <c r="B197" s="249">
        <v>1</v>
      </c>
      <c r="C197" s="249">
        <v>1</v>
      </c>
      <c r="D197" s="250">
        <v>1</v>
      </c>
      <c r="E197" s="148"/>
      <c r="F197" s="148"/>
      <c r="G197" s="148"/>
      <c r="H197" s="241">
        <v>1.8399767940000258</v>
      </c>
      <c r="I197" s="242">
        <f>1/(1+EXP(-H197))</f>
        <v>0.8629459628687477</v>
      </c>
      <c r="J197" s="242">
        <v>0.14740320530670739</v>
      </c>
      <c r="K197" s="242">
        <v>0</v>
      </c>
      <c r="L197" s="251"/>
      <c r="M197" s="224">
        <v>-0.28970527791671757</v>
      </c>
      <c r="N197" s="242">
        <v>0.11827022803727762</v>
      </c>
      <c r="O197" s="242">
        <v>-3.4263509282813076E-2</v>
      </c>
      <c r="P197" s="252"/>
      <c r="Q197" s="252"/>
      <c r="R197" s="252"/>
      <c r="S197" s="253"/>
      <c r="T197" s="254"/>
    </row>
    <row r="198" spans="1:20" x14ac:dyDescent="0.35">
      <c r="A198" s="191">
        <f>A194+1</f>
        <v>49</v>
      </c>
      <c r="B198" s="215">
        <v>0</v>
      </c>
      <c r="C198" s="215">
        <v>0</v>
      </c>
      <c r="D198" s="216">
        <v>0</v>
      </c>
      <c r="E198" s="239">
        <f>S194</f>
        <v>4.0178008297197438</v>
      </c>
      <c r="F198" s="240">
        <f>T194</f>
        <v>-6.1959025147814488</v>
      </c>
      <c r="G198" s="219">
        <v>1</v>
      </c>
      <c r="H198" s="220" cm="1">
        <f t="array" ref="H198:H201">MMULT(B198:C201,E198:E199)+F198</f>
        <v>-6.1959025147814488</v>
      </c>
      <c r="I198" s="222">
        <f>1/(1+EXP(-H198))</f>
        <v>2.0336192235343876E-3</v>
      </c>
      <c r="J198" s="222" cm="1">
        <f t="array" ref="J198:J201">-D198:D201*LN(I198:I201)</f>
        <v>0</v>
      </c>
      <c r="K198" s="222" cm="1">
        <f t="array" ref="K198:K201">-(1-D198:D201)*LN(1-I198:I201)</f>
        <v>2.0356898348070748E-3</v>
      </c>
      <c r="L198" s="243" cm="1">
        <f t="array" ref="L198">SUM(_xlfn.ANCHORARRAY(J198)+_xlfn.ANCHORARRAY(K198))/4</f>
        <v>9.1013910594275632E-2</v>
      </c>
      <c r="M198" s="222" cm="1">
        <f t="array" ref="M198:M201">1/4*(I198:I201-D198:D201)/(I198:I201*(1-I198:I201))</f>
        <v>0.25050944081451726</v>
      </c>
      <c r="N198" s="222" cm="1">
        <f t="array" ref="N198:N201">I198:I201*(1-I198:I201)</f>
        <v>2.029483616388059E-3</v>
      </c>
      <c r="O198" s="222" cm="1">
        <f t="array" ref="O198:O201">M198:M201*_xlfn.ANCHORARRAY(N198)</f>
        <v>5.0840480588359689E-4</v>
      </c>
      <c r="P198" s="244">
        <v>1</v>
      </c>
      <c r="Q198" s="222" cm="1">
        <f t="array" ref="Q198:Q199">TRANSPOSE(MMULT(TRANSPOSE(_xlfn.ANCHORARRAY(O198)),B198:C201))</f>
        <v>-8.8381512271379532E-3</v>
      </c>
      <c r="R198" s="245" cm="1">
        <f t="array" ref="R198">SUM(1*_xlfn.ANCHORARRAY(O198))</f>
        <v>1.7103821874475719E-2</v>
      </c>
      <c r="S198" s="226" cm="1">
        <f t="array" ref="S198:S199">E198:E199-G198*_xlfn.ANCHORARRAY(Q198)</f>
        <v>4.0266389809468821</v>
      </c>
      <c r="T198" s="228">
        <f>F198-G198*R198</f>
        <v>-6.2130063366559245</v>
      </c>
    </row>
    <row r="199" spans="1:20" x14ac:dyDescent="0.35">
      <c r="A199" s="246"/>
      <c r="B199" s="230">
        <v>0</v>
      </c>
      <c r="C199" s="230">
        <v>1</v>
      </c>
      <c r="D199" s="231">
        <v>0</v>
      </c>
      <c r="E199" s="247">
        <f>S195</f>
        <v>4.0178008297197438</v>
      </c>
      <c r="H199" s="210">
        <v>-2.178101685061705</v>
      </c>
      <c r="I199" s="223">
        <f>1/(1+EXP(-H199))</f>
        <v>0.10173427318292032</v>
      </c>
      <c r="J199" s="223">
        <v>0</v>
      </c>
      <c r="K199" s="223">
        <v>0.10728934485668981</v>
      </c>
      <c r="L199" s="233"/>
      <c r="M199" s="223">
        <v>0.2783140807184657</v>
      </c>
      <c r="N199" s="223">
        <v>9.1384410842863265E-2</v>
      </c>
      <c r="O199" s="223">
        <v>2.5433568295730079E-2</v>
      </c>
      <c r="P199" s="169"/>
      <c r="Q199" s="223">
        <v>-8.8381512271379532E-3</v>
      </c>
      <c r="R199" s="169"/>
      <c r="S199" s="227">
        <v>4.0266389809468821</v>
      </c>
      <c r="T199" s="234"/>
    </row>
    <row r="200" spans="1:20" x14ac:dyDescent="0.35">
      <c r="A200" s="246"/>
      <c r="B200" s="230">
        <v>1</v>
      </c>
      <c r="C200" s="230">
        <v>0</v>
      </c>
      <c r="D200" s="231">
        <v>0</v>
      </c>
      <c r="H200" s="210">
        <v>-2.178101685061705</v>
      </c>
      <c r="I200" s="223">
        <f>1/(1+EXP(-H200))</f>
        <v>0.10173427318292032</v>
      </c>
      <c r="J200" s="223">
        <v>0</v>
      </c>
      <c r="K200" s="223">
        <v>0.10728934485668981</v>
      </c>
      <c r="L200" s="233"/>
      <c r="M200" s="223">
        <v>0.2783140807184657</v>
      </c>
      <c r="N200" s="223">
        <v>9.1384410842863265E-2</v>
      </c>
      <c r="O200" s="223">
        <v>2.5433568295730079E-2</v>
      </c>
      <c r="P200" s="169"/>
      <c r="Q200" s="169"/>
      <c r="R200" s="169"/>
      <c r="S200" s="235"/>
      <c r="T200" s="234"/>
    </row>
    <row r="201" spans="1:20" ht="15" thickBot="1" x14ac:dyDescent="0.4">
      <c r="A201" s="248"/>
      <c r="B201" s="249">
        <v>1</v>
      </c>
      <c r="C201" s="249">
        <v>1</v>
      </c>
      <c r="D201" s="250">
        <v>1</v>
      </c>
      <c r="E201" s="148"/>
      <c r="F201" s="148"/>
      <c r="G201" s="148"/>
      <c r="H201" s="241">
        <v>1.8396991446580389</v>
      </c>
      <c r="I201" s="242">
        <f>1/(1+EXP(-H201))</f>
        <v>0.86291312190852787</v>
      </c>
      <c r="J201" s="242">
        <v>0.14744126282891584</v>
      </c>
      <c r="K201" s="242">
        <v>0</v>
      </c>
      <c r="L201" s="251"/>
      <c r="M201" s="224">
        <v>-0.28971630359156941</v>
      </c>
      <c r="N201" s="242">
        <v>0.11829406594660599</v>
      </c>
      <c r="O201" s="242">
        <v>-3.4271719522868033E-2</v>
      </c>
      <c r="P201" s="252"/>
      <c r="Q201" s="252"/>
      <c r="R201" s="252"/>
      <c r="S201" s="253"/>
      <c r="T201" s="254"/>
    </row>
    <row r="202" spans="1:20" x14ac:dyDescent="0.35">
      <c r="A202" s="191">
        <f>A198+1</f>
        <v>50</v>
      </c>
      <c r="B202" s="215">
        <v>0</v>
      </c>
      <c r="C202" s="215">
        <v>0</v>
      </c>
      <c r="D202" s="216">
        <v>0</v>
      </c>
      <c r="E202" s="239">
        <f>S198</f>
        <v>4.0266389809468821</v>
      </c>
      <c r="F202" s="240">
        <f>T198</f>
        <v>-6.2130063366559245</v>
      </c>
      <c r="G202" s="219">
        <v>1</v>
      </c>
      <c r="H202" s="220" cm="1">
        <f t="array" ref="H202:H205">MMULT(B202:C205,E202:E203)+F202</f>
        <v>-6.2130063366559245</v>
      </c>
      <c r="I202" s="222">
        <f>1/(1+EXP(-H202))</f>
        <v>1.9992012783666409E-3</v>
      </c>
      <c r="J202" s="222" cm="1">
        <f t="array" ref="J202:J205">-D202:D205*LN(I202:I205)</f>
        <v>0</v>
      </c>
      <c r="K202" s="222" cm="1">
        <f t="array" ref="K202:K205">-(1-D202:D205)*LN(1-I202:I205)</f>
        <v>2.0012023487153926E-3</v>
      </c>
      <c r="L202" s="243" cm="1">
        <f t="array" ref="L202">SUM(_xlfn.ANCHORARRAY(J202)+_xlfn.ANCHORARRAY(K202))/4</f>
        <v>9.0566780130680744E-2</v>
      </c>
      <c r="M202" s="222" cm="1">
        <f t="array" ref="M202:M205">1/4*(I202:I205-D202:D205)/(I202:I205*(1-I202:I205))</f>
        <v>0.25050080152263587</v>
      </c>
      <c r="N202" s="222" cm="1">
        <f t="array" ref="N202:N205">I202:I205*(1-I202:I205)</f>
        <v>1.9952044726152182E-3</v>
      </c>
      <c r="O202" s="222" cm="1">
        <f t="array" ref="O202:O205">M202:M205*_xlfn.ANCHORARRAY(N202)</f>
        <v>4.9980031959166011E-4</v>
      </c>
      <c r="P202" s="244">
        <v>1</v>
      </c>
      <c r="Q202" s="222" cm="1">
        <f t="array" ref="Q202:Q203">TRANSPOSE(MMULT(TRANSPOSE(_xlfn.ANCHORARRAY(O202)),B202:C205))</f>
        <v>-9.009442169341856E-3</v>
      </c>
      <c r="R202" s="245" cm="1">
        <f t="array" ref="R202">SUM(1*_xlfn.ANCHORARRAY(O202))</f>
        <v>1.6735708757086243E-2</v>
      </c>
      <c r="S202" s="226" cm="1">
        <f t="array" ref="S202:S203">E202:E203-G202*_xlfn.ANCHORARRAY(Q202)</f>
        <v>4.035648423116224</v>
      </c>
      <c r="T202" s="228">
        <f>F202-G202*R202</f>
        <v>-6.229742045413011</v>
      </c>
    </row>
    <row r="203" spans="1:20" x14ac:dyDescent="0.35">
      <c r="A203" s="246"/>
      <c r="B203" s="230">
        <v>0</v>
      </c>
      <c r="C203" s="230">
        <v>1</v>
      </c>
      <c r="D203" s="231">
        <v>0</v>
      </c>
      <c r="E203" s="247">
        <f>S199</f>
        <v>4.0266389809468821</v>
      </c>
      <c r="H203" s="210">
        <v>-2.1863673557090424</v>
      </c>
      <c r="I203" s="223">
        <f>1/(1+EXP(-H203))</f>
        <v>0.10098140242734575</v>
      </c>
      <c r="J203" s="223">
        <v>0</v>
      </c>
      <c r="K203" s="223">
        <v>0.10645155776936738</v>
      </c>
      <c r="L203" s="233"/>
      <c r="M203" s="223">
        <v>0.27808101042069516</v>
      </c>
      <c r="N203" s="223">
        <v>9.0784158791152203E-2</v>
      </c>
      <c r="O203" s="223">
        <v>2.5245350606836438E-2</v>
      </c>
      <c r="P203" s="169"/>
      <c r="Q203" s="223">
        <v>-9.009442169341856E-3</v>
      </c>
      <c r="R203" s="169"/>
      <c r="S203" s="227">
        <v>4.035648423116224</v>
      </c>
      <c r="T203" s="234"/>
    </row>
    <row r="204" spans="1:20" x14ac:dyDescent="0.35">
      <c r="A204" s="246"/>
      <c r="B204" s="230">
        <v>1</v>
      </c>
      <c r="C204" s="230">
        <v>0</v>
      </c>
      <c r="D204" s="231">
        <v>0</v>
      </c>
      <c r="H204" s="210">
        <v>-2.1863673557090424</v>
      </c>
      <c r="I204" s="223">
        <f>1/(1+EXP(-H204))</f>
        <v>0.10098140242734575</v>
      </c>
      <c r="J204" s="223">
        <v>0</v>
      </c>
      <c r="K204" s="223">
        <v>0.10645155776936738</v>
      </c>
      <c r="L204" s="233"/>
      <c r="M204" s="223">
        <v>0.27808101042069516</v>
      </c>
      <c r="N204" s="223">
        <v>9.0784158791152203E-2</v>
      </c>
      <c r="O204" s="223">
        <v>2.5245350606836438E-2</v>
      </c>
      <c r="P204" s="169"/>
      <c r="Q204" s="169"/>
      <c r="R204" s="169"/>
      <c r="S204" s="235"/>
      <c r="T204" s="234"/>
    </row>
    <row r="205" spans="1:20" ht="15" thickBot="1" x14ac:dyDescent="0.4">
      <c r="A205" s="248"/>
      <c r="B205" s="249">
        <v>1</v>
      </c>
      <c r="C205" s="249">
        <v>1</v>
      </c>
      <c r="D205" s="250">
        <v>1</v>
      </c>
      <c r="E205" s="148"/>
      <c r="F205" s="148"/>
      <c r="G205" s="148"/>
      <c r="H205" s="241">
        <v>1.8402716252378397</v>
      </c>
      <c r="I205" s="242">
        <f>1/(1+EXP(-H205))</f>
        <v>0.86298082889528682</v>
      </c>
      <c r="J205" s="242">
        <v>0.14736280263527282</v>
      </c>
      <c r="K205" s="242">
        <v>0</v>
      </c>
      <c r="L205" s="251"/>
      <c r="M205" s="224">
        <v>-0.28969357328601181</v>
      </c>
      <c r="N205" s="242">
        <v>0.11824491785449051</v>
      </c>
      <c r="O205" s="242">
        <v>-3.4254792776178294E-2</v>
      </c>
      <c r="P205" s="252"/>
      <c r="Q205" s="252"/>
      <c r="R205" s="252"/>
      <c r="S205" s="253"/>
      <c r="T205" s="254"/>
    </row>
    <row r="206" spans="1:20" x14ac:dyDescent="0.35">
      <c r="A206" s="191">
        <f>A202+1</f>
        <v>51</v>
      </c>
      <c r="B206" s="215">
        <v>0</v>
      </c>
      <c r="C206" s="215">
        <v>0</v>
      </c>
      <c r="D206" s="216">
        <v>0</v>
      </c>
      <c r="E206" s="239">
        <f>S202</f>
        <v>4.035648423116224</v>
      </c>
      <c r="F206" s="240">
        <f>T202</f>
        <v>-6.229742045413011</v>
      </c>
      <c r="G206" s="219">
        <v>1</v>
      </c>
      <c r="H206" s="220" cm="1">
        <f t="array" ref="H206:H209">MMULT(B206:C209,E206:E207)+F206</f>
        <v>-6.229742045413011</v>
      </c>
      <c r="I206" s="222">
        <f>1/(1+EXP(-H206))</f>
        <v>1.9660868788294009E-3</v>
      </c>
      <c r="J206" s="222" cm="1">
        <f t="array" ref="J206:J209">-D206:D209*LN(I206:I209)</f>
        <v>0</v>
      </c>
      <c r="K206" s="222" cm="1">
        <f t="array" ref="K206:K209">-(1-D206:D209)*LN(1-I206:I209)</f>
        <v>1.968022164679712E-3</v>
      </c>
      <c r="L206" s="243" cm="1">
        <f t="array" ref="L206">SUM(_xlfn.ANCHORARRAY(J206)+_xlfn.ANCHORARRAY(K206))/4</f>
        <v>9.0125801945565895E-2</v>
      </c>
      <c r="M206" s="222" cm="1">
        <f t="array" ref="M206:M209">1/4*(I206:I209-D206:D209)/(I206:I209*(1-I206:I209))</f>
        <v>0.25049248999783003</v>
      </c>
      <c r="N206" s="222" cm="1">
        <f t="array" ref="N206:N209">I206:I209*(1-I206:I209)</f>
        <v>1.9622213812142959E-3</v>
      </c>
      <c r="O206" s="222" cm="1">
        <f t="array" ref="O206:O209">M206:M209*_xlfn.ANCHORARRAY(N206)</f>
        <v>4.9152171970735022E-4</v>
      </c>
      <c r="P206" s="244">
        <v>1</v>
      </c>
      <c r="Q206" s="222" cm="1">
        <f t="array" ref="Q206:Q207">TRANSPOSE(MMULT(TRANSPOSE(_xlfn.ANCHORARRAY(O206)),B206:C209))</f>
        <v>-9.1463434257347438E-3</v>
      </c>
      <c r="R206" s="245" cm="1">
        <f t="array" ref="R206">SUM(1*_xlfn.ANCHORARRAY(O206))</f>
        <v>1.6415713061213505E-2</v>
      </c>
      <c r="S206" s="226" cm="1">
        <f t="array" ref="S206:S207">E206:E207-G206*_xlfn.ANCHORARRAY(Q206)</f>
        <v>4.0447947665419584</v>
      </c>
      <c r="T206" s="228">
        <f>F206-G206*R206</f>
        <v>-6.2461577584742249</v>
      </c>
    </row>
    <row r="207" spans="1:20" x14ac:dyDescent="0.35">
      <c r="A207" s="246"/>
      <c r="B207" s="230">
        <v>0</v>
      </c>
      <c r="C207" s="230">
        <v>1</v>
      </c>
      <c r="D207" s="231">
        <v>0</v>
      </c>
      <c r="E207" s="247">
        <f>S203</f>
        <v>4.035648423116224</v>
      </c>
      <c r="H207" s="210">
        <v>-2.1940936222967871</v>
      </c>
      <c r="I207" s="223">
        <f>1/(1+EXP(-H207))</f>
        <v>0.10028213906896359</v>
      </c>
      <c r="J207" s="223">
        <v>0</v>
      </c>
      <c r="K207" s="223">
        <v>0.10567405265981938</v>
      </c>
      <c r="L207" s="233"/>
      <c r="M207" s="223">
        <v>0.27786488504440454</v>
      </c>
      <c r="N207" s="223">
        <v>9.0225631652716645E-2</v>
      </c>
      <c r="O207" s="223">
        <v>2.5070534767240898E-2</v>
      </c>
      <c r="P207" s="169"/>
      <c r="Q207" s="223">
        <v>-9.1463434257347438E-3</v>
      </c>
      <c r="R207" s="169"/>
      <c r="S207" s="227">
        <v>4.0447947665419584</v>
      </c>
      <c r="T207" s="234"/>
    </row>
    <row r="208" spans="1:20" x14ac:dyDescent="0.35">
      <c r="A208" s="246"/>
      <c r="B208" s="230">
        <v>1</v>
      </c>
      <c r="C208" s="230">
        <v>0</v>
      </c>
      <c r="D208" s="231">
        <v>0</v>
      </c>
      <c r="H208" s="210">
        <v>-2.1940936222967871</v>
      </c>
      <c r="I208" s="223">
        <f>1/(1+EXP(-H208))</f>
        <v>0.10028213906896359</v>
      </c>
      <c r="J208" s="223">
        <v>0</v>
      </c>
      <c r="K208" s="223">
        <v>0.10567405265981938</v>
      </c>
      <c r="L208" s="233"/>
      <c r="M208" s="223">
        <v>0.27786488504440454</v>
      </c>
      <c r="N208" s="223">
        <v>9.0225631652716645E-2</v>
      </c>
      <c r="O208" s="223">
        <v>2.5070534767240898E-2</v>
      </c>
      <c r="P208" s="169"/>
      <c r="Q208" s="169"/>
      <c r="R208" s="169"/>
      <c r="S208" s="235"/>
      <c r="T208" s="234"/>
    </row>
    <row r="209" spans="1:20" ht="15" thickBot="1" x14ac:dyDescent="0.4">
      <c r="A209" s="248"/>
      <c r="B209" s="249">
        <v>1</v>
      </c>
      <c r="C209" s="249">
        <v>1</v>
      </c>
      <c r="D209" s="250">
        <v>1</v>
      </c>
      <c r="E209" s="148"/>
      <c r="F209" s="148"/>
      <c r="G209" s="148"/>
      <c r="H209" s="241">
        <v>1.8415548008194369</v>
      </c>
      <c r="I209" s="242">
        <f>1/(1+EXP(-H209))</f>
        <v>0.86313248722809743</v>
      </c>
      <c r="J209" s="242">
        <v>0.14718708029794508</v>
      </c>
      <c r="K209" s="242">
        <v>0</v>
      </c>
      <c r="L209" s="251"/>
      <c r="M209" s="224">
        <v>-0.28964267212657152</v>
      </c>
      <c r="N209" s="242">
        <v>0.11813479671953565</v>
      </c>
      <c r="O209" s="242">
        <v>-3.4216878192975642E-2</v>
      </c>
      <c r="P209" s="252"/>
      <c r="Q209" s="252"/>
      <c r="R209" s="252"/>
      <c r="S209" s="253"/>
      <c r="T209" s="254"/>
    </row>
    <row r="210" spans="1:20" x14ac:dyDescent="0.35">
      <c r="A210" s="191">
        <f>A206+1</f>
        <v>52</v>
      </c>
      <c r="B210" s="215">
        <v>0</v>
      </c>
      <c r="C210" s="215">
        <v>0</v>
      </c>
      <c r="D210" s="216">
        <v>0</v>
      </c>
      <c r="E210" s="239">
        <f>S206</f>
        <v>4.0447947665419584</v>
      </c>
      <c r="F210" s="240">
        <f>T206</f>
        <v>-6.2461577584742249</v>
      </c>
      <c r="G210" s="219">
        <v>1</v>
      </c>
      <c r="H210" s="220" cm="1">
        <f t="array" ref="H210:H213">MMULT(B210:C213,E210:E211)+F210</f>
        <v>-6.2461577584742249</v>
      </c>
      <c r="I210" s="222">
        <f>1/(1+EXP(-H210))</f>
        <v>1.9341375375868568E-3</v>
      </c>
      <c r="J210" s="222" cm="1">
        <f t="array" ref="J210:J213">-D210:D213*LN(I210:I213)</f>
        <v>0</v>
      </c>
      <c r="K210" s="222" cm="1">
        <f t="array" ref="K210:K213">-(1-D210:D213)*LN(1-I210:I213)</f>
        <v>1.9360103968953113E-3</v>
      </c>
      <c r="L210" s="243" cm="1">
        <f t="array" ref="L210">SUM(_xlfn.ANCHORARRAY(J210)+_xlfn.ANCHORARRAY(K210))/4</f>
        <v>8.9690322510386583E-2</v>
      </c>
      <c r="M210" s="222" cm="1">
        <f t="array" ref="M210:M213">1/4*(I210:I213-D210:D213)/(I210:I213*(1-I210:I213))</f>
        <v>0.25048447141875363</v>
      </c>
      <c r="N210" s="222" cm="1">
        <f t="array" ref="N210:N213">I210:I213*(1-I210:I213)</f>
        <v>1.9303966495725542E-3</v>
      </c>
      <c r="O210" s="222" cm="1">
        <f t="array" ref="O210:O213">M210:M213*_xlfn.ANCHORARRAY(N210)</f>
        <v>4.835343843967142E-4</v>
      </c>
      <c r="P210" s="244">
        <v>1</v>
      </c>
      <c r="Q210" s="222" cm="1">
        <f t="array" ref="Q210:Q211">TRANSPOSE(MMULT(TRANSPOSE(_xlfn.ANCHORARRAY(O210)),B210:C213))</f>
        <v>-9.2544422998699534E-3</v>
      </c>
      <c r="R210" s="245" cm="1">
        <f t="array" ref="R210">SUM(1*_xlfn.ANCHORARRAY(O210))</f>
        <v>1.613613177211469E-2</v>
      </c>
      <c r="S210" s="226" cm="1">
        <f t="array" ref="S210:S211">E210:E211-G210*_xlfn.ANCHORARRAY(Q210)</f>
        <v>4.0540492088418283</v>
      </c>
      <c r="T210" s="228">
        <f>F210-G210*R210</f>
        <v>-6.2622938902463394</v>
      </c>
    </row>
    <row r="211" spans="1:20" x14ac:dyDescent="0.35">
      <c r="A211" s="246"/>
      <c r="B211" s="230">
        <v>0</v>
      </c>
      <c r="C211" s="230">
        <v>1</v>
      </c>
      <c r="D211" s="231">
        <v>0</v>
      </c>
      <c r="E211" s="247">
        <f>S207</f>
        <v>4.0447947665419584</v>
      </c>
      <c r="H211" s="210">
        <v>-2.2013629919322666</v>
      </c>
      <c r="I211" s="223">
        <f>1/(1+EXP(-H211))</f>
        <v>9.9628158750351747E-2</v>
      </c>
      <c r="J211" s="223">
        <v>0</v>
      </c>
      <c r="K211" s="223">
        <v>0.10494744403960179</v>
      </c>
      <c r="L211" s="233"/>
      <c r="M211" s="223">
        <v>0.27766305935669738</v>
      </c>
      <c r="N211" s="223">
        <v>8.9702388734366451E-2</v>
      </c>
      <c r="O211" s="223">
        <v>2.4907039687587933E-2</v>
      </c>
      <c r="P211" s="169"/>
      <c r="Q211" s="223">
        <v>-9.2544422998699534E-3</v>
      </c>
      <c r="R211" s="169"/>
      <c r="S211" s="227">
        <v>4.0540492088418283</v>
      </c>
      <c r="T211" s="234"/>
    </row>
    <row r="212" spans="1:20" x14ac:dyDescent="0.35">
      <c r="A212" s="246"/>
      <c r="B212" s="230">
        <v>1</v>
      </c>
      <c r="C212" s="230">
        <v>0</v>
      </c>
      <c r="D212" s="231">
        <v>0</v>
      </c>
      <c r="H212" s="210">
        <v>-2.2013629919322666</v>
      </c>
      <c r="I212" s="223">
        <f>1/(1+EXP(-H212))</f>
        <v>9.9628158750351747E-2</v>
      </c>
      <c r="J212" s="223">
        <v>0</v>
      </c>
      <c r="K212" s="223">
        <v>0.10494744403960179</v>
      </c>
      <c r="L212" s="233"/>
      <c r="M212" s="223">
        <v>0.27766305935669738</v>
      </c>
      <c r="N212" s="223">
        <v>8.9702388734366451E-2</v>
      </c>
      <c r="O212" s="223">
        <v>2.4907039687587933E-2</v>
      </c>
      <c r="P212" s="169"/>
      <c r="Q212" s="169"/>
      <c r="R212" s="169"/>
      <c r="S212" s="235"/>
      <c r="T212" s="234"/>
    </row>
    <row r="213" spans="1:20" ht="15" thickBot="1" x14ac:dyDescent="0.4">
      <c r="A213" s="248"/>
      <c r="B213" s="249">
        <v>1</v>
      </c>
      <c r="C213" s="249">
        <v>1</v>
      </c>
      <c r="D213" s="250">
        <v>1</v>
      </c>
      <c r="E213" s="148"/>
      <c r="F213" s="148"/>
      <c r="G213" s="148"/>
      <c r="H213" s="241">
        <v>1.8434317746096918</v>
      </c>
      <c r="I213" s="242">
        <f>1/(1+EXP(-H213))</f>
        <v>0.86335407205016845</v>
      </c>
      <c r="J213" s="242">
        <v>0.14693039156544743</v>
      </c>
      <c r="K213" s="242">
        <v>0</v>
      </c>
      <c r="L213" s="251"/>
      <c r="M213" s="224">
        <v>-0.289568333657518</v>
      </c>
      <c r="N213" s="242">
        <v>0.117973818324561</v>
      </c>
      <c r="O213" s="242">
        <v>-3.4161481987457887E-2</v>
      </c>
      <c r="P213" s="252"/>
      <c r="Q213" s="252"/>
      <c r="R213" s="252"/>
      <c r="S213" s="253"/>
      <c r="T213" s="254"/>
    </row>
    <row r="214" spans="1:20" x14ac:dyDescent="0.35">
      <c r="A214" s="191">
        <f>A210+1</f>
        <v>53</v>
      </c>
      <c r="B214" s="215">
        <v>0</v>
      </c>
      <c r="C214" s="215">
        <v>0</v>
      </c>
      <c r="D214" s="216">
        <v>0</v>
      </c>
      <c r="E214" s="239">
        <f>S210</f>
        <v>4.0540492088418283</v>
      </c>
      <c r="F214" s="240">
        <f>T210</f>
        <v>-6.2622938902463394</v>
      </c>
      <c r="G214" s="219">
        <v>1</v>
      </c>
      <c r="H214" s="220" cm="1">
        <f t="array" ref="H214:H217">MMULT(B214:C217,E214:E215)+F214</f>
        <v>-6.2622938902463394</v>
      </c>
      <c r="I214" s="222">
        <f>1/(1+EXP(-H214))</f>
        <v>1.9032374132037077E-3</v>
      </c>
      <c r="J214" s="222" cm="1">
        <f t="array" ref="J214:J217">-D214:D217*LN(I214:I217)</f>
        <v>0</v>
      </c>
      <c r="K214" s="222" cm="1">
        <f t="array" ref="K214:K217">-(1-D214:D217)*LN(1-I214:I217)</f>
        <v>1.9050508708548699E-3</v>
      </c>
      <c r="L214" s="243" cm="1">
        <f t="array" ref="L214">SUM(_xlfn.ANCHORARRAY(J214)+_xlfn.ANCHORARRAY(K214))/4</f>
        <v>8.9259863900775602E-2</v>
      </c>
      <c r="M214" s="222" cm="1">
        <f t="array" ref="M214:M217">1/4*(I214:I217-D214:D217)/(I214:I217*(1-I214:I217))</f>
        <v>0.25047671665828047</v>
      </c>
      <c r="N214" s="222" cm="1">
        <f t="array" ref="N214:N217">I214:I217*(1-I214:I217)</f>
        <v>1.8996151005526893E-3</v>
      </c>
      <c r="O214" s="222" cm="1">
        <f t="array" ref="O214:O217">M214:M217*_xlfn.ANCHORARRAY(N214)</f>
        <v>4.7580935330092692E-4</v>
      </c>
      <c r="P214" s="244">
        <v>1</v>
      </c>
      <c r="Q214" s="222" cm="1">
        <f t="array" ref="Q214:Q215">TRANSPOSE(MMULT(TRANSPOSE(_xlfn.ANCHORARRAY(O214)),B214:C217))</f>
        <v>-9.3384232910503524E-3</v>
      </c>
      <c r="R214" s="245" cm="1">
        <f t="array" ref="R214">SUM(1*_xlfn.ANCHORARRAY(O214))</f>
        <v>1.589052439550763E-2</v>
      </c>
      <c r="S214" s="226" cm="1">
        <f t="array" ref="S214:S215">E214:E215-G214*_xlfn.ANCHORARRAY(Q214)</f>
        <v>4.063387632132879</v>
      </c>
      <c r="T214" s="228">
        <f>F214-G214*R214</f>
        <v>-6.2781844146418466</v>
      </c>
    </row>
    <row r="215" spans="1:20" x14ac:dyDescent="0.35">
      <c r="A215" s="246"/>
      <c r="B215" s="230">
        <v>0</v>
      </c>
      <c r="C215" s="230">
        <v>1</v>
      </c>
      <c r="D215" s="231">
        <v>0</v>
      </c>
      <c r="E215" s="247">
        <f>S211</f>
        <v>4.0540492088418283</v>
      </c>
      <c r="H215" s="210">
        <v>-2.2082446814045111</v>
      </c>
      <c r="I215" s="223">
        <f>1/(1+EXP(-H215))</f>
        <v>9.9012553333028205E-2</v>
      </c>
      <c r="J215" s="223">
        <v>0</v>
      </c>
      <c r="K215" s="223">
        <v>0.10426395413792752</v>
      </c>
      <c r="L215" s="233"/>
      <c r="M215" s="223">
        <v>0.27747334430110704</v>
      </c>
      <c r="N215" s="223">
        <v>8.9209067615502458E-2</v>
      </c>
      <c r="O215" s="223">
        <v>2.4753138333257051E-2</v>
      </c>
      <c r="P215" s="169"/>
      <c r="Q215" s="223">
        <v>-9.3384232910503524E-3</v>
      </c>
      <c r="R215" s="169"/>
      <c r="S215" s="227">
        <v>4.063387632132879</v>
      </c>
      <c r="T215" s="234"/>
    </row>
    <row r="216" spans="1:20" x14ac:dyDescent="0.35">
      <c r="A216" s="246"/>
      <c r="B216" s="230">
        <v>1</v>
      </c>
      <c r="C216" s="230">
        <v>0</v>
      </c>
      <c r="D216" s="231">
        <v>0</v>
      </c>
      <c r="H216" s="210">
        <v>-2.2082446814045111</v>
      </c>
      <c r="I216" s="223">
        <f>1/(1+EXP(-H216))</f>
        <v>9.9012553333028205E-2</v>
      </c>
      <c r="J216" s="223">
        <v>0</v>
      </c>
      <c r="K216" s="223">
        <v>0.10426395413792752</v>
      </c>
      <c r="L216" s="233"/>
      <c r="M216" s="223">
        <v>0.27747334430110704</v>
      </c>
      <c r="N216" s="223">
        <v>8.9209067615502458E-2</v>
      </c>
      <c r="O216" s="223">
        <v>2.4753138333257051E-2</v>
      </c>
      <c r="P216" s="169"/>
      <c r="Q216" s="169"/>
      <c r="R216" s="169"/>
      <c r="S216" s="235"/>
      <c r="T216" s="234"/>
    </row>
    <row r="217" spans="1:20" ht="15" thickBot="1" x14ac:dyDescent="0.4">
      <c r="A217" s="248"/>
      <c r="B217" s="249">
        <v>1</v>
      </c>
      <c r="C217" s="249">
        <v>1</v>
      </c>
      <c r="D217" s="250">
        <v>1</v>
      </c>
      <c r="E217" s="148"/>
      <c r="F217" s="148"/>
      <c r="G217" s="148"/>
      <c r="H217" s="241">
        <v>1.8458045274373172</v>
      </c>
      <c r="I217" s="242">
        <f>1/(1+EXP(-H217))</f>
        <v>0.86363375350277038</v>
      </c>
      <c r="J217" s="242">
        <v>0.14660649645639251</v>
      </c>
      <c r="K217" s="242">
        <v>0</v>
      </c>
      <c r="L217" s="251"/>
      <c r="M217" s="224">
        <v>-0.28947455907789282</v>
      </c>
      <c r="N217" s="242">
        <v>0.11777049331348642</v>
      </c>
      <c r="O217" s="242">
        <v>-3.4091561624307404E-2</v>
      </c>
      <c r="P217" s="252"/>
      <c r="Q217" s="252"/>
      <c r="R217" s="252"/>
      <c r="S217" s="253"/>
      <c r="T217" s="254"/>
    </row>
    <row r="218" spans="1:20" x14ac:dyDescent="0.35">
      <c r="A218" s="191">
        <f>A214+1</f>
        <v>54</v>
      </c>
      <c r="B218" s="215">
        <v>0</v>
      </c>
      <c r="C218" s="215">
        <v>0</v>
      </c>
      <c r="D218" s="216">
        <v>0</v>
      </c>
      <c r="E218" s="239">
        <f>S214</f>
        <v>4.063387632132879</v>
      </c>
      <c r="F218" s="240">
        <f>T214</f>
        <v>-6.2781844146418466</v>
      </c>
      <c r="G218" s="219">
        <v>1</v>
      </c>
      <c r="H218" s="220" cm="1">
        <f t="array" ref="H218:H221">MMULT(B218:C221,E218:E219)+F218</f>
        <v>-6.2781844146418466</v>
      </c>
      <c r="I218" s="222">
        <f>1/(1+EXP(-H218))</f>
        <v>1.8732892039239563E-3</v>
      </c>
      <c r="J218" s="222" cm="1">
        <f t="array" ref="J218:J221">-D218:D221*LN(I218:I221)</f>
        <v>0</v>
      </c>
      <c r="K218" s="222" cm="1">
        <f t="array" ref="K218:K221">-(1-D218:D221)*LN(1-I218:I221)</f>
        <v>1.8750460044845601E-3</v>
      </c>
      <c r="L218" s="243" cm="1">
        <f t="array" ref="L218">SUM(_xlfn.ANCHORARRAY(J218)+_xlfn.ANCHORARRAY(K218))/4</f>
        <v>8.8834072454264459E-2</v>
      </c>
      <c r="M218" s="222" cm="1">
        <f t="array" ref="M218:M221">1/4*(I218:I221-D218:D221)/(I218:I221*(1-I218:I221))</f>
        <v>0.25046920125061822</v>
      </c>
      <c r="N218" s="222" cm="1">
        <f t="array" ref="N218:N221">I218:I221*(1-I218:I221)</f>
        <v>1.8697799914824183E-3</v>
      </c>
      <c r="O218" s="222" cm="1">
        <f t="array" ref="O218:O221">M218:M221*_xlfn.ANCHORARRAY(N218)</f>
        <v>4.6832230098098907E-4</v>
      </c>
      <c r="P218" s="244">
        <v>1</v>
      </c>
      <c r="Q218" s="222" cm="1">
        <f t="array" ref="Q218:Q219">TRANSPOSE(MMULT(TRANSPOSE(_xlfn.ANCHORARRAY(O218)),B218:C221))</f>
        <v>-9.4022130182722374E-3</v>
      </c>
      <c r="R218" s="245" cm="1">
        <f t="array" ref="R218">SUM(1*_xlfn.ANCHORARRAY(O218))</f>
        <v>1.5673504342551832E-2</v>
      </c>
      <c r="S218" s="226" cm="1">
        <f t="array" ref="S218:S219">E218:E219-G218*_xlfn.ANCHORARRAY(Q218)</f>
        <v>4.0727898451511511</v>
      </c>
      <c r="T218" s="228">
        <f>F218-G218*R218</f>
        <v>-6.2938579189843988</v>
      </c>
    </row>
    <row r="219" spans="1:20" x14ac:dyDescent="0.35">
      <c r="A219" s="246"/>
      <c r="B219" s="230">
        <v>0</v>
      </c>
      <c r="C219" s="230">
        <v>1</v>
      </c>
      <c r="D219" s="231">
        <v>0</v>
      </c>
      <c r="E219" s="247">
        <f>S215</f>
        <v>4.063387632132879</v>
      </c>
      <c r="H219" s="210">
        <v>-2.2147967825089676</v>
      </c>
      <c r="I219" s="223">
        <f>1/(1+EXP(-H219))</f>
        <v>9.8429580239372316E-2</v>
      </c>
      <c r="J219" s="223">
        <v>0</v>
      </c>
      <c r="K219" s="223">
        <v>0.10361712540100944</v>
      </c>
      <c r="L219" s="233"/>
      <c r="M219" s="223">
        <v>0.27729392460144875</v>
      </c>
      <c r="N219" s="223">
        <v>8.8741197973273289E-2</v>
      </c>
      <c r="O219" s="223">
        <v>2.4607395059843079E-2</v>
      </c>
      <c r="P219" s="169"/>
      <c r="Q219" s="223">
        <v>-9.4022130182722374E-3</v>
      </c>
      <c r="R219" s="169"/>
      <c r="S219" s="227">
        <v>4.0727898451511511</v>
      </c>
      <c r="T219" s="234"/>
    </row>
    <row r="220" spans="1:20" x14ac:dyDescent="0.35">
      <c r="A220" s="246"/>
      <c r="B220" s="230">
        <v>1</v>
      </c>
      <c r="C220" s="230">
        <v>0</v>
      </c>
      <c r="D220" s="231">
        <v>0</v>
      </c>
      <c r="H220" s="210">
        <v>-2.2147967825089676</v>
      </c>
      <c r="I220" s="223">
        <f>1/(1+EXP(-H220))</f>
        <v>9.8429580239372316E-2</v>
      </c>
      <c r="J220" s="223">
        <v>0</v>
      </c>
      <c r="K220" s="223">
        <v>0.10361712540100944</v>
      </c>
      <c r="L220" s="233"/>
      <c r="M220" s="223">
        <v>0.27729392460144875</v>
      </c>
      <c r="N220" s="223">
        <v>8.8741197973273289E-2</v>
      </c>
      <c r="O220" s="223">
        <v>2.4607395059843079E-2</v>
      </c>
      <c r="P220" s="169"/>
      <c r="Q220" s="169"/>
      <c r="R220" s="169"/>
      <c r="S220" s="235"/>
      <c r="T220" s="234"/>
    </row>
    <row r="221" spans="1:20" ht="15" thickBot="1" x14ac:dyDescent="0.4">
      <c r="A221" s="248"/>
      <c r="B221" s="249">
        <v>1</v>
      </c>
      <c r="C221" s="249">
        <v>1</v>
      </c>
      <c r="D221" s="250">
        <v>1</v>
      </c>
      <c r="E221" s="148"/>
      <c r="F221" s="148"/>
      <c r="G221" s="148"/>
      <c r="H221" s="241">
        <v>1.8485908496239114</v>
      </c>
      <c r="I221" s="242">
        <f>1/(1+EXP(-H221))</f>
        <v>0.86396156768753873</v>
      </c>
      <c r="J221" s="242">
        <v>0.14622699301055442</v>
      </c>
      <c r="K221" s="242">
        <v>0</v>
      </c>
      <c r="L221" s="251"/>
      <c r="M221" s="224">
        <v>-0.28936472332808127</v>
      </c>
      <c r="N221" s="242">
        <v>0.11753197724642916</v>
      </c>
      <c r="O221" s="242">
        <v>-3.4009608078115316E-2</v>
      </c>
      <c r="P221" s="252"/>
      <c r="Q221" s="252"/>
      <c r="R221" s="252"/>
      <c r="S221" s="253"/>
      <c r="T221" s="254"/>
    </row>
    <row r="222" spans="1:20" x14ac:dyDescent="0.35">
      <c r="A222" s="191">
        <f>A218+1</f>
        <v>55</v>
      </c>
      <c r="B222" s="215">
        <v>0</v>
      </c>
      <c r="C222" s="215">
        <v>0</v>
      </c>
      <c r="D222" s="216">
        <v>0</v>
      </c>
      <c r="E222" s="239">
        <f>S218</f>
        <v>4.0727898451511511</v>
      </c>
      <c r="F222" s="240">
        <f>T218</f>
        <v>-6.2938579189843988</v>
      </c>
      <c r="G222" s="219">
        <v>1</v>
      </c>
      <c r="H222" s="220" cm="1">
        <f t="array" ref="H222:H225">MMULT(B222:C225,E222:E223)+F222</f>
        <v>-6.2938579189843988</v>
      </c>
      <c r="I222" s="222">
        <f>1/(1+EXP(-H222))</f>
        <v>1.8442108206976021E-3</v>
      </c>
      <c r="J222" s="222" cm="1">
        <f t="array" ref="J222:J225">-D222:D225*LN(I222:I225)</f>
        <v>0</v>
      </c>
      <c r="K222" s="222" cm="1">
        <f t="array" ref="K222:K225">-(1-D222:D225)*LN(1-I222:I225)</f>
        <v>1.8459134711595272E-3</v>
      </c>
      <c r="L222" s="243" cm="1">
        <f t="array" ref="L222">SUM(_xlfn.ANCHORARRAY(J222)+_xlfn.ANCHORARRAY(K222))/4</f>
        <v>8.8412682585618851E-2</v>
      </c>
      <c r="M222" s="222" cm="1">
        <f t="array" ref="M222:M225">1/4*(I222:I225-D222:D225)/(I222:I225*(1-I222:I225))</f>
        <v>0.25046190455455203</v>
      </c>
      <c r="N222" s="222" cm="1">
        <f t="array" ref="N222:N225">I222:I225*(1-I222:I225)</f>
        <v>1.840809707146424E-3</v>
      </c>
      <c r="O222" s="222" cm="1">
        <f t="array" ref="O222:O225">M222:M225*_xlfn.ANCHORARRAY(N222)</f>
        <v>4.6105270517440052E-4</v>
      </c>
      <c r="P222" s="244">
        <v>1</v>
      </c>
      <c r="Q222" s="222" cm="1">
        <f t="array" ref="Q222:Q223">TRANSPOSE(MMULT(TRANSPOSE(_xlfn.ANCHORARRAY(O222)),B222:C225))</f>
        <v>-9.4491024734903624E-3</v>
      </c>
      <c r="R222" s="245" cm="1">
        <f t="array" ref="R222">SUM(1*_xlfn.ANCHORARRAY(O222))</f>
        <v>1.5480564770150654E-2</v>
      </c>
      <c r="S222" s="226" cm="1">
        <f t="array" ref="S222:S223">E222:E223-G222*_xlfn.ANCHORARRAY(Q222)</f>
        <v>4.0822389476246412</v>
      </c>
      <c r="T222" s="228">
        <f>F222-G222*R222</f>
        <v>-6.3093384837545496</v>
      </c>
    </row>
    <row r="223" spans="1:20" x14ac:dyDescent="0.35">
      <c r="A223" s="246"/>
      <c r="B223" s="230">
        <v>0</v>
      </c>
      <c r="C223" s="230">
        <v>1</v>
      </c>
      <c r="D223" s="231">
        <v>0</v>
      </c>
      <c r="E223" s="247">
        <f>S219</f>
        <v>4.0727898451511511</v>
      </c>
      <c r="H223" s="210">
        <v>-2.2210680738332478</v>
      </c>
      <c r="I223" s="223">
        <f>1/(1+EXP(-H223))</f>
        <v>9.7874458153866445E-2</v>
      </c>
      <c r="J223" s="223">
        <v>0</v>
      </c>
      <c r="K223" s="223">
        <v>0.10300158695678208</v>
      </c>
      <c r="L223" s="233"/>
      <c r="M223" s="223">
        <v>0.27712329205134068</v>
      </c>
      <c r="N223" s="223">
        <v>8.829504859495349E-2</v>
      </c>
      <c r="O223" s="223">
        <v>2.4468614538466615E-2</v>
      </c>
      <c r="P223" s="169"/>
      <c r="Q223" s="223">
        <v>-9.4491024734903624E-3</v>
      </c>
      <c r="R223" s="169"/>
      <c r="S223" s="227">
        <v>4.0822389476246412</v>
      </c>
      <c r="T223" s="234"/>
    </row>
    <row r="224" spans="1:20" x14ac:dyDescent="0.35">
      <c r="A224" s="246"/>
      <c r="B224" s="230">
        <v>1</v>
      </c>
      <c r="C224" s="230">
        <v>0</v>
      </c>
      <c r="D224" s="231">
        <v>0</v>
      </c>
      <c r="H224" s="210">
        <v>-2.2210680738332478</v>
      </c>
      <c r="I224" s="223">
        <f>1/(1+EXP(-H224))</f>
        <v>9.7874458153866445E-2</v>
      </c>
      <c r="J224" s="223">
        <v>0</v>
      </c>
      <c r="K224" s="223">
        <v>0.10300158695678208</v>
      </c>
      <c r="L224" s="233"/>
      <c r="M224" s="223">
        <v>0.27712329205134068</v>
      </c>
      <c r="N224" s="223">
        <v>8.829504859495349E-2</v>
      </c>
      <c r="O224" s="223">
        <v>2.4468614538466615E-2</v>
      </c>
      <c r="P224" s="169"/>
      <c r="Q224" s="169"/>
      <c r="R224" s="169"/>
      <c r="S224" s="235"/>
      <c r="T224" s="234"/>
    </row>
    <row r="225" spans="1:20" ht="15" thickBot="1" x14ac:dyDescent="0.4">
      <c r="A225" s="248"/>
      <c r="B225" s="249">
        <v>1</v>
      </c>
      <c r="C225" s="249">
        <v>1</v>
      </c>
      <c r="D225" s="250">
        <v>1</v>
      </c>
      <c r="E225" s="148"/>
      <c r="F225" s="148"/>
      <c r="G225" s="148"/>
      <c r="H225" s="241">
        <v>1.8517217713179033</v>
      </c>
      <c r="I225" s="242">
        <f>1/(1+EXP(-H225))</f>
        <v>0.86432913195217209</v>
      </c>
      <c r="J225" s="242">
        <v>0.14580164295775172</v>
      </c>
      <c r="K225" s="242">
        <v>0</v>
      </c>
      <c r="L225" s="251"/>
      <c r="M225" s="224">
        <v>-0.28924166820034225</v>
      </c>
      <c r="N225" s="242">
        <v>0.11726428361097678</v>
      </c>
      <c r="O225" s="242">
        <v>-3.3917717011956977E-2</v>
      </c>
      <c r="P225" s="252"/>
      <c r="Q225" s="252"/>
      <c r="R225" s="252"/>
      <c r="S225" s="253"/>
      <c r="T225" s="254"/>
    </row>
    <row r="226" spans="1:20" x14ac:dyDescent="0.35">
      <c r="A226" s="191">
        <f>A222+1</f>
        <v>56</v>
      </c>
      <c r="B226" s="215">
        <v>0</v>
      </c>
      <c r="C226" s="215">
        <v>0</v>
      </c>
      <c r="D226" s="216">
        <v>0</v>
      </c>
      <c r="E226" s="239">
        <f>S222</f>
        <v>4.0822389476246412</v>
      </c>
      <c r="F226" s="240">
        <f>T222</f>
        <v>-6.3093384837545496</v>
      </c>
      <c r="G226" s="219">
        <v>1</v>
      </c>
      <c r="H226" s="220" cm="1">
        <f t="array" ref="H226:H229">MMULT(B226:C229,E226:E227)+F226</f>
        <v>-6.3093384837545496</v>
      </c>
      <c r="I226" s="222">
        <f>1/(1+EXP(-H226))</f>
        <v>1.8159326849587225E-3</v>
      </c>
      <c r="J226" s="222" cm="1">
        <f t="array" ref="J226:J229">-D226:D229*LN(I226:I229)</f>
        <v>0</v>
      </c>
      <c r="K226" s="222" cm="1">
        <f t="array" ref="K226:K229">-(1-D226:D229)*LN(1-I226:I229)</f>
        <v>1.8175834895195657E-3</v>
      </c>
      <c r="L226" s="243" cm="1">
        <f t="array" ref="L226">SUM(_xlfn.ANCHORARRAY(J226)+_xlfn.ANCHORARRAY(K226))/4</f>
        <v>8.7995491267329223E-2</v>
      </c>
      <c r="M226" s="222" cm="1">
        <f t="array" ref="M226:M229">1/4*(I226:I229-D226:D229)/(I226:I229*(1-I226:I229))</f>
        <v>0.25045480907390238</v>
      </c>
      <c r="N226" s="222" cm="1">
        <f t="array" ref="N226:N229">I226:I229*(1-I226:I229)</f>
        <v>1.8126350734424211E-3</v>
      </c>
      <c r="O226" s="222" cm="1">
        <f t="array" ref="O226:O229">M226:M229*_xlfn.ANCHORARRAY(N226)</f>
        <v>4.5398317123968062E-4</v>
      </c>
      <c r="P226" s="244">
        <v>1</v>
      </c>
      <c r="Q226" s="222" cm="1">
        <f t="array" ref="Q226:Q227">TRANSPOSE(MMULT(TRANSPOSE(_xlfn.ANCHORARRAY(O226)),B226:C229))</f>
        <v>-9.4818499197428241E-3</v>
      </c>
      <c r="R226" s="245" cm="1">
        <f t="array" ref="R226">SUM(1*_xlfn.ANCHORARRAY(O226))</f>
        <v>1.530793325748786E-2</v>
      </c>
      <c r="S226" s="226" cm="1">
        <f t="array" ref="S226:S227">E226:E227-G226*_xlfn.ANCHORARRAY(Q226)</f>
        <v>4.0917207975443839</v>
      </c>
      <c r="T226" s="228">
        <f>F226-G226*R226</f>
        <v>-6.3246464170120378</v>
      </c>
    </row>
    <row r="227" spans="1:20" x14ac:dyDescent="0.35">
      <c r="A227" s="246"/>
      <c r="B227" s="230">
        <v>0</v>
      </c>
      <c r="C227" s="230">
        <v>1</v>
      </c>
      <c r="D227" s="231">
        <v>0</v>
      </c>
      <c r="E227" s="247">
        <f>S223</f>
        <v>4.0822389476246412</v>
      </c>
      <c r="H227" s="210">
        <v>-2.2270995361299084</v>
      </c>
      <c r="I227" s="223">
        <f>1/(1+EXP(-H227))</f>
        <v>9.7343200023964016E-2</v>
      </c>
      <c r="J227" s="223">
        <v>0</v>
      </c>
      <c r="K227" s="223">
        <v>0.10241286428043953</v>
      </c>
      <c r="L227" s="233"/>
      <c r="M227" s="223">
        <v>0.27696019130043342</v>
      </c>
      <c r="N227" s="223">
        <v>8.7867501433058548E-2</v>
      </c>
      <c r="O227" s="223">
        <v>2.4335800005991004E-2</v>
      </c>
      <c r="P227" s="169"/>
      <c r="Q227" s="223">
        <v>-9.4818499197428241E-3</v>
      </c>
      <c r="R227" s="169"/>
      <c r="S227" s="227">
        <v>4.0917207975443839</v>
      </c>
      <c r="T227" s="234"/>
    </row>
    <row r="228" spans="1:20" x14ac:dyDescent="0.35">
      <c r="A228" s="246"/>
      <c r="B228" s="230">
        <v>1</v>
      </c>
      <c r="C228" s="230">
        <v>0</v>
      </c>
      <c r="D228" s="231">
        <v>0</v>
      </c>
      <c r="H228" s="210">
        <v>-2.2270995361299084</v>
      </c>
      <c r="I228" s="223">
        <f>1/(1+EXP(-H228))</f>
        <v>9.7343200023964016E-2</v>
      </c>
      <c r="J228" s="223">
        <v>0</v>
      </c>
      <c r="K228" s="223">
        <v>0.10241286428043953</v>
      </c>
      <c r="L228" s="233"/>
      <c r="M228" s="223">
        <v>0.27696019130043342</v>
      </c>
      <c r="N228" s="223">
        <v>8.7867501433058548E-2</v>
      </c>
      <c r="O228" s="223">
        <v>2.4335800005991004E-2</v>
      </c>
      <c r="P228" s="169"/>
      <c r="Q228" s="169"/>
      <c r="R228" s="169"/>
      <c r="S228" s="235"/>
      <c r="T228" s="234"/>
    </row>
    <row r="229" spans="1:20" ht="15" thickBot="1" x14ac:dyDescent="0.4">
      <c r="A229" s="248"/>
      <c r="B229" s="249">
        <v>1</v>
      </c>
      <c r="C229" s="249">
        <v>1</v>
      </c>
      <c r="D229" s="250">
        <v>1</v>
      </c>
      <c r="E229" s="148"/>
      <c r="F229" s="148"/>
      <c r="G229" s="148"/>
      <c r="H229" s="241">
        <v>1.8551394114947328</v>
      </c>
      <c r="I229" s="242">
        <f>1/(1+EXP(-H229))</f>
        <v>0.86472940029706469</v>
      </c>
      <c r="J229" s="242">
        <v>0.14533865301891832</v>
      </c>
      <c r="K229" s="242">
        <v>0</v>
      </c>
      <c r="L229" s="251"/>
      <c r="M229" s="224">
        <v>-0.28910778321416652</v>
      </c>
      <c r="N229" s="242">
        <v>0.11697246455894356</v>
      </c>
      <c r="O229" s="242">
        <v>-3.3817649925733828E-2</v>
      </c>
      <c r="P229" s="252"/>
      <c r="Q229" s="252"/>
      <c r="R229" s="252"/>
      <c r="S229" s="253"/>
      <c r="T229" s="254"/>
    </row>
    <row r="230" spans="1:20" x14ac:dyDescent="0.35">
      <c r="A230" s="191">
        <f>A226+1</f>
        <v>57</v>
      </c>
      <c r="B230" s="215">
        <v>0</v>
      </c>
      <c r="C230" s="215">
        <v>0</v>
      </c>
      <c r="D230" s="216">
        <v>0</v>
      </c>
      <c r="E230" s="239">
        <f>S226</f>
        <v>4.0917207975443839</v>
      </c>
      <c r="F230" s="240">
        <f>T226</f>
        <v>-6.3246464170120378</v>
      </c>
      <c r="G230" s="219">
        <v>1</v>
      </c>
      <c r="H230" s="220" cm="1">
        <f t="array" ref="H230:H233">MMULT(B230:C233,E230:E231)+F230</f>
        <v>-6.3246464170120378</v>
      </c>
      <c r="I230" s="222">
        <f>1/(1+EXP(-H230))</f>
        <v>1.7883955289608097E-3</v>
      </c>
      <c r="J230" s="222" cm="1">
        <f t="array" ref="J230:J233">-D230:D233*LN(I230:I233)</f>
        <v>0</v>
      </c>
      <c r="K230" s="222" cm="1">
        <f t="array" ref="K230:K233">-(1-D230:D233)*LN(1-I230:I233)</f>
        <v>1.7899966174492476E-3</v>
      </c>
      <c r="L230" s="243" cm="1">
        <f t="array" ref="L230">SUM(_xlfn.ANCHORARRAY(J230)+_xlfn.ANCHORARRAY(K230))/4</f>
        <v>8.7582340017002769E-2</v>
      </c>
      <c r="M230" s="222" cm="1">
        <f t="array" ref="M230:M233">1/4*(I230:I233-D230:D233)/(I230:I233*(1-I230:I233))</f>
        <v>0.25044789990442667</v>
      </c>
      <c r="N230" s="222" cm="1">
        <f t="array" ref="N230:N233">I230:I233*(1-I230:I233)</f>
        <v>1.7851971703928028E-3</v>
      </c>
      <c r="O230" s="222" cm="1">
        <f t="array" ref="O230:O233">M230:M233*_xlfn.ANCHORARRAY(N230)</f>
        <v>4.4709888224020238E-4</v>
      </c>
      <c r="P230" s="244">
        <v>1</v>
      </c>
      <c r="Q230" s="222" cm="1">
        <f t="array" ref="Q230:Q231">TRANSPOSE(MMULT(TRANSPOSE(_xlfn.ANCHORARRAY(O230)),B230:C233))</f>
        <v>-9.5027673437773214E-3</v>
      </c>
      <c r="R230" s="245" cm="1">
        <f t="array" ref="R230">SUM(1*_xlfn.ANCHORARRAY(O230))</f>
        <v>1.5152450587404082E-2</v>
      </c>
      <c r="S230" s="226" cm="1">
        <f t="array" ref="S230:S231">E230:E231-G230*_xlfn.ANCHORARRAY(Q230)</f>
        <v>4.1012235648881612</v>
      </c>
      <c r="T230" s="228">
        <f>F230-G230*R230</f>
        <v>-6.3397988675994421</v>
      </c>
    </row>
    <row r="231" spans="1:20" x14ac:dyDescent="0.35">
      <c r="A231" s="246"/>
      <c r="B231" s="230">
        <v>0</v>
      </c>
      <c r="C231" s="230">
        <v>1</v>
      </c>
      <c r="D231" s="231">
        <v>0</v>
      </c>
      <c r="E231" s="247">
        <f>S227</f>
        <v>4.0917207975443839</v>
      </c>
      <c r="H231" s="210">
        <v>-2.2329256194676539</v>
      </c>
      <c r="I231" s="223">
        <f>1/(1+EXP(-H231))</f>
        <v>9.6832476195764794E-2</v>
      </c>
      <c r="J231" s="223">
        <v>0</v>
      </c>
      <c r="K231" s="223">
        <v>0.10184722360865239</v>
      </c>
      <c r="L231" s="233"/>
      <c r="M231" s="223">
        <v>0.27680357565003455</v>
      </c>
      <c r="N231" s="223">
        <v>8.7455947749561433E-2</v>
      </c>
      <c r="O231" s="223">
        <v>2.4208119048941198E-2</v>
      </c>
      <c r="P231" s="169"/>
      <c r="Q231" s="223">
        <v>-9.5027673437773214E-3</v>
      </c>
      <c r="R231" s="169"/>
      <c r="S231" s="227">
        <v>4.1012235648881612</v>
      </c>
      <c r="T231" s="234"/>
    </row>
    <row r="232" spans="1:20" x14ac:dyDescent="0.35">
      <c r="A232" s="246"/>
      <c r="B232" s="230">
        <v>1</v>
      </c>
      <c r="C232" s="230">
        <v>0</v>
      </c>
      <c r="D232" s="231">
        <v>0</v>
      </c>
      <c r="H232" s="210">
        <v>-2.2329256194676539</v>
      </c>
      <c r="I232" s="223">
        <f>1/(1+EXP(-H232))</f>
        <v>9.6832476195764794E-2</v>
      </c>
      <c r="J232" s="223">
        <v>0</v>
      </c>
      <c r="K232" s="223">
        <v>0.10184722360865239</v>
      </c>
      <c r="L232" s="233"/>
      <c r="M232" s="223">
        <v>0.27680357565003455</v>
      </c>
      <c r="N232" s="223">
        <v>8.7455947749561433E-2</v>
      </c>
      <c r="O232" s="223">
        <v>2.4208119048941198E-2</v>
      </c>
      <c r="P232" s="169"/>
      <c r="Q232" s="169"/>
      <c r="R232" s="169"/>
      <c r="S232" s="235"/>
      <c r="T232" s="234"/>
    </row>
    <row r="233" spans="1:20" ht="15" thickBot="1" x14ac:dyDescent="0.4">
      <c r="A233" s="248"/>
      <c r="B233" s="249">
        <v>1</v>
      </c>
      <c r="C233" s="249">
        <v>1</v>
      </c>
      <c r="D233" s="250">
        <v>1</v>
      </c>
      <c r="E233" s="148"/>
      <c r="F233" s="148"/>
      <c r="G233" s="148"/>
      <c r="H233" s="241">
        <v>1.85879517807673</v>
      </c>
      <c r="I233" s="242">
        <f>1/(1+EXP(-H233))</f>
        <v>0.86515645442912592</v>
      </c>
      <c r="J233" s="242">
        <v>0.14484491623325707</v>
      </c>
      <c r="K233" s="242">
        <v>0</v>
      </c>
      <c r="L233" s="251"/>
      <c r="M233" s="224">
        <v>-0.28896507529954529</v>
      </c>
      <c r="N233" s="242">
        <v>0.11666076378874969</v>
      </c>
      <c r="O233" s="242">
        <v>-3.371088639271852E-2</v>
      </c>
      <c r="P233" s="252"/>
      <c r="Q233" s="252"/>
      <c r="R233" s="252"/>
      <c r="S233" s="253"/>
      <c r="T233" s="254"/>
    </row>
    <row r="234" spans="1:20" x14ac:dyDescent="0.35">
      <c r="A234" s="191">
        <f>A230+1</f>
        <v>58</v>
      </c>
      <c r="B234" s="215">
        <v>0</v>
      </c>
      <c r="C234" s="215">
        <v>0</v>
      </c>
      <c r="D234" s="216">
        <v>0</v>
      </c>
      <c r="E234" s="239">
        <f>S230</f>
        <v>4.1012235648881612</v>
      </c>
      <c r="F234" s="240">
        <f>T230</f>
        <v>-6.3397988675994421</v>
      </c>
      <c r="G234" s="219">
        <v>1</v>
      </c>
      <c r="H234" s="220" cm="1">
        <f t="array" ref="H234:H237">MMULT(B234:C237,E234:E235)+F234</f>
        <v>-6.3397988675994421</v>
      </c>
      <c r="I234" s="222">
        <f>1/(1+EXP(-H234))</f>
        <v>1.7615486015665632E-3</v>
      </c>
      <c r="J234" s="222" cm="1">
        <f t="array" ref="J234:J237">-D234:D237*LN(I234:I237)</f>
        <v>0</v>
      </c>
      <c r="K234" s="222" cm="1">
        <f t="array" ref="K234:K237">-(1-D234:D237)*LN(1-I234:I237)</f>
        <v>1.7631019527748304E-3</v>
      </c>
      <c r="L234" s="243" cm="1">
        <f t="array" ref="L234">SUM(_xlfn.ANCHORARRAY(J234)+_xlfn.ANCHORARRAY(K234))/4</f>
        <v>8.7173102171358985E-2</v>
      </c>
      <c r="M234" s="222" cm="1">
        <f t="array" ref="M234:M237">1/4*(I234:I237-D234:D237)/(I234:I237*(1-I234:I237))</f>
        <v>0.2504411642827169</v>
      </c>
      <c r="N234" s="222" cm="1">
        <f t="array" ref="N234:N237">I234:I237*(1-I234:I237)</f>
        <v>1.7584455480908821E-3</v>
      </c>
      <c r="O234" s="222" cm="1">
        <f t="array" ref="O234:O237">M234:M237*_xlfn.ANCHORARRAY(N234)</f>
        <v>4.4038715039164075E-4</v>
      </c>
      <c r="P234" s="244">
        <v>1</v>
      </c>
      <c r="Q234" s="222" cm="1">
        <f t="array" ref="Q234:Q235">TRANSPOSE(MMULT(TRANSPOSE(_xlfn.ANCHORARRAY(O234)),B234:C237))</f>
        <v>-9.5137929897837759E-3</v>
      </c>
      <c r="R234" s="245" cm="1">
        <f t="array" ref="R234">SUM(1*_xlfn.ANCHORARRAY(O234))</f>
        <v>1.5011469657045737E-2</v>
      </c>
      <c r="S234" s="226" cm="1">
        <f t="array" ref="S234:S235">E234:E235-G234*_xlfn.ANCHORARRAY(Q234)</f>
        <v>4.1107373578779454</v>
      </c>
      <c r="T234" s="228">
        <f>F234-G234*R234</f>
        <v>-6.3548103372564881</v>
      </c>
    </row>
    <row r="235" spans="1:20" x14ac:dyDescent="0.35">
      <c r="A235" s="246"/>
      <c r="B235" s="230">
        <v>0</v>
      </c>
      <c r="C235" s="230">
        <v>1</v>
      </c>
      <c r="D235" s="231">
        <v>0</v>
      </c>
      <c r="E235" s="247">
        <f>S231</f>
        <v>4.1012235648881612</v>
      </c>
      <c r="H235" s="210">
        <v>-2.2385753027112809</v>
      </c>
      <c r="I235" s="223">
        <f>1/(1+EXP(-H235))</f>
        <v>9.6339501985751474E-2</v>
      </c>
      <c r="J235" s="223">
        <v>0</v>
      </c>
      <c r="K235" s="223">
        <v>0.10130154442248414</v>
      </c>
      <c r="L235" s="233"/>
      <c r="M235" s="223">
        <v>0.27665257090396589</v>
      </c>
      <c r="N235" s="223">
        <v>8.7058202342888857E-2</v>
      </c>
      <c r="O235" s="223">
        <v>2.4084875496437869E-2</v>
      </c>
      <c r="P235" s="169"/>
      <c r="Q235" s="223">
        <v>-9.5137929897837759E-3</v>
      </c>
      <c r="R235" s="169"/>
      <c r="S235" s="227">
        <v>4.1107373578779454</v>
      </c>
      <c r="T235" s="234"/>
    </row>
    <row r="236" spans="1:20" x14ac:dyDescent="0.35">
      <c r="A236" s="246"/>
      <c r="B236" s="230">
        <v>1</v>
      </c>
      <c r="C236" s="230">
        <v>0</v>
      </c>
      <c r="D236" s="231">
        <v>0</v>
      </c>
      <c r="H236" s="210">
        <v>-2.2385753027112809</v>
      </c>
      <c r="I236" s="223">
        <f>1/(1+EXP(-H236))</f>
        <v>9.6339501985751474E-2</v>
      </c>
      <c r="J236" s="223">
        <v>0</v>
      </c>
      <c r="K236" s="223">
        <v>0.10130154442248414</v>
      </c>
      <c r="L236" s="233"/>
      <c r="M236" s="223">
        <v>0.27665257090396589</v>
      </c>
      <c r="N236" s="223">
        <v>8.7058202342888857E-2</v>
      </c>
      <c r="O236" s="223">
        <v>2.4084875496437869E-2</v>
      </c>
      <c r="P236" s="169"/>
      <c r="Q236" s="169"/>
      <c r="R236" s="169"/>
      <c r="S236" s="235"/>
      <c r="T236" s="234"/>
    </row>
    <row r="237" spans="1:20" ht="15" thickBot="1" x14ac:dyDescent="0.4">
      <c r="A237" s="248"/>
      <c r="B237" s="249">
        <v>1</v>
      </c>
      <c r="C237" s="249">
        <v>1</v>
      </c>
      <c r="D237" s="250">
        <v>1</v>
      </c>
      <c r="E237" s="148"/>
      <c r="F237" s="148"/>
      <c r="G237" s="148"/>
      <c r="H237" s="241">
        <v>1.8626482621768803</v>
      </c>
      <c r="I237" s="242">
        <f>1/(1+EXP(-H237))</f>
        <v>0.86560532605511342</v>
      </c>
      <c r="J237" s="242">
        <v>0.14432621788769281</v>
      </c>
      <c r="K237" s="242">
        <v>0</v>
      </c>
      <c r="L237" s="251"/>
      <c r="M237" s="224">
        <v>-0.28881522845907537</v>
      </c>
      <c r="N237" s="242">
        <v>0.1163327455601342</v>
      </c>
      <c r="O237" s="242">
        <v>-3.3598668486221644E-2</v>
      </c>
      <c r="P237" s="252"/>
      <c r="Q237" s="252"/>
      <c r="R237" s="252"/>
      <c r="S237" s="253"/>
      <c r="T237" s="254"/>
    </row>
    <row r="238" spans="1:20" x14ac:dyDescent="0.35">
      <c r="A238" s="191">
        <f>A234+1</f>
        <v>59</v>
      </c>
      <c r="B238" s="215">
        <v>0</v>
      </c>
      <c r="C238" s="215">
        <v>0</v>
      </c>
      <c r="D238" s="216">
        <v>0</v>
      </c>
      <c r="E238" s="239">
        <f>S234</f>
        <v>4.1107373578779454</v>
      </c>
      <c r="F238" s="240">
        <f>T234</f>
        <v>-6.3548103372564881</v>
      </c>
      <c r="G238" s="219">
        <v>1</v>
      </c>
      <c r="H238" s="220" cm="1">
        <f t="array" ref="H238:H241">MMULT(B238:C241,E238:E239)+F238</f>
        <v>-6.3548103372564881</v>
      </c>
      <c r="I238" s="222">
        <f>1/(1+EXP(-H238))</f>
        <v>1.7353482020080017E-3</v>
      </c>
      <c r="J238" s="222" cm="1">
        <f t="array" ref="J238:J241">-D238:D241*LN(I238:I241)</f>
        <v>0</v>
      </c>
      <c r="K238" s="222" cm="1">
        <f t="array" ref="K238:K241">-(1-D238:D241)*LN(1-I238:I241)</f>
        <v>1.7368556629313229E-3</v>
      </c>
      <c r="L238" s="243" cm="1">
        <f t="array" ref="L238">SUM(_xlfn.ANCHORARRAY(J238)+_xlfn.ANCHORARRAY(K238))/4</f>
        <v>8.6767673885616223E-2</v>
      </c>
      <c r="M238" s="222" cm="1">
        <f t="array" ref="M238:M241">1/4*(I238:I241-D238:D241)/(I238:I241*(1-I238:I241))</f>
        <v>0.2504345912175901</v>
      </c>
      <c r="N238" s="222" cm="1">
        <f t="array" ref="N238:N241">I238:I241*(1-I238:I241)</f>
        <v>1.7323367686257892E-3</v>
      </c>
      <c r="O238" s="222" cm="1">
        <f t="array" ref="O238:O241">M238:M241*_xlfn.ANCHORARRAY(N238)</f>
        <v>4.3383705050200049E-4</v>
      </c>
      <c r="P238" s="244">
        <v>1</v>
      </c>
      <c r="Q238" s="222" cm="1">
        <f t="array" ref="Q238:Q239">TRANSPOSE(MMULT(TRANSPOSE(_xlfn.ANCHORARRAY(O238)),B238:C241))</f>
        <v>-9.5165521497471844E-3</v>
      </c>
      <c r="R238" s="245" cm="1">
        <f t="array" ref="R238">SUM(1*_xlfn.ANCHORARRAY(O238))</f>
        <v>1.4882771183903479E-2</v>
      </c>
      <c r="S238" s="226" cm="1">
        <f t="array" ref="S238:S239">E238:E239-G238*_xlfn.ANCHORARRAY(Q238)</f>
        <v>4.1202539100276923</v>
      </c>
      <c r="T238" s="228">
        <f>F238-G238*R238</f>
        <v>-6.3696931084403916</v>
      </c>
    </row>
    <row r="239" spans="1:20" x14ac:dyDescent="0.35">
      <c r="A239" s="246"/>
      <c r="B239" s="230">
        <v>0</v>
      </c>
      <c r="C239" s="230">
        <v>1</v>
      </c>
      <c r="D239" s="231">
        <v>0</v>
      </c>
      <c r="E239" s="247">
        <f>S235</f>
        <v>4.1107373578779454</v>
      </c>
      <c r="H239" s="210">
        <v>-2.2440729793785428</v>
      </c>
      <c r="I239" s="223">
        <f>1/(1+EXP(-H239))</f>
        <v>9.5861945132594661E-2</v>
      </c>
      <c r="J239" s="223">
        <v>0</v>
      </c>
      <c r="K239" s="223">
        <v>0.10077321468850566</v>
      </c>
      <c r="L239" s="233"/>
      <c r="M239" s="223">
        <v>0.27650644572931204</v>
      </c>
      <c r="N239" s="223">
        <v>8.6672432607990083E-2</v>
      </c>
      <c r="O239" s="223">
        <v>2.3965486283148665E-2</v>
      </c>
      <c r="P239" s="169"/>
      <c r="Q239" s="223">
        <v>-9.5165521497471844E-3</v>
      </c>
      <c r="R239" s="169"/>
      <c r="S239" s="227">
        <v>4.1202539100276923</v>
      </c>
      <c r="T239" s="234"/>
    </row>
    <row r="240" spans="1:20" x14ac:dyDescent="0.35">
      <c r="A240" s="246"/>
      <c r="B240" s="230">
        <v>1</v>
      </c>
      <c r="C240" s="230">
        <v>0</v>
      </c>
      <c r="D240" s="231">
        <v>0</v>
      </c>
      <c r="H240" s="210">
        <v>-2.2440729793785428</v>
      </c>
      <c r="I240" s="223">
        <f>1/(1+EXP(-H240))</f>
        <v>9.5861945132594661E-2</v>
      </c>
      <c r="J240" s="223">
        <v>0</v>
      </c>
      <c r="K240" s="223">
        <v>0.10077321468850566</v>
      </c>
      <c r="L240" s="233"/>
      <c r="M240" s="223">
        <v>0.27650644572931204</v>
      </c>
      <c r="N240" s="223">
        <v>8.6672432607990083E-2</v>
      </c>
      <c r="O240" s="223">
        <v>2.3965486283148665E-2</v>
      </c>
      <c r="P240" s="169"/>
      <c r="Q240" s="169"/>
      <c r="R240" s="169"/>
      <c r="S240" s="235"/>
      <c r="T240" s="234"/>
    </row>
    <row r="241" spans="1:20" ht="15" thickBot="1" x14ac:dyDescent="0.4">
      <c r="A241" s="248"/>
      <c r="B241" s="249">
        <v>1</v>
      </c>
      <c r="C241" s="249">
        <v>1</v>
      </c>
      <c r="D241" s="250">
        <v>1</v>
      </c>
      <c r="E241" s="148"/>
      <c r="F241" s="148"/>
      <c r="G241" s="148"/>
      <c r="H241" s="241">
        <v>1.8666643784994026</v>
      </c>
      <c r="I241" s="242">
        <f>1/(1+EXP(-H241))</f>
        <v>0.8660718462684166</v>
      </c>
      <c r="J241" s="242">
        <v>0.14378741050252225</v>
      </c>
      <c r="K241" s="242">
        <v>0</v>
      </c>
      <c r="L241" s="251"/>
      <c r="M241" s="224">
        <v>-0.28865965459696857</v>
      </c>
      <c r="N241" s="242">
        <v>0.11599140336963276</v>
      </c>
      <c r="O241" s="242">
        <v>-3.348203843289585E-2</v>
      </c>
      <c r="P241" s="252"/>
      <c r="Q241" s="252"/>
      <c r="R241" s="252"/>
      <c r="S241" s="253"/>
      <c r="T241" s="254"/>
    </row>
    <row r="242" spans="1:20" x14ac:dyDescent="0.35">
      <c r="A242" s="191">
        <f>A238+1</f>
        <v>60</v>
      </c>
      <c r="B242" s="215">
        <v>0</v>
      </c>
      <c r="C242" s="215">
        <v>0</v>
      </c>
      <c r="D242" s="216">
        <v>0</v>
      </c>
      <c r="E242" s="239">
        <f>S238</f>
        <v>4.1202539100276923</v>
      </c>
      <c r="F242" s="240">
        <f>T238</f>
        <v>-6.3696931084403916</v>
      </c>
      <c r="G242" s="219">
        <v>1</v>
      </c>
      <c r="H242" s="220" cm="1">
        <f t="array" ref="H242:H245">MMULT(B242:C245,E242:E243)+F242</f>
        <v>-6.3696931084403916</v>
      </c>
      <c r="I242" s="222">
        <f>1/(1+EXP(-H242))</f>
        <v>1.7097564795618603E-3</v>
      </c>
      <c r="J242" s="222" cm="1">
        <f t="array" ref="J242:J245">-D242:D245*LN(I242:I245)</f>
        <v>0</v>
      </c>
      <c r="K242" s="222" cm="1">
        <f t="array" ref="K242:K245">-(1-D242:D245)*LN(1-I242:I245)</f>
        <v>1.7112197813358657E-3</v>
      </c>
      <c r="L242" s="243" cm="1">
        <f t="array" ref="L242">SUM(_xlfn.ANCHORARRAY(J242)+_xlfn.ANCHORARRAY(K242))/4</f>
        <v>8.6365967760084039E-2</v>
      </c>
      <c r="M242" s="222" cm="1">
        <f t="array" ref="M242:M245">1/4*(I242:I245-D242:D245)/(I242:I245*(1-I242:I245))</f>
        <v>0.25042817118835409</v>
      </c>
      <c r="N242" s="222" cm="1">
        <f t="array" ref="N242:N245">I242:I245*(1-I242:I245)</f>
        <v>1.7068332123424566E-3</v>
      </c>
      <c r="O242" s="222" cm="1">
        <f t="array" ref="O242:O245">M242:M245*_xlfn.ANCHORARRAY(N242)</f>
        <v>4.2743911989046507E-4</v>
      </c>
      <c r="P242" s="244">
        <v>1</v>
      </c>
      <c r="Q242" s="222" cm="1">
        <f t="array" ref="Q242:Q243">TRANSPOSE(MMULT(TRANSPOSE(_xlfn.ANCHORARRAY(O242)),B242:C245))</f>
        <v>-9.5124080709455688E-3</v>
      </c>
      <c r="R242" s="245" cm="1">
        <f t="array" ref="R242">SUM(1*_xlfn.ANCHORARRAY(O242))</f>
        <v>1.4764493416406899E-2</v>
      </c>
      <c r="S242" s="226" cm="1">
        <f t="array" ref="S242:S243">E242:E243-G242*_xlfn.ANCHORARRAY(Q242)</f>
        <v>4.1297663180986381</v>
      </c>
      <c r="T242" s="228">
        <f>F242-G242*R242</f>
        <v>-6.3844576018567984</v>
      </c>
    </row>
    <row r="243" spans="1:20" x14ac:dyDescent="0.35">
      <c r="A243" s="246"/>
      <c r="B243" s="230">
        <v>0</v>
      </c>
      <c r="C243" s="230">
        <v>1</v>
      </c>
      <c r="D243" s="231">
        <v>0</v>
      </c>
      <c r="E243" s="247">
        <f>S239</f>
        <v>4.1202539100276923</v>
      </c>
      <c r="H243" s="210">
        <v>-2.2494391984126993</v>
      </c>
      <c r="I243" s="223">
        <f>1/(1+EXP(-H243))</f>
        <v>9.5397849469848028E-2</v>
      </c>
      <c r="J243" s="223">
        <v>0</v>
      </c>
      <c r="K243" s="223">
        <v>0.10026004461405669</v>
      </c>
      <c r="L243" s="233"/>
      <c r="M243" s="223">
        <v>0.27636458729783558</v>
      </c>
      <c r="N243" s="223">
        <v>8.6297099786376244E-2</v>
      </c>
      <c r="O243" s="223">
        <v>2.3849462367462007E-2</v>
      </c>
      <c r="P243" s="169"/>
      <c r="Q243" s="223">
        <v>-9.5124080709455688E-3</v>
      </c>
      <c r="R243" s="169"/>
      <c r="S243" s="227">
        <v>4.1297663180986381</v>
      </c>
      <c r="T243" s="234"/>
    </row>
    <row r="244" spans="1:20" x14ac:dyDescent="0.35">
      <c r="A244" s="246"/>
      <c r="B244" s="230">
        <v>1</v>
      </c>
      <c r="C244" s="230">
        <v>0</v>
      </c>
      <c r="D244" s="231">
        <v>0</v>
      </c>
      <c r="H244" s="210">
        <v>-2.2494391984126993</v>
      </c>
      <c r="I244" s="223">
        <f>1/(1+EXP(-H244))</f>
        <v>9.5397849469848028E-2</v>
      </c>
      <c r="J244" s="223">
        <v>0</v>
      </c>
      <c r="K244" s="223">
        <v>0.10026004461405669</v>
      </c>
      <c r="L244" s="233"/>
      <c r="M244" s="223">
        <v>0.27636458729783558</v>
      </c>
      <c r="N244" s="223">
        <v>8.6297099786376244E-2</v>
      </c>
      <c r="O244" s="223">
        <v>2.3849462367462007E-2</v>
      </c>
      <c r="P244" s="169"/>
      <c r="Q244" s="169"/>
      <c r="R244" s="169"/>
      <c r="S244" s="235"/>
      <c r="T244" s="234"/>
    </row>
    <row r="245" spans="1:20" ht="15" thickBot="1" x14ac:dyDescent="0.4">
      <c r="A245" s="248"/>
      <c r="B245" s="249">
        <v>1</v>
      </c>
      <c r="C245" s="249">
        <v>1</v>
      </c>
      <c r="D245" s="250">
        <v>1</v>
      </c>
      <c r="E245" s="148"/>
      <c r="F245" s="148"/>
      <c r="G245" s="148"/>
      <c r="H245" s="241">
        <v>1.8708147116149929</v>
      </c>
      <c r="I245" s="242">
        <f>1/(1+EXP(-H245))</f>
        <v>0.8665525182463697</v>
      </c>
      <c r="J245" s="242">
        <v>0.14323256203088688</v>
      </c>
      <c r="K245" s="242">
        <v>0</v>
      </c>
      <c r="L245" s="251"/>
      <c r="M245" s="224">
        <v>-0.28849953665349853</v>
      </c>
      <c r="N245" s="242">
        <v>0.11563925136724482</v>
      </c>
      <c r="O245" s="242">
        <v>-3.3361870438407576E-2</v>
      </c>
      <c r="P245" s="252"/>
      <c r="Q245" s="252"/>
      <c r="R245" s="252"/>
      <c r="S245" s="253"/>
      <c r="T245" s="254"/>
    </row>
    <row r="246" spans="1:20" x14ac:dyDescent="0.35">
      <c r="A246" s="191">
        <f>A242+1</f>
        <v>61</v>
      </c>
      <c r="B246" s="215">
        <v>0</v>
      </c>
      <c r="C246" s="215">
        <v>0</v>
      </c>
      <c r="D246" s="216">
        <v>0</v>
      </c>
      <c r="E246" s="239">
        <f>S242</f>
        <v>4.1297663180986381</v>
      </c>
      <c r="F246" s="240">
        <f>T242</f>
        <v>-6.3844576018567984</v>
      </c>
      <c r="G246" s="219">
        <v>1</v>
      </c>
      <c r="H246" s="220" cm="1">
        <f t="array" ref="H246:H249">MMULT(B246:C249,E246:E247)+F246</f>
        <v>-6.3844576018567984</v>
      </c>
      <c r="I246" s="222">
        <f>1/(1+EXP(-H246))</f>
        <v>1.6847404492815841E-3</v>
      </c>
      <c r="J246" s="222" cm="1">
        <f t="array" ref="J246:J249">-D246:D249*LN(I246:I249)</f>
        <v>0</v>
      </c>
      <c r="K246" s="222" cm="1">
        <f t="array" ref="K246:K249">-(1-D246:D249)*LN(1-I246:I249)</f>
        <v>1.6861612204503058E-3</v>
      </c>
      <c r="L246" s="243" cm="1">
        <f t="array" ref="L246">SUM(_xlfn.ANCHORARRAY(J246)+_xlfn.ANCHORARRAY(K246))/4</f>
        <v>8.5967908321082004E-2</v>
      </c>
      <c r="M246" s="222" cm="1">
        <f t="array" ref="M246:M249">1/4*(I246:I249-D246:D249)/(I246:I249*(1-I246:I249))</f>
        <v>0.2504218958974041</v>
      </c>
      <c r="N246" s="222" cm="1">
        <f t="array" ref="N246:N249">I246:I249*(1-I246:I249)</f>
        <v>1.6819020989001386E-3</v>
      </c>
      <c r="O246" s="222" cm="1">
        <f t="array" ref="O246:O249">M246:M249*_xlfn.ANCHORARRAY(N246)</f>
        <v>4.2118511232039596E-4</v>
      </c>
      <c r="P246" s="244">
        <v>1</v>
      </c>
      <c r="Q246" s="222" cm="1">
        <f t="array" ref="Q246:Q247">TRANSPOSE(MMULT(TRANSPOSE(_xlfn.ANCHORARRAY(O246)),B246:C249))</f>
        <v>-9.5025045630671191E-3</v>
      </c>
      <c r="R246" s="245" cm="1">
        <f t="array" ref="R246">SUM(1*_xlfn.ANCHORARRAY(O246))</f>
        <v>1.4655073516385786E-2</v>
      </c>
      <c r="S246" s="226" cm="1">
        <f t="array" ref="S246:S247">E246:E247-G246*_xlfn.ANCHORARRAY(Q246)</f>
        <v>4.1392688226617054</v>
      </c>
      <c r="T246" s="228">
        <f>F246-G246*R246</f>
        <v>-6.3991126753731846</v>
      </c>
    </row>
    <row r="247" spans="1:20" x14ac:dyDescent="0.35">
      <c r="A247" s="246"/>
      <c r="B247" s="230">
        <v>0</v>
      </c>
      <c r="C247" s="230">
        <v>1</v>
      </c>
      <c r="D247" s="231">
        <v>0</v>
      </c>
      <c r="E247" s="247">
        <f>S243</f>
        <v>4.1297663180986381</v>
      </c>
      <c r="H247" s="210">
        <v>-2.2546912837581603</v>
      </c>
      <c r="I247" s="223">
        <f>1/(1+EXP(-H247))</f>
        <v>9.4945571868530018E-2</v>
      </c>
      <c r="J247" s="223">
        <v>0</v>
      </c>
      <c r="K247" s="223">
        <v>9.9760195508908578E-2</v>
      </c>
      <c r="L247" s="233"/>
      <c r="M247" s="223">
        <v>0.27622648122515403</v>
      </c>
      <c r="N247" s="223">
        <v>8.5930910251087816E-2</v>
      </c>
      <c r="O247" s="223">
        <v>2.3736392967132505E-2</v>
      </c>
      <c r="P247" s="169"/>
      <c r="Q247" s="223">
        <v>-9.5025045630671191E-3</v>
      </c>
      <c r="R247" s="169"/>
      <c r="S247" s="227">
        <v>4.1392688226617054</v>
      </c>
      <c r="T247" s="234"/>
    </row>
    <row r="248" spans="1:20" x14ac:dyDescent="0.35">
      <c r="A248" s="246"/>
      <c r="B248" s="230">
        <v>1</v>
      </c>
      <c r="C248" s="230">
        <v>0</v>
      </c>
      <c r="D248" s="231">
        <v>0</v>
      </c>
      <c r="H248" s="210">
        <v>-2.2546912837581603</v>
      </c>
      <c r="I248" s="223">
        <f>1/(1+EXP(-H248))</f>
        <v>9.4945571868530018E-2</v>
      </c>
      <c r="J248" s="223">
        <v>0</v>
      </c>
      <c r="K248" s="223">
        <v>9.9760195508908578E-2</v>
      </c>
      <c r="L248" s="233"/>
      <c r="M248" s="223">
        <v>0.27622648122515403</v>
      </c>
      <c r="N248" s="223">
        <v>8.5930910251087816E-2</v>
      </c>
      <c r="O248" s="223">
        <v>2.3736392967132505E-2</v>
      </c>
      <c r="P248" s="169"/>
      <c r="Q248" s="169"/>
      <c r="R248" s="169"/>
      <c r="S248" s="235"/>
      <c r="T248" s="234"/>
    </row>
    <row r="249" spans="1:20" ht="15" thickBot="1" x14ac:dyDescent="0.4">
      <c r="A249" s="248"/>
      <c r="B249" s="249">
        <v>1</v>
      </c>
      <c r="C249" s="249">
        <v>1</v>
      </c>
      <c r="D249" s="250">
        <v>1</v>
      </c>
      <c r="E249" s="148"/>
      <c r="F249" s="148"/>
      <c r="G249" s="148"/>
      <c r="H249" s="241">
        <v>1.8750750343404778</v>
      </c>
      <c r="I249" s="242">
        <f>1/(1+EXP(-H249))</f>
        <v>0.86704440987920151</v>
      </c>
      <c r="J249" s="242">
        <v>0.14266508104606054</v>
      </c>
      <c r="K249" s="242">
        <v>0</v>
      </c>
      <c r="L249" s="251"/>
      <c r="M249" s="224">
        <v>-0.28833586509695686</v>
      </c>
      <c r="N249" s="242">
        <v>0.11527840117642872</v>
      </c>
      <c r="O249" s="242">
        <v>-3.3238897530199624E-2</v>
      </c>
      <c r="P249" s="252"/>
      <c r="Q249" s="252"/>
      <c r="R249" s="252"/>
      <c r="S249" s="253"/>
      <c r="T249" s="254"/>
    </row>
    <row r="250" spans="1:20" x14ac:dyDescent="0.35">
      <c r="A250" s="191">
        <f>A246+1</f>
        <v>62</v>
      </c>
      <c r="B250" s="215">
        <v>0</v>
      </c>
      <c r="C250" s="215">
        <v>0</v>
      </c>
      <c r="D250" s="216">
        <v>0</v>
      </c>
      <c r="E250" s="239">
        <f>S246</f>
        <v>4.1392688226617054</v>
      </c>
      <c r="F250" s="240">
        <f>T246</f>
        <v>-6.3991126753731846</v>
      </c>
      <c r="G250" s="219">
        <v>1</v>
      </c>
      <c r="H250" s="220" cm="1">
        <f t="array" ref="H250:H253">MMULT(B250:C253,E250:E251)+F250</f>
        <v>-6.3991126753731846</v>
      </c>
      <c r="I250" s="222">
        <f>1/(1+EXP(-H250))</f>
        <v>1.6602711836119484E-3</v>
      </c>
      <c r="J250" s="222" cm="1">
        <f t="array" ref="J250:J253">-D250:D253*LN(I250:I253)</f>
        <v>0</v>
      </c>
      <c r="K250" s="222" cm="1">
        <f t="array" ref="K250:K253">-(1-D250:D253)*LN(1-I250:I253)</f>
        <v>1.6616509612282896E-3</v>
      </c>
      <c r="L250" s="243" cm="1">
        <f t="array" ref="L250">SUM(_xlfn.ANCHORARRAY(J250)+_xlfn.ANCHORARRAY(K250))/4</f>
        <v>8.5573428811894725E-2</v>
      </c>
      <c r="M250" s="222" cm="1">
        <f t="array" ref="M250:M253">1/4*(I250:I253-D250:D253)/(I250:I253*(1-I250:I253))</f>
        <v>0.25041575806704103</v>
      </c>
      <c r="N250" s="222" cm="1">
        <f t="array" ref="N250:N253">I250:I253*(1-I250:I253)</f>
        <v>1.6575146832088162E-3</v>
      </c>
      <c r="O250" s="222" cm="1">
        <f t="array" ref="O250:O253">M250:M253*_xlfn.ANCHORARRAY(N250)</f>
        <v>4.150677959029871E-4</v>
      </c>
      <c r="P250" s="244">
        <v>1</v>
      </c>
      <c r="Q250" s="222" cm="1">
        <f t="array" ref="Q250:Q251">TRANSPOSE(MMULT(TRANSPOSE(_xlfn.ANCHORARRAY(O250)),B250:C253))</f>
        <v>-9.4878016450303006E-3</v>
      </c>
      <c r="R250" s="245" cm="1">
        <f t="array" ref="R250">SUM(1*_xlfn.ANCHORARRAY(O250))</f>
        <v>1.4553198666108304E-2</v>
      </c>
      <c r="S250" s="226" cm="1">
        <f t="array" ref="S250:S251">E250:E251-G250*_xlfn.ANCHORARRAY(Q250)</f>
        <v>4.1487566243067358</v>
      </c>
      <c r="T250" s="228">
        <f>F250-G250*R250</f>
        <v>-6.4136658740392933</v>
      </c>
    </row>
    <row r="251" spans="1:20" x14ac:dyDescent="0.35">
      <c r="A251" s="246"/>
      <c r="B251" s="230">
        <v>0</v>
      </c>
      <c r="C251" s="230">
        <v>1</v>
      </c>
      <c r="D251" s="231">
        <v>0</v>
      </c>
      <c r="E251" s="247">
        <f>S247</f>
        <v>4.1392688226617054</v>
      </c>
      <c r="H251" s="210">
        <v>-2.2598438527114793</v>
      </c>
      <c r="I251" s="223">
        <f>1/(1+EXP(-H251))</f>
        <v>9.4503730060942467E-2</v>
      </c>
      <c r="J251" s="223">
        <v>0</v>
      </c>
      <c r="K251" s="223">
        <v>9.9272121005576974E-2</v>
      </c>
      <c r="L251" s="233"/>
      <c r="M251" s="223">
        <v>0.27609169501805425</v>
      </c>
      <c r="N251" s="223">
        <v>8.5572775065510989E-2</v>
      </c>
      <c r="O251" s="223">
        <v>2.3625932515235617E-2</v>
      </c>
      <c r="P251" s="169"/>
      <c r="Q251" s="223">
        <v>-9.4878016450303006E-3</v>
      </c>
      <c r="R251" s="169"/>
      <c r="S251" s="227">
        <v>4.1487566243067358</v>
      </c>
      <c r="T251" s="234"/>
    </row>
    <row r="252" spans="1:20" x14ac:dyDescent="0.35">
      <c r="A252" s="246"/>
      <c r="B252" s="230">
        <v>1</v>
      </c>
      <c r="C252" s="230">
        <v>0</v>
      </c>
      <c r="D252" s="231">
        <v>0</v>
      </c>
      <c r="H252" s="210">
        <v>-2.2598438527114793</v>
      </c>
      <c r="I252" s="223">
        <f>1/(1+EXP(-H252))</f>
        <v>9.4503730060942467E-2</v>
      </c>
      <c r="J252" s="223">
        <v>0</v>
      </c>
      <c r="K252" s="223">
        <v>9.9272121005576974E-2</v>
      </c>
      <c r="L252" s="233"/>
      <c r="M252" s="223">
        <v>0.27609169501805425</v>
      </c>
      <c r="N252" s="223">
        <v>8.5572775065510989E-2</v>
      </c>
      <c r="O252" s="223">
        <v>2.3625932515235617E-2</v>
      </c>
      <c r="P252" s="169"/>
      <c r="Q252" s="169"/>
      <c r="R252" s="169"/>
      <c r="S252" s="235"/>
      <c r="T252" s="234"/>
    </row>
    <row r="253" spans="1:20" ht="15" thickBot="1" x14ac:dyDescent="0.4">
      <c r="A253" s="248"/>
      <c r="B253" s="249">
        <v>1</v>
      </c>
      <c r="C253" s="249">
        <v>1</v>
      </c>
      <c r="D253" s="250">
        <v>1</v>
      </c>
      <c r="E253" s="148"/>
      <c r="F253" s="148"/>
      <c r="G253" s="148"/>
      <c r="H253" s="241">
        <v>1.8794249699502261</v>
      </c>
      <c r="I253" s="242">
        <f>1/(1+EXP(-H253))</f>
        <v>0.86754506335893633</v>
      </c>
      <c r="J253" s="242">
        <v>0.14208782227519665</v>
      </c>
      <c r="K253" s="242">
        <v>0</v>
      </c>
      <c r="L253" s="251"/>
      <c r="M253" s="224">
        <v>-0.28816946872137927</v>
      </c>
      <c r="N253" s="242">
        <v>0.11491062640047547</v>
      </c>
      <c r="O253" s="242">
        <v>-3.3113734160265917E-2</v>
      </c>
      <c r="P253" s="252"/>
      <c r="Q253" s="252"/>
      <c r="R253" s="252"/>
      <c r="S253" s="253"/>
      <c r="T253" s="254"/>
    </row>
    <row r="254" spans="1:20" x14ac:dyDescent="0.35">
      <c r="A254" s="191">
        <f>A250+1</f>
        <v>63</v>
      </c>
      <c r="B254" s="215">
        <v>0</v>
      </c>
      <c r="C254" s="215">
        <v>0</v>
      </c>
      <c r="D254" s="216">
        <v>0</v>
      </c>
      <c r="E254" s="239">
        <f>S250</f>
        <v>4.1487566243067358</v>
      </c>
      <c r="F254" s="240">
        <f>T250</f>
        <v>-6.4136658740392933</v>
      </c>
      <c r="G254" s="219">
        <v>1</v>
      </c>
      <c r="H254" s="220" cm="1">
        <f t="array" ref="H254:H257">MMULT(B254:C257,E254:E255)+F254</f>
        <v>-6.4136658740392933</v>
      </c>
      <c r="I254" s="222">
        <f>1/(1+EXP(-H254))</f>
        <v>1.6363231474332625E-3</v>
      </c>
      <c r="J254" s="222" cm="1">
        <f t="array" ref="J254:J257">-D254:D257*LN(I254:I257)</f>
        <v>0</v>
      </c>
      <c r="K254" s="222" cm="1">
        <f t="array" ref="K254:K257">-(1-D254:D257)*LN(1-I254:I257)</f>
        <v>1.6376633863968719E-3</v>
      </c>
      <c r="L254" s="243" cm="1">
        <f t="array" ref="L254">SUM(_xlfn.ANCHORARRAY(J254)+_xlfn.ANCHORARRAY(K254))/4</f>
        <v>8.5182468910168202E-2</v>
      </c>
      <c r="M254" s="222" cm="1">
        <f t="array" ref="M254:M257">1/4*(I254:I257-D254:D257)/(I254:I257*(1-I254:I257))</f>
        <v>0.25040975127234993</v>
      </c>
      <c r="N254" s="222" cm="1">
        <f t="array" ref="N254:N257">I254:I257*(1-I254:I257)</f>
        <v>1.6336455939904367E-3</v>
      </c>
      <c r="O254" s="222" cm="1">
        <f t="array" ref="O254:O257">M254:M257*_xlfn.ANCHORARRAY(N254)</f>
        <v>4.0908078685831563E-4</v>
      </c>
      <c r="P254" s="244">
        <v>1</v>
      </c>
      <c r="Q254" s="222" cm="1">
        <f t="array" ref="Q254:Q255">TRANSPOSE(MMULT(TRANSPOSE(_xlfn.ANCHORARRAY(O254)),B254:C257))</f>
        <v>-9.4691053623355628E-3</v>
      </c>
      <c r="R254" s="245" cm="1">
        <f t="array" ref="R254">SUM(1*_xlfn.ANCHORARRAY(O254))</f>
        <v>1.4457765275999845E-2</v>
      </c>
      <c r="S254" s="226" cm="1">
        <f t="array" ref="S254:S255">E254:E255-G254*_xlfn.ANCHORARRAY(Q254)</f>
        <v>4.1582257296690717</v>
      </c>
      <c r="T254" s="228">
        <f>F254-G254*R254</f>
        <v>-6.4281236393152934</v>
      </c>
    </row>
    <row r="255" spans="1:20" x14ac:dyDescent="0.35">
      <c r="A255" s="246"/>
      <c r="B255" s="230">
        <v>0</v>
      </c>
      <c r="C255" s="230">
        <v>1</v>
      </c>
      <c r="D255" s="231">
        <v>0</v>
      </c>
      <c r="E255" s="247">
        <f>S251</f>
        <v>4.1487566243067358</v>
      </c>
      <c r="H255" s="210">
        <v>-2.2649092497325576</v>
      </c>
      <c r="I255" s="223">
        <f>1/(1+EXP(-H255))</f>
        <v>9.407115940590835E-2</v>
      </c>
      <c r="J255" s="223">
        <v>0</v>
      </c>
      <c r="K255" s="223">
        <v>9.8794518414400151E-2</v>
      </c>
      <c r="L255" s="233"/>
      <c r="M255" s="223">
        <v>0.27595986439294123</v>
      </c>
      <c r="N255" s="223">
        <v>8.5221776373936534E-2</v>
      </c>
      <c r="O255" s="223">
        <v>2.3517789851477088E-2</v>
      </c>
      <c r="P255" s="169"/>
      <c r="Q255" s="223">
        <v>-9.4691053623355628E-3</v>
      </c>
      <c r="R255" s="169"/>
      <c r="S255" s="227">
        <v>4.1582257296690717</v>
      </c>
      <c r="T255" s="234"/>
    </row>
    <row r="256" spans="1:20" x14ac:dyDescent="0.35">
      <c r="A256" s="246"/>
      <c r="B256" s="230">
        <v>1</v>
      </c>
      <c r="C256" s="230">
        <v>0</v>
      </c>
      <c r="D256" s="231">
        <v>0</v>
      </c>
      <c r="H256" s="210">
        <v>-2.2649092497325576</v>
      </c>
      <c r="I256" s="223">
        <f>1/(1+EXP(-H256))</f>
        <v>9.407115940590835E-2</v>
      </c>
      <c r="J256" s="223">
        <v>0</v>
      </c>
      <c r="K256" s="223">
        <v>9.8794518414400151E-2</v>
      </c>
      <c r="L256" s="233"/>
      <c r="M256" s="223">
        <v>0.27595986439294123</v>
      </c>
      <c r="N256" s="223">
        <v>8.5221776373936534E-2</v>
      </c>
      <c r="O256" s="223">
        <v>2.3517789851477088E-2</v>
      </c>
      <c r="P256" s="169"/>
      <c r="Q256" s="169"/>
      <c r="R256" s="169"/>
      <c r="S256" s="235"/>
      <c r="T256" s="234"/>
    </row>
    <row r="257" spans="1:20" ht="15" thickBot="1" x14ac:dyDescent="0.4">
      <c r="A257" s="248"/>
      <c r="B257" s="249">
        <v>1</v>
      </c>
      <c r="C257" s="249">
        <v>1</v>
      </c>
      <c r="D257" s="250">
        <v>1</v>
      </c>
      <c r="E257" s="148"/>
      <c r="F257" s="148"/>
      <c r="G257" s="148"/>
      <c r="H257" s="241">
        <v>1.8838473745741782</v>
      </c>
      <c r="I257" s="242">
        <f>1/(1+EXP(-H257))</f>
        <v>0.8680524191447494</v>
      </c>
      <c r="J257" s="242">
        <v>0.14150317542547561</v>
      </c>
      <c r="K257" s="242">
        <v>0</v>
      </c>
      <c r="L257" s="251"/>
      <c r="M257" s="224">
        <v>-0.28800104058959142</v>
      </c>
      <c r="N257" s="242">
        <v>0.11453741676169771</v>
      </c>
      <c r="O257" s="242">
        <v>-3.298689521381265E-2</v>
      </c>
      <c r="P257" s="252"/>
      <c r="Q257" s="252"/>
      <c r="R257" s="252"/>
      <c r="S257" s="253"/>
      <c r="T257" s="254"/>
    </row>
    <row r="258" spans="1:20" x14ac:dyDescent="0.35">
      <c r="A258" s="191">
        <f>A254+1</f>
        <v>64</v>
      </c>
      <c r="B258" s="215">
        <v>0</v>
      </c>
      <c r="C258" s="215">
        <v>0</v>
      </c>
      <c r="D258" s="216">
        <v>0</v>
      </c>
      <c r="E258" s="239">
        <f>S254</f>
        <v>4.1582257296690717</v>
      </c>
      <c r="F258" s="240">
        <f>T254</f>
        <v>-6.4281236393152934</v>
      </c>
      <c r="G258" s="219">
        <v>1</v>
      </c>
      <c r="H258" s="220" cm="1">
        <f t="array" ref="H258:H261">MMULT(B258:C261,E258:E259)+F258</f>
        <v>-6.4281236393152934</v>
      </c>
      <c r="I258" s="222">
        <f>1/(1+EXP(-H258))</f>
        <v>1.6128736502592758E-3</v>
      </c>
      <c r="J258" s="222" cm="1">
        <f t="array" ref="J258:J261">-D258:D261*LN(I258:I261)</f>
        <v>0</v>
      </c>
      <c r="K258" s="222" cm="1">
        <f t="array" ref="K258:K261">-(1-D258:D261)*LN(1-I258:I261)</f>
        <v>1.6141757312148706E-3</v>
      </c>
      <c r="L258" s="243" cm="1">
        <f t="array" ref="L258">SUM(_xlfn.ANCHORARRAY(J258)+_xlfn.ANCHORARRAY(K258))/4</f>
        <v>8.4794973101176785E-2</v>
      </c>
      <c r="M258" s="222" cm="1">
        <f t="array" ref="M258:M261">1/4*(I258:I261-D258:D261)/(I258:I261*(1-I258:I261))</f>
        <v>0.25040386980352908</v>
      </c>
      <c r="N258" s="222" cm="1">
        <f t="array" ref="N258:N261">I258:I261*(1-I258:I261)</f>
        <v>1.610272288847575E-3</v>
      </c>
      <c r="O258" s="222" cm="1">
        <f t="array" ref="O258:O261">M258:M261*_xlfn.ANCHORARRAY(N258)</f>
        <v>4.0321841256481895E-4</v>
      </c>
      <c r="P258" s="244">
        <v>1</v>
      </c>
      <c r="Q258" s="222" cm="1">
        <f t="array" ref="Q258:Q259">TRANSPOSE(MMULT(TRANSPOSE(_xlfn.ANCHORARRAY(O258)),B258:C261))</f>
        <v>-9.4470927265239146E-3</v>
      </c>
      <c r="R258" s="245" cm="1">
        <f t="array" ref="R258">SUM(1*_xlfn.ANCHORARRAY(O258))</f>
        <v>1.4367844939907247E-2</v>
      </c>
      <c r="S258" s="226" cm="1">
        <f t="array" ref="S258:S259">E258:E259-G258*_xlfn.ANCHORARRAY(Q258)</f>
        <v>4.1676728223955957</v>
      </c>
      <c r="T258" s="228">
        <f>F258-G258*R258</f>
        <v>-6.4424914842552008</v>
      </c>
    </row>
    <row r="259" spans="1:20" x14ac:dyDescent="0.35">
      <c r="A259" s="246"/>
      <c r="B259" s="230">
        <v>0</v>
      </c>
      <c r="C259" s="230">
        <v>1</v>
      </c>
      <c r="D259" s="231">
        <v>0</v>
      </c>
      <c r="E259" s="247">
        <f>S255</f>
        <v>4.1582257296690717</v>
      </c>
      <c r="H259" s="210">
        <v>-2.2698979096462217</v>
      </c>
      <c r="I259" s="223">
        <f>1/(1+EXP(-H259))</f>
        <v>9.3646877015465368E-2</v>
      </c>
      <c r="J259" s="223">
        <v>0</v>
      </c>
      <c r="K259" s="223">
        <v>9.8326288407457066E-2</v>
      </c>
      <c r="L259" s="233"/>
      <c r="M259" s="223">
        <v>0.27583068194962884</v>
      </c>
      <c r="N259" s="223">
        <v>8.4877139440715677E-2</v>
      </c>
      <c r="O259" s="223">
        <v>2.3411719253866342E-2</v>
      </c>
      <c r="P259" s="169"/>
      <c r="Q259" s="223">
        <v>-9.4470927265239146E-3</v>
      </c>
      <c r="R259" s="169"/>
      <c r="S259" s="227">
        <v>4.1676728223955957</v>
      </c>
      <c r="T259" s="234"/>
    </row>
    <row r="260" spans="1:20" x14ac:dyDescent="0.35">
      <c r="A260" s="246"/>
      <c r="B260" s="230">
        <v>1</v>
      </c>
      <c r="C260" s="230">
        <v>0</v>
      </c>
      <c r="D260" s="231">
        <v>0</v>
      </c>
      <c r="H260" s="210">
        <v>-2.2698979096462217</v>
      </c>
      <c r="I260" s="223">
        <f>1/(1+EXP(-H260))</f>
        <v>9.3646877015465368E-2</v>
      </c>
      <c r="J260" s="223">
        <v>0</v>
      </c>
      <c r="K260" s="223">
        <v>9.8326288407457066E-2</v>
      </c>
      <c r="L260" s="233"/>
      <c r="M260" s="223">
        <v>0.27583068194962884</v>
      </c>
      <c r="N260" s="223">
        <v>8.4877139440715677E-2</v>
      </c>
      <c r="O260" s="223">
        <v>2.3411719253866342E-2</v>
      </c>
      <c r="P260" s="169"/>
      <c r="Q260" s="169"/>
      <c r="R260" s="169"/>
      <c r="S260" s="235"/>
      <c r="T260" s="234"/>
    </row>
    <row r="261" spans="1:20" ht="15" thickBot="1" x14ac:dyDescent="0.4">
      <c r="A261" s="248"/>
      <c r="B261" s="249">
        <v>1</v>
      </c>
      <c r="C261" s="249">
        <v>1</v>
      </c>
      <c r="D261" s="250">
        <v>1</v>
      </c>
      <c r="E261" s="148"/>
      <c r="F261" s="148"/>
      <c r="G261" s="148"/>
      <c r="H261" s="241">
        <v>1.8883278200228499</v>
      </c>
      <c r="I261" s="242">
        <f>1/(1+EXP(-H261))</f>
        <v>0.86856475207843897</v>
      </c>
      <c r="J261" s="242">
        <v>0.14091313985857812</v>
      </c>
      <c r="K261" s="242">
        <v>0</v>
      </c>
      <c r="L261" s="251"/>
      <c r="M261" s="224">
        <v>-0.28783115985510638</v>
      </c>
      <c r="N261" s="242">
        <v>0.11416002352535881</v>
      </c>
      <c r="O261" s="242">
        <v>-3.2858811980390257E-2</v>
      </c>
      <c r="P261" s="252"/>
      <c r="Q261" s="252"/>
      <c r="R261" s="252"/>
      <c r="S261" s="253"/>
      <c r="T261" s="254"/>
    </row>
    <row r="262" spans="1:20" x14ac:dyDescent="0.35">
      <c r="A262" s="191">
        <f>A258+1</f>
        <v>65</v>
      </c>
      <c r="B262" s="215">
        <v>0</v>
      </c>
      <c r="C262" s="215">
        <v>0</v>
      </c>
      <c r="D262" s="216">
        <v>0</v>
      </c>
      <c r="E262" s="239">
        <f>S258</f>
        <v>4.1676728223955957</v>
      </c>
      <c r="F262" s="240">
        <f>T258</f>
        <v>-6.4424914842552008</v>
      </c>
      <c r="G262" s="219">
        <v>1</v>
      </c>
      <c r="H262" s="220" cm="1">
        <f t="array" ref="H262:H265">MMULT(B262:C265,E262:E263)+F262</f>
        <v>-6.4424914842552008</v>
      </c>
      <c r="I262" s="222">
        <f>1/(1+EXP(-H262))</f>
        <v>1.5899023942705006E-3</v>
      </c>
      <c r="J262" s="222" cm="1">
        <f t="array" ref="J262:J265">-D262:D265*LN(I262:I265)</f>
        <v>0</v>
      </c>
      <c r="K262" s="222" cm="1">
        <f t="array" ref="K262:K265">-(1-D262:D265)*LN(1-I262:I265)</f>
        <v>1.5911676303278577E-3</v>
      </c>
      <c r="L262" s="243" cm="1">
        <f t="array" ref="L262">SUM(_xlfn.ANCHORARRAY(J262)+_xlfn.ANCHORARRAY(K262))/4</f>
        <v>8.4410889515938475E-2</v>
      </c>
      <c r="M262" s="222" cm="1">
        <f t="array" ref="M262:M265">1/4*(I262:I265-D262:D265)/(I262:I265*(1-I262:I265))</f>
        <v>0.2503981085523081</v>
      </c>
      <c r="N262" s="222" cm="1">
        <f t="array" ref="N262:N265">I262:I265*(1-I262:I265)</f>
        <v>1.5873746046471935E-3</v>
      </c>
      <c r="O262" s="222" cm="1">
        <f t="array" ref="O262:O265">M262:M265*_xlfn.ANCHORARRAY(N262)</f>
        <v>3.974755985676251E-4</v>
      </c>
      <c r="P262" s="244">
        <v>1</v>
      </c>
      <c r="Q262" s="222" cm="1">
        <f t="array" ref="Q262:Q263">TRANSPOSE(MMULT(TRANSPOSE(_xlfn.ANCHORARRAY(O262)),B262:C265))</f>
        <v>-9.4223325756894877E-3</v>
      </c>
      <c r="R262" s="245" cm="1">
        <f t="array" ref="R262">SUM(1*_xlfn.ANCHORARRAY(O262))</f>
        <v>1.4282656011067679E-2</v>
      </c>
      <c r="S262" s="226" cm="1">
        <f t="array" ref="S262:S263">E262:E263-G262*_xlfn.ANCHORARRAY(Q262)</f>
        <v>4.1770951549712851</v>
      </c>
      <c r="T262" s="228">
        <f>F262-G262*R262</f>
        <v>-6.4567741402662682</v>
      </c>
    </row>
    <row r="263" spans="1:20" x14ac:dyDescent="0.35">
      <c r="A263" s="246"/>
      <c r="B263" s="230">
        <v>0</v>
      </c>
      <c r="C263" s="230">
        <v>1</v>
      </c>
      <c r="D263" s="231">
        <v>0</v>
      </c>
      <c r="E263" s="247">
        <f>S259</f>
        <v>4.1676728223955957</v>
      </c>
      <c r="H263" s="210">
        <v>-2.2748186618596051</v>
      </c>
      <c r="I263" s="223">
        <f>1/(1+EXP(-H263))</f>
        <v>9.3230051952758186E-2</v>
      </c>
      <c r="J263" s="223">
        <v>0</v>
      </c>
      <c r="K263" s="223">
        <v>9.7866501560430585E-2</v>
      </c>
      <c r="L263" s="233"/>
      <c r="M263" s="223">
        <v>0.27570388778144123</v>
      </c>
      <c r="N263" s="223">
        <v>8.4538209365644185E-2</v>
      </c>
      <c r="O263" s="223">
        <v>2.3307512988189547E-2</v>
      </c>
      <c r="P263" s="169"/>
      <c r="Q263" s="223">
        <v>-9.4223325756894877E-3</v>
      </c>
      <c r="R263" s="169"/>
      <c r="S263" s="227">
        <v>4.1770951549712851</v>
      </c>
      <c r="T263" s="234"/>
    </row>
    <row r="264" spans="1:20" x14ac:dyDescent="0.35">
      <c r="A264" s="246"/>
      <c r="B264" s="230">
        <v>1</v>
      </c>
      <c r="C264" s="230">
        <v>0</v>
      </c>
      <c r="D264" s="231">
        <v>0</v>
      </c>
      <c r="H264" s="210">
        <v>-2.2748186618596051</v>
      </c>
      <c r="I264" s="223">
        <f>1/(1+EXP(-H264))</f>
        <v>9.3230051952758186E-2</v>
      </c>
      <c r="J264" s="223">
        <v>0</v>
      </c>
      <c r="K264" s="223">
        <v>9.7866501560430585E-2</v>
      </c>
      <c r="L264" s="233"/>
      <c r="M264" s="223">
        <v>0.27570388778144123</v>
      </c>
      <c r="N264" s="223">
        <v>8.4538209365644185E-2</v>
      </c>
      <c r="O264" s="223">
        <v>2.3307512988189547E-2</v>
      </c>
      <c r="P264" s="169"/>
      <c r="Q264" s="169"/>
      <c r="R264" s="169"/>
      <c r="S264" s="235"/>
      <c r="T264" s="234"/>
    </row>
    <row r="265" spans="1:20" ht="15" thickBot="1" x14ac:dyDescent="0.4">
      <c r="A265" s="248"/>
      <c r="B265" s="249">
        <v>1</v>
      </c>
      <c r="C265" s="249">
        <v>1</v>
      </c>
      <c r="D265" s="250">
        <v>1</v>
      </c>
      <c r="E265" s="148"/>
      <c r="F265" s="148"/>
      <c r="G265" s="148"/>
      <c r="H265" s="241">
        <v>1.8928541605359905</v>
      </c>
      <c r="I265" s="242">
        <f>1/(1+EXP(-H265))</f>
        <v>0.86908061774448386</v>
      </c>
      <c r="J265" s="242">
        <v>0.14031938731256488</v>
      </c>
      <c r="K265" s="242">
        <v>0</v>
      </c>
      <c r="L265" s="251"/>
      <c r="M265" s="224">
        <v>-0.28766031009737908</v>
      </c>
      <c r="N265" s="242">
        <v>0.11377949760535018</v>
      </c>
      <c r="O265" s="242">
        <v>-3.2729845563879034E-2</v>
      </c>
      <c r="P265" s="252"/>
      <c r="Q265" s="252"/>
      <c r="R265" s="252"/>
      <c r="S265" s="253"/>
      <c r="T265" s="254"/>
    </row>
    <row r="266" spans="1:20" x14ac:dyDescent="0.35">
      <c r="A266" s="191">
        <f>A262+1</f>
        <v>66</v>
      </c>
      <c r="B266" s="215">
        <v>0</v>
      </c>
      <c r="C266" s="215">
        <v>0</v>
      </c>
      <c r="D266" s="216">
        <v>0</v>
      </c>
      <c r="E266" s="239">
        <f>S262</f>
        <v>4.1770951549712851</v>
      </c>
      <c r="F266" s="240">
        <f>T262</f>
        <v>-6.4567741402662682</v>
      </c>
      <c r="G266" s="219">
        <v>1</v>
      </c>
      <c r="H266" s="220" cm="1">
        <f t="array" ref="H266:H269">MMULT(B266:C269,E266:E267)+F266</f>
        <v>-6.4567741402662682</v>
      </c>
      <c r="I266" s="222">
        <f>1/(1+EXP(-H266))</f>
        <v>1.5673911008545537E-3</v>
      </c>
      <c r="J266" s="222" cm="1">
        <f t="array" ref="J266:J269">-D266:D269*LN(I266:I269)</f>
        <v>0</v>
      </c>
      <c r="K266" s="222" cm="1">
        <f t="array" ref="K266:K269">-(1-D266:D269)*LN(1-I266:I269)</f>
        <v>1.5686207433411893E-3</v>
      </c>
      <c r="L266" s="243" cm="1">
        <f t="array" ref="L266">SUM(_xlfn.ANCHORARRAY(J266)+_xlfn.ANCHORARRAY(K266))/4</f>
        <v>8.4030169099183372E-2</v>
      </c>
      <c r="M266" s="222" cm="1">
        <f t="array" ref="M266:M269">1/4*(I266:I269-D266:D269)/(I266:I269*(1-I266:I269))</f>
        <v>0.25039246291809886</v>
      </c>
      <c r="N266" s="222" cm="1">
        <f t="array" ref="N266:N269">I266:I269*(1-I266:I269)</f>
        <v>1.5649343859915157E-3</v>
      </c>
      <c r="O266" s="222" cm="1">
        <f t="array" ref="O266:O269">M266:M269*_xlfn.ANCHORARRAY(N266)</f>
        <v>3.9184777521363842E-4</v>
      </c>
      <c r="P266" s="244">
        <v>1</v>
      </c>
      <c r="Q266" s="222" cm="1">
        <f t="array" ref="Q266:Q267">TRANSPOSE(MMULT(TRANSPOSE(_xlfn.ANCHORARRAY(O266)),B266:C269))</f>
        <v>-9.3953030256736583E-3</v>
      </c>
      <c r="R266" s="245" cm="1">
        <f t="array" ref="R266">SUM(1*_xlfn.ANCHORARRAY(O266))</f>
        <v>1.4201539860779301E-2</v>
      </c>
      <c r="S266" s="226" cm="1">
        <f t="array" ref="S266:S267">E266:E267-G266*_xlfn.ANCHORARRAY(Q266)</f>
        <v>4.1864904579969586</v>
      </c>
      <c r="T266" s="228">
        <f>F266-G266*R266</f>
        <v>-6.4709756801270473</v>
      </c>
    </row>
    <row r="267" spans="1:20" x14ac:dyDescent="0.35">
      <c r="A267" s="246"/>
      <c r="B267" s="230">
        <v>0</v>
      </c>
      <c r="C267" s="230">
        <v>1</v>
      </c>
      <c r="D267" s="231">
        <v>0</v>
      </c>
      <c r="E267" s="247">
        <f>S263</f>
        <v>4.1770951549712851</v>
      </c>
      <c r="H267" s="210">
        <v>-2.279678985294983</v>
      </c>
      <c r="I267" s="223">
        <f>1/(1+EXP(-H267))</f>
        <v>9.281998044495729E-2</v>
      </c>
      <c r="J267" s="223">
        <v>0</v>
      </c>
      <c r="K267" s="223">
        <v>9.7414370551184931E-2</v>
      </c>
      <c r="L267" s="233"/>
      <c r="M267" s="223">
        <v>0.27557926168019109</v>
      </c>
      <c r="N267" s="223">
        <v>8.4204431675155039E-2</v>
      </c>
      <c r="O267" s="223">
        <v>2.3204995111239322E-2</v>
      </c>
      <c r="P267" s="169"/>
      <c r="Q267" s="223">
        <v>-9.3953030256736583E-3</v>
      </c>
      <c r="R267" s="169"/>
      <c r="S267" s="227">
        <v>4.1864904579969586</v>
      </c>
      <c r="T267" s="234"/>
    </row>
    <row r="268" spans="1:20" x14ac:dyDescent="0.35">
      <c r="A268" s="246"/>
      <c r="B268" s="230">
        <v>1</v>
      </c>
      <c r="C268" s="230">
        <v>0</v>
      </c>
      <c r="D268" s="231">
        <v>0</v>
      </c>
      <c r="H268" s="210">
        <v>-2.279678985294983</v>
      </c>
      <c r="I268" s="223">
        <f>1/(1+EXP(-H268))</f>
        <v>9.281998044495729E-2</v>
      </c>
      <c r="J268" s="223">
        <v>0</v>
      </c>
      <c r="K268" s="223">
        <v>9.7414370551184931E-2</v>
      </c>
      <c r="L268" s="233"/>
      <c r="M268" s="223">
        <v>0.27557926168019109</v>
      </c>
      <c r="N268" s="223">
        <v>8.4204431675155039E-2</v>
      </c>
      <c r="O268" s="223">
        <v>2.3204995111239322E-2</v>
      </c>
      <c r="P268" s="169"/>
      <c r="Q268" s="169"/>
      <c r="R268" s="169"/>
      <c r="S268" s="235"/>
      <c r="T268" s="234"/>
    </row>
    <row r="269" spans="1:20" ht="15" thickBot="1" x14ac:dyDescent="0.4">
      <c r="A269" s="248"/>
      <c r="B269" s="249">
        <v>1</v>
      </c>
      <c r="C269" s="249">
        <v>1</v>
      </c>
      <c r="D269" s="250">
        <v>1</v>
      </c>
      <c r="E269" s="148"/>
      <c r="F269" s="148"/>
      <c r="G269" s="148"/>
      <c r="H269" s="241">
        <v>1.8974161696763021</v>
      </c>
      <c r="I269" s="242">
        <f>1/(1+EXP(-H269))</f>
        <v>0.86959880745234808</v>
      </c>
      <c r="J269" s="242">
        <v>0.13972331455102241</v>
      </c>
      <c r="K269" s="242">
        <v>0</v>
      </c>
      <c r="L269" s="251"/>
      <c r="M269" s="224">
        <v>-0.28748889471504874</v>
      </c>
      <c r="N269" s="242">
        <v>0.11339672152980212</v>
      </c>
      <c r="O269" s="242">
        <v>-3.2600298136912981E-2</v>
      </c>
      <c r="P269" s="252"/>
      <c r="Q269" s="252"/>
      <c r="R269" s="252"/>
      <c r="S269" s="253"/>
      <c r="T269" s="254"/>
    </row>
    <row r="270" spans="1:20" x14ac:dyDescent="0.35">
      <c r="A270" s="191">
        <f>A266+1</f>
        <v>67</v>
      </c>
      <c r="B270" s="215">
        <v>0</v>
      </c>
      <c r="C270" s="215">
        <v>0</v>
      </c>
      <c r="D270" s="216">
        <v>0</v>
      </c>
      <c r="E270" s="239">
        <f>S266</f>
        <v>4.1864904579969586</v>
      </c>
      <c r="F270" s="240">
        <f>T266</f>
        <v>-6.4709756801270473</v>
      </c>
      <c r="G270" s="219">
        <v>1</v>
      </c>
      <c r="H270" s="220" cm="1">
        <f t="array" ref="H270:H273">MMULT(B270:C273,E270:E271)+F270</f>
        <v>-6.4709756801270473</v>
      </c>
      <c r="I270" s="222">
        <f>1/(1+EXP(-H270))</f>
        <v>1.5453232015442157E-3</v>
      </c>
      <c r="J270" s="222" cm="1">
        <f t="array" ref="J270:J273">-D270:D273*LN(I270:I273)</f>
        <v>0</v>
      </c>
      <c r="K270" s="222" cm="1">
        <f t="array" ref="K270:K273">-(1-D270:D273)*LN(1-I270:I273)</f>
        <v>1.5465184449597843E-3</v>
      </c>
      <c r="L270" s="243" cm="1">
        <f t="array" ref="L270">SUM(_xlfn.ANCHORARRAY(J270)+_xlfn.ANCHORARRAY(K270))/4</f>
        <v>8.3652765011678398E-2</v>
      </c>
      <c r="M270" s="222" cm="1">
        <f t="array" ref="M270:M273">1/4*(I270:I273-D270:D273)/(I270:I273*(1-I270:I273))</f>
        <v>0.25038692873033036</v>
      </c>
      <c r="N270" s="222" cm="1">
        <f t="array" ref="N270:N273">I270:I273*(1-I270:I273)</f>
        <v>1.5429351777469849E-3</v>
      </c>
      <c r="O270" s="222" cm="1">
        <f t="array" ref="O270:O273">M270:M273*_xlfn.ANCHORARRAY(N270)</f>
        <v>3.8633080038605393E-4</v>
      </c>
      <c r="P270" s="244">
        <v>1</v>
      </c>
      <c r="Q270" s="222" cm="1">
        <f t="array" ref="Q270:Q271">TRANSPOSE(MMULT(TRANSPOSE(_xlfn.ANCHORARRAY(O270)),B270:C273))</f>
        <v>-9.3664060724209658E-3</v>
      </c>
      <c r="R270" s="245" cm="1">
        <f t="array" ref="R270">SUM(1*_xlfn.ANCHORARRAY(O270))</f>
        <v>1.4123941039164783E-2</v>
      </c>
      <c r="S270" s="226" cm="1">
        <f t="array" ref="S270:S271">E270:E271-G270*_xlfn.ANCHORARRAY(Q270)</f>
        <v>4.1958568640693796</v>
      </c>
      <c r="T270" s="228">
        <f>F270-G270*R270</f>
        <v>-6.4850996211662117</v>
      </c>
    </row>
    <row r="271" spans="1:20" x14ac:dyDescent="0.35">
      <c r="A271" s="246"/>
      <c r="B271" s="230">
        <v>0</v>
      </c>
      <c r="C271" s="230">
        <v>1</v>
      </c>
      <c r="D271" s="231">
        <v>0</v>
      </c>
      <c r="E271" s="247">
        <f>S267</f>
        <v>4.1864904579969586</v>
      </c>
      <c r="H271" s="210">
        <v>-2.2844852221300886</v>
      </c>
      <c r="I271" s="223">
        <f>1/(1+EXP(-H271))</f>
        <v>9.2416065244798784E-2</v>
      </c>
      <c r="J271" s="223">
        <v>0</v>
      </c>
      <c r="K271" s="223">
        <v>9.6969227031699662E-2</v>
      </c>
      <c r="L271" s="233"/>
      <c r="M271" s="223">
        <v>0.27545661665709342</v>
      </c>
      <c r="N271" s="223">
        <v>8.387533612946789E-2</v>
      </c>
      <c r="O271" s="223">
        <v>2.3104016311199696E-2</v>
      </c>
      <c r="P271" s="169"/>
      <c r="Q271" s="223">
        <v>-9.3664060724209658E-3</v>
      </c>
      <c r="R271" s="169"/>
      <c r="S271" s="227">
        <v>4.1958568640693796</v>
      </c>
      <c r="T271" s="234"/>
    </row>
    <row r="272" spans="1:20" x14ac:dyDescent="0.35">
      <c r="A272" s="246"/>
      <c r="B272" s="230">
        <v>1</v>
      </c>
      <c r="C272" s="230">
        <v>0</v>
      </c>
      <c r="D272" s="231">
        <v>0</v>
      </c>
      <c r="H272" s="210">
        <v>-2.2844852221300886</v>
      </c>
      <c r="I272" s="223">
        <f>1/(1+EXP(-H272))</f>
        <v>9.2416065244798784E-2</v>
      </c>
      <c r="J272" s="223">
        <v>0</v>
      </c>
      <c r="K272" s="223">
        <v>9.6969227031699662E-2</v>
      </c>
      <c r="L272" s="233"/>
      <c r="M272" s="223">
        <v>0.27545661665709342</v>
      </c>
      <c r="N272" s="223">
        <v>8.387533612946789E-2</v>
      </c>
      <c r="O272" s="223">
        <v>2.3104016311199696E-2</v>
      </c>
      <c r="P272" s="169"/>
      <c r="Q272" s="169"/>
      <c r="R272" s="169"/>
      <c r="S272" s="235"/>
      <c r="T272" s="234"/>
    </row>
    <row r="273" spans="1:20" ht="15" thickBot="1" x14ac:dyDescent="0.4">
      <c r="A273" s="248"/>
      <c r="B273" s="249">
        <v>1</v>
      </c>
      <c r="C273" s="249">
        <v>1</v>
      </c>
      <c r="D273" s="250">
        <v>1</v>
      </c>
      <c r="E273" s="148"/>
      <c r="F273" s="148"/>
      <c r="G273" s="148"/>
      <c r="H273" s="241">
        <v>1.90200523586687</v>
      </c>
      <c r="I273" s="242">
        <f>1/(1+EXP(-H273))</f>
        <v>0.87011831046551735</v>
      </c>
      <c r="J273" s="242">
        <v>0.13912608753835451</v>
      </c>
      <c r="K273" s="242">
        <v>0</v>
      </c>
      <c r="L273" s="251"/>
      <c r="M273" s="224">
        <v>-0.28731724984186213</v>
      </c>
      <c r="N273" s="242">
        <v>0.11301243625815091</v>
      </c>
      <c r="O273" s="242">
        <v>-3.2470422383620662E-2</v>
      </c>
      <c r="P273" s="252"/>
      <c r="Q273" s="252"/>
      <c r="R273" s="252"/>
      <c r="S273" s="253"/>
      <c r="T273" s="254"/>
    </row>
    <row r="274" spans="1:20" x14ac:dyDescent="0.35">
      <c r="A274" s="191">
        <f>A270+1</f>
        <v>68</v>
      </c>
      <c r="B274" s="215">
        <v>0</v>
      </c>
      <c r="C274" s="215">
        <v>0</v>
      </c>
      <c r="D274" s="216">
        <v>0</v>
      </c>
      <c r="E274" s="239">
        <f>S270</f>
        <v>4.1958568640693796</v>
      </c>
      <c r="F274" s="240">
        <f>T270</f>
        <v>-6.4850996211662117</v>
      </c>
      <c r="G274" s="219">
        <v>1</v>
      </c>
      <c r="H274" s="220" cm="1">
        <f t="array" ref="H274:H277">MMULT(B274:C277,E274:E275)+F274</f>
        <v>-6.4850996211662117</v>
      </c>
      <c r="I274" s="222">
        <f>1/(1+EXP(-H274))</f>
        <v>1.5236835818470305E-3</v>
      </c>
      <c r="J274" s="222" cm="1">
        <f t="array" ref="J274:J277">-D274:D277*LN(I274:I277)</f>
        <v>0</v>
      </c>
      <c r="K274" s="222" cm="1">
        <f t="array" ref="K274:K277">-(1-D274:D277)*LN(1-I274:I277)</f>
        <v>1.5248455681588337E-3</v>
      </c>
      <c r="L274" s="243" cm="1">
        <f t="array" ref="L274">SUM(_xlfn.ANCHORARRAY(J274)+_xlfn.ANCHORARRAY(K274))/4</f>
        <v>8.3278632199279751E-2</v>
      </c>
      <c r="M274" s="222" cm="1">
        <f t="array" ref="M274:M277">1/4*(I274:I277-D274:D277)/(I274:I277*(1-I274:I277))</f>
        <v>0.25038150218407607</v>
      </c>
      <c r="N274" s="222" cm="1">
        <f t="array" ref="N274:N277">I274:I277*(1-I274:I277)</f>
        <v>1.5213619701894402E-3</v>
      </c>
      <c r="O274" s="222" cm="1">
        <f t="array" ref="O274:O277">M274:M277*_xlfn.ANCHORARRAY(N274)</f>
        <v>3.8092089546175762E-4</v>
      </c>
      <c r="P274" s="244">
        <v>1</v>
      </c>
      <c r="Q274" s="222" cm="1">
        <f t="array" ref="Q274:Q275">TRANSPOSE(MMULT(TRANSPOSE(_xlfn.ANCHORARRAY(O274)),B274:C277))</f>
        <v>-9.3359798141350731E-3</v>
      </c>
      <c r="R274" s="245" cm="1">
        <f t="array" ref="R274">SUM(1*_xlfn.ANCHORARRAY(O274))</f>
        <v>1.4049390688486221E-2</v>
      </c>
      <c r="S274" s="226" cm="1">
        <f t="array" ref="S274:S275">E274:E275-G274*_xlfn.ANCHORARRAY(Q274)</f>
        <v>4.2051928438835144</v>
      </c>
      <c r="T274" s="228">
        <f>F274-G274*R274</f>
        <v>-6.4991490118546977</v>
      </c>
    </row>
    <row r="275" spans="1:20" x14ac:dyDescent="0.35">
      <c r="A275" s="246"/>
      <c r="B275" s="230">
        <v>0</v>
      </c>
      <c r="C275" s="230">
        <v>1</v>
      </c>
      <c r="D275" s="231">
        <v>0</v>
      </c>
      <c r="E275" s="247">
        <f>S271</f>
        <v>4.1958568640693796</v>
      </c>
      <c r="H275" s="210">
        <v>-2.2892427570968321</v>
      </c>
      <c r="I275" s="223">
        <f>1/(1+EXP(-H275))</f>
        <v>9.2017798428638178E-2</v>
      </c>
      <c r="J275" s="223">
        <v>0</v>
      </c>
      <c r="K275" s="223">
        <v>9.6530502366615853E-2</v>
      </c>
      <c r="L275" s="233"/>
      <c r="M275" s="223">
        <v>0.27533579355118176</v>
      </c>
      <c r="N275" s="223">
        <v>8.3550523200984689E-2</v>
      </c>
      <c r="O275" s="223">
        <v>2.3004449607159541E-2</v>
      </c>
      <c r="P275" s="169"/>
      <c r="Q275" s="223">
        <v>-9.3359798141350731E-3</v>
      </c>
      <c r="R275" s="169"/>
      <c r="S275" s="227">
        <v>4.2051928438835144</v>
      </c>
      <c r="T275" s="234"/>
    </row>
    <row r="276" spans="1:20" x14ac:dyDescent="0.35">
      <c r="A276" s="246"/>
      <c r="B276" s="230">
        <v>1</v>
      </c>
      <c r="C276" s="230">
        <v>0</v>
      </c>
      <c r="D276" s="231">
        <v>0</v>
      </c>
      <c r="H276" s="210">
        <v>-2.2892427570968321</v>
      </c>
      <c r="I276" s="223">
        <f>1/(1+EXP(-H276))</f>
        <v>9.2017798428638178E-2</v>
      </c>
      <c r="J276" s="223">
        <v>0</v>
      </c>
      <c r="K276" s="223">
        <v>9.6530502366615853E-2</v>
      </c>
      <c r="L276" s="233"/>
      <c r="M276" s="223">
        <v>0.27533579355118176</v>
      </c>
      <c r="N276" s="223">
        <v>8.3550523200984689E-2</v>
      </c>
      <c r="O276" s="223">
        <v>2.3004449607159541E-2</v>
      </c>
      <c r="P276" s="169"/>
      <c r="Q276" s="169"/>
      <c r="R276" s="169"/>
      <c r="S276" s="235"/>
      <c r="T276" s="234"/>
    </row>
    <row r="277" spans="1:20" ht="15" thickBot="1" x14ac:dyDescent="0.4">
      <c r="A277" s="248"/>
      <c r="B277" s="249">
        <v>1</v>
      </c>
      <c r="C277" s="249">
        <v>1</v>
      </c>
      <c r="D277" s="250">
        <v>1</v>
      </c>
      <c r="E277" s="148"/>
      <c r="F277" s="148"/>
      <c r="G277" s="148"/>
      <c r="H277" s="241">
        <v>1.9066141069725475</v>
      </c>
      <c r="I277" s="242">
        <f>1/(1+EXP(-H277))</f>
        <v>0.87063828231482154</v>
      </c>
      <c r="J277" s="242">
        <v>0.1385286784957285</v>
      </c>
      <c r="K277" s="242">
        <v>0</v>
      </c>
      <c r="L277" s="251"/>
      <c r="M277" s="224">
        <v>-0.28714565517990898</v>
      </c>
      <c r="N277" s="242">
        <v>0.11262726368271865</v>
      </c>
      <c r="O277" s="242">
        <v>-3.2340429421294614E-2</v>
      </c>
      <c r="P277" s="252"/>
      <c r="Q277" s="252"/>
      <c r="R277" s="252"/>
      <c r="S277" s="253"/>
      <c r="T277" s="254"/>
    </row>
    <row r="278" spans="1:20" x14ac:dyDescent="0.35">
      <c r="A278" s="191">
        <f>A274+1</f>
        <v>69</v>
      </c>
      <c r="B278" s="215">
        <v>0</v>
      </c>
      <c r="C278" s="215">
        <v>0</v>
      </c>
      <c r="D278" s="216">
        <v>0</v>
      </c>
      <c r="E278" s="239">
        <f>S274</f>
        <v>4.2051928438835144</v>
      </c>
      <c r="F278" s="240">
        <f>T274</f>
        <v>-6.4991490118546977</v>
      </c>
      <c r="G278" s="219">
        <v>1</v>
      </c>
      <c r="H278" s="220" cm="1">
        <f t="array" ref="H278:H281">MMULT(B278:C281,E278:E279)+F278</f>
        <v>-6.4991490118546977</v>
      </c>
      <c r="I278" s="222">
        <f>1/(1+EXP(-H278))</f>
        <v>1.5024583685694284E-3</v>
      </c>
      <c r="J278" s="222" cm="1">
        <f t="array" ref="J278:J281">-D278:D281*LN(I278:I281)</f>
        <v>0</v>
      </c>
      <c r="K278" s="222" cm="1">
        <f t="array" ref="K278:K281">-(1-D278:D281)*LN(1-I278:I281)</f>
        <v>1.5035881909599544E-3</v>
      </c>
      <c r="L278" s="243" cm="1">
        <f t="array" ref="L278">SUM(_xlfn.ANCHORARRAY(J278)+_xlfn.ANCHORARRAY(K278))/4</f>
        <v>8.2907727080762508E-2</v>
      </c>
      <c r="M278" s="222" cm="1">
        <f t="array" ref="M278:M281">1/4*(I278:I281-D278:D281)/(I278:I281*(1-I278:I281))</f>
        <v>0.25037617978661086</v>
      </c>
      <c r="N278" s="222" cm="1">
        <f t="array" ref="N278:N281">I278:I281*(1-I278:I281)</f>
        <v>1.5002009874201441E-3</v>
      </c>
      <c r="O278" s="222" cm="1">
        <f t="array" ref="O278:O281">M278:M281*_xlfn.ANCHORARRAY(N278)</f>
        <v>3.7561459214235715E-4</v>
      </c>
      <c r="P278" s="244">
        <v>1</v>
      </c>
      <c r="Q278" s="222" cm="1">
        <f t="array" ref="Q278:Q279">TRANSPOSE(MMULT(TRANSPOSE(_xlfn.ANCHORARRAY(O278)),B278:C281))</f>
        <v>-9.304308684784348E-3</v>
      </c>
      <c r="R278" s="245" cm="1">
        <f t="array" ref="R278">SUM(1*_xlfn.ANCHORARRAY(O278))</f>
        <v>1.3977492668532099E-2</v>
      </c>
      <c r="S278" s="226" cm="1">
        <f t="array" ref="S278:S279">E278:E279-G278*_xlfn.ANCHORARRAY(Q278)</f>
        <v>4.214497152568299</v>
      </c>
      <c r="T278" s="228">
        <f>F278-G278*R278</f>
        <v>-6.5131265045232301</v>
      </c>
    </row>
    <row r="279" spans="1:20" x14ac:dyDescent="0.35">
      <c r="A279" s="246"/>
      <c r="B279" s="230">
        <v>0</v>
      </c>
      <c r="C279" s="230">
        <v>1</v>
      </c>
      <c r="D279" s="231">
        <v>0</v>
      </c>
      <c r="E279" s="247">
        <f>S275</f>
        <v>4.2051928438835144</v>
      </c>
      <c r="H279" s="210">
        <v>-2.2939561679711833</v>
      </c>
      <c r="I279" s="223">
        <f>1/(1+EXP(-H279))</f>
        <v>9.1624747044696378E-2</v>
      </c>
      <c r="J279" s="223">
        <v>0</v>
      </c>
      <c r="K279" s="223">
        <v>9.609771157524663E-2</v>
      </c>
      <c r="L279" s="233"/>
      <c r="M279" s="223">
        <v>0.27521665653775929</v>
      </c>
      <c r="N279" s="223">
        <v>8.3229652773691779E-2</v>
      </c>
      <c r="O279" s="223">
        <v>2.2906186761174094E-2</v>
      </c>
      <c r="P279" s="169"/>
      <c r="Q279" s="223">
        <v>-9.304308684784348E-3</v>
      </c>
      <c r="R279" s="169"/>
      <c r="S279" s="227">
        <v>4.214497152568299</v>
      </c>
      <c r="T279" s="234"/>
    </row>
    <row r="280" spans="1:20" x14ac:dyDescent="0.35">
      <c r="A280" s="246"/>
      <c r="B280" s="230">
        <v>1</v>
      </c>
      <c r="C280" s="230">
        <v>0</v>
      </c>
      <c r="D280" s="231">
        <v>0</v>
      </c>
      <c r="H280" s="210">
        <v>-2.2939561679711833</v>
      </c>
      <c r="I280" s="223">
        <f>1/(1+EXP(-H280))</f>
        <v>9.1624747044696378E-2</v>
      </c>
      <c r="J280" s="223">
        <v>0</v>
      </c>
      <c r="K280" s="223">
        <v>9.609771157524663E-2</v>
      </c>
      <c r="L280" s="233"/>
      <c r="M280" s="223">
        <v>0.27521665653775929</v>
      </c>
      <c r="N280" s="223">
        <v>8.3229652773691779E-2</v>
      </c>
      <c r="O280" s="223">
        <v>2.2906186761174094E-2</v>
      </c>
      <c r="P280" s="169"/>
      <c r="Q280" s="169"/>
      <c r="R280" s="169"/>
      <c r="S280" s="235"/>
      <c r="T280" s="234"/>
    </row>
    <row r="281" spans="1:20" ht="15" thickBot="1" x14ac:dyDescent="0.4">
      <c r="A281" s="248"/>
      <c r="B281" s="230">
        <v>1</v>
      </c>
      <c r="C281" s="230">
        <v>1</v>
      </c>
      <c r="D281" s="231">
        <v>1</v>
      </c>
      <c r="E281" s="255"/>
      <c r="F281" s="255"/>
      <c r="G281" s="255"/>
      <c r="H281" s="210">
        <v>1.9112366759123312</v>
      </c>
      <c r="I281" s="223">
        <f>1/(1+EXP(-H281))</f>
        <v>0.87115801821616623</v>
      </c>
      <c r="J281" s="223">
        <v>0.1379318969815968</v>
      </c>
      <c r="K281" s="223">
        <v>0</v>
      </c>
      <c r="L281" s="256"/>
      <c r="M281" s="223">
        <v>-0.28697434308406472</v>
      </c>
      <c r="N281" s="223">
        <v>0.11224172551384802</v>
      </c>
      <c r="O281" s="223">
        <v>-3.2210495445958442E-2</v>
      </c>
      <c r="P281" s="257"/>
      <c r="Q281" s="257"/>
      <c r="R281" s="257"/>
      <c r="S281" s="258"/>
      <c r="T281" s="259"/>
    </row>
    <row r="282" spans="1:20" x14ac:dyDescent="0.35">
      <c r="E282" s="169"/>
      <c r="F282" s="169"/>
      <c r="I282" s="169"/>
      <c r="J282" s="169"/>
      <c r="K282" s="169"/>
      <c r="L282" s="233"/>
      <c r="M282" s="169"/>
      <c r="N282" s="169"/>
      <c r="O282" s="169"/>
      <c r="P282" s="169"/>
      <c r="Q282" s="169"/>
      <c r="R282" s="169"/>
      <c r="S282" s="235"/>
      <c r="T282" s="235"/>
    </row>
    <row r="283" spans="1:20" x14ac:dyDescent="0.35">
      <c r="E283" s="169"/>
      <c r="I283" s="169"/>
      <c r="J283" s="169"/>
      <c r="K283" s="169"/>
      <c r="L283" s="233"/>
      <c r="M283" s="169"/>
      <c r="N283" s="169"/>
      <c r="O283" s="169"/>
      <c r="P283" s="169"/>
      <c r="Q283" s="169"/>
      <c r="R283" s="169"/>
      <c r="S283" s="235"/>
      <c r="T283" s="235"/>
    </row>
    <row r="284" spans="1:20" x14ac:dyDescent="0.35">
      <c r="I284" s="169"/>
      <c r="J284" s="169"/>
      <c r="K284" s="169"/>
      <c r="L284" s="233"/>
      <c r="M284" s="169"/>
      <c r="N284" s="169"/>
      <c r="O284" s="169"/>
      <c r="P284" s="169"/>
      <c r="Q284" s="169"/>
      <c r="R284" s="169"/>
      <c r="S284" s="235"/>
      <c r="T284" s="235"/>
    </row>
    <row r="285" spans="1:20" x14ac:dyDescent="0.35">
      <c r="I285" s="169"/>
      <c r="J285" s="169"/>
      <c r="K285" s="169"/>
      <c r="L285" s="233"/>
      <c r="M285" s="169"/>
      <c r="N285" s="169"/>
      <c r="O285" s="169"/>
      <c r="P285" s="169"/>
      <c r="Q285" s="169"/>
      <c r="R285" s="169"/>
      <c r="S285" s="235"/>
      <c r="T285" s="235"/>
    </row>
    <row r="286" spans="1:20" x14ac:dyDescent="0.35">
      <c r="E286" s="169"/>
      <c r="F286" s="169"/>
      <c r="I286" s="169"/>
      <c r="J286" s="169"/>
      <c r="K286" s="169"/>
      <c r="L286" s="233"/>
      <c r="M286" s="169"/>
      <c r="N286" s="169"/>
      <c r="O286" s="169"/>
      <c r="P286" s="169"/>
      <c r="Q286" s="169"/>
      <c r="R286" s="169"/>
      <c r="S286" s="235"/>
      <c r="T286" s="235"/>
    </row>
    <row r="287" spans="1:20" x14ac:dyDescent="0.35">
      <c r="E287" s="169"/>
      <c r="I287" s="169"/>
      <c r="J287" s="169"/>
      <c r="K287" s="169"/>
      <c r="L287" s="233"/>
      <c r="M287" s="169"/>
      <c r="N287" s="169"/>
      <c r="O287" s="169"/>
      <c r="P287" s="169"/>
      <c r="Q287" s="169"/>
      <c r="R287" s="169"/>
      <c r="S287" s="235"/>
      <c r="T287" s="235"/>
    </row>
    <row r="288" spans="1:20" x14ac:dyDescent="0.35">
      <c r="I288" s="169"/>
      <c r="J288" s="169"/>
      <c r="K288" s="169"/>
      <c r="L288" s="233"/>
      <c r="M288" s="169"/>
      <c r="N288" s="169"/>
      <c r="O288" s="169"/>
      <c r="P288" s="169"/>
      <c r="Q288" s="169"/>
      <c r="R288" s="169"/>
      <c r="S288" s="235"/>
      <c r="T288" s="235"/>
    </row>
    <row r="289" spans="5:20" x14ac:dyDescent="0.35">
      <c r="I289" s="169"/>
      <c r="J289" s="169"/>
      <c r="K289" s="169"/>
      <c r="L289" s="233"/>
      <c r="M289" s="169"/>
      <c r="N289" s="169"/>
      <c r="O289" s="169"/>
      <c r="P289" s="169"/>
      <c r="Q289" s="169"/>
      <c r="R289" s="169"/>
      <c r="S289" s="235"/>
      <c r="T289" s="235"/>
    </row>
    <row r="290" spans="5:20" x14ac:dyDescent="0.35">
      <c r="E290" s="169"/>
      <c r="F290" s="169"/>
      <c r="I290" s="169"/>
      <c r="J290" s="169"/>
      <c r="K290" s="169"/>
      <c r="L290" s="233"/>
      <c r="M290" s="169"/>
      <c r="N290" s="169"/>
      <c r="O290" s="169"/>
      <c r="P290" s="169"/>
      <c r="Q290" s="169"/>
      <c r="R290" s="169"/>
      <c r="S290" s="235"/>
      <c r="T290" s="235"/>
    </row>
    <row r="291" spans="5:20" x14ac:dyDescent="0.35">
      <c r="E291" s="169"/>
      <c r="I291" s="169"/>
      <c r="J291" s="169"/>
      <c r="K291" s="169"/>
      <c r="L291" s="233"/>
      <c r="M291" s="169"/>
      <c r="N291" s="169"/>
      <c r="O291" s="169"/>
      <c r="P291" s="169"/>
      <c r="Q291" s="169"/>
      <c r="R291" s="169"/>
      <c r="S291" s="235"/>
      <c r="T291" s="235"/>
    </row>
    <row r="292" spans="5:20" x14ac:dyDescent="0.35">
      <c r="I292" s="169"/>
      <c r="J292" s="169"/>
      <c r="K292" s="169"/>
      <c r="L292" s="233"/>
      <c r="M292" s="169"/>
      <c r="N292" s="169"/>
      <c r="O292" s="169"/>
      <c r="P292" s="169"/>
      <c r="Q292" s="169"/>
      <c r="R292" s="169"/>
      <c r="S292" s="235"/>
      <c r="T292" s="235"/>
    </row>
    <row r="293" spans="5:20" x14ac:dyDescent="0.35">
      <c r="I293" s="169"/>
      <c r="J293" s="169"/>
      <c r="K293" s="169"/>
      <c r="L293" s="233"/>
      <c r="M293" s="169"/>
      <c r="N293" s="169"/>
      <c r="O293" s="169"/>
      <c r="P293" s="169"/>
      <c r="Q293" s="169"/>
      <c r="R293" s="169"/>
      <c r="S293" s="235"/>
      <c r="T293" s="235"/>
    </row>
    <row r="294" spans="5:20" x14ac:dyDescent="0.35">
      <c r="E294" s="169"/>
      <c r="F294" s="169"/>
      <c r="I294" s="169"/>
      <c r="J294" s="169"/>
      <c r="K294" s="169"/>
      <c r="L294" s="233"/>
      <c r="M294" s="169"/>
      <c r="N294" s="169"/>
      <c r="O294" s="169"/>
      <c r="P294" s="169"/>
      <c r="Q294" s="169"/>
      <c r="R294" s="169"/>
      <c r="S294" s="235"/>
      <c r="T294" s="235"/>
    </row>
    <row r="295" spans="5:20" x14ac:dyDescent="0.35">
      <c r="E295" s="169"/>
      <c r="I295" s="169"/>
      <c r="J295" s="169"/>
      <c r="K295" s="169"/>
      <c r="L295" s="233"/>
      <c r="M295" s="169"/>
      <c r="N295" s="169"/>
      <c r="O295" s="169"/>
      <c r="P295" s="169"/>
      <c r="Q295" s="169"/>
      <c r="R295" s="169"/>
      <c r="S295" s="235"/>
      <c r="T295" s="235"/>
    </row>
    <row r="296" spans="5:20" x14ac:dyDescent="0.35">
      <c r="I296" s="169"/>
      <c r="J296" s="169"/>
      <c r="K296" s="169"/>
      <c r="L296" s="233"/>
      <c r="M296" s="169"/>
      <c r="N296" s="169"/>
      <c r="O296" s="169"/>
      <c r="P296" s="169"/>
      <c r="Q296" s="169"/>
      <c r="R296" s="169"/>
      <c r="S296" s="235"/>
      <c r="T296" s="235"/>
    </row>
    <row r="297" spans="5:20" x14ac:dyDescent="0.35">
      <c r="I297" s="169"/>
      <c r="J297" s="169"/>
      <c r="K297" s="169"/>
      <c r="L297" s="233"/>
      <c r="M297" s="169"/>
      <c r="N297" s="169"/>
      <c r="O297" s="169"/>
      <c r="P297" s="169"/>
      <c r="Q297" s="169"/>
      <c r="R297" s="169"/>
      <c r="S297" s="235"/>
      <c r="T297" s="235"/>
    </row>
    <row r="298" spans="5:20" x14ac:dyDescent="0.35">
      <c r="E298" s="169"/>
      <c r="F298" s="169"/>
      <c r="I298" s="169"/>
      <c r="J298" s="169"/>
      <c r="K298" s="169"/>
      <c r="L298" s="233"/>
      <c r="M298" s="169"/>
      <c r="N298" s="169"/>
      <c r="O298" s="169"/>
      <c r="P298" s="169"/>
      <c r="Q298" s="169"/>
      <c r="R298" s="169"/>
      <c r="S298" s="235"/>
      <c r="T298" s="235"/>
    </row>
    <row r="299" spans="5:20" x14ac:dyDescent="0.35">
      <c r="E299" s="169"/>
      <c r="I299" s="169"/>
      <c r="J299" s="169"/>
      <c r="K299" s="169"/>
      <c r="L299" s="233"/>
      <c r="M299" s="169"/>
      <c r="N299" s="169"/>
      <c r="O299" s="169"/>
      <c r="P299" s="169"/>
      <c r="Q299" s="169"/>
      <c r="R299" s="169"/>
      <c r="S299" s="235"/>
      <c r="T299" s="235"/>
    </row>
    <row r="300" spans="5:20" x14ac:dyDescent="0.35">
      <c r="I300" s="169"/>
      <c r="J300" s="169"/>
      <c r="K300" s="169"/>
      <c r="L300" s="233"/>
      <c r="M300" s="169"/>
      <c r="N300" s="169"/>
      <c r="O300" s="169"/>
      <c r="P300" s="169"/>
      <c r="Q300" s="169"/>
      <c r="R300" s="169"/>
      <c r="S300" s="235"/>
      <c r="T300" s="235"/>
    </row>
    <row r="301" spans="5:20" x14ac:dyDescent="0.35">
      <c r="I301" s="169"/>
      <c r="J301" s="169"/>
      <c r="K301" s="169"/>
      <c r="L301" s="233"/>
      <c r="M301" s="169"/>
      <c r="N301" s="169"/>
      <c r="O301" s="169"/>
      <c r="P301" s="169"/>
      <c r="Q301" s="169"/>
      <c r="R301" s="169"/>
      <c r="S301" s="235"/>
      <c r="T301" s="235"/>
    </row>
    <row r="302" spans="5:20" x14ac:dyDescent="0.35">
      <c r="E302" s="169"/>
      <c r="F302" s="169"/>
      <c r="I302" s="169"/>
      <c r="J302" s="169"/>
      <c r="K302" s="169"/>
      <c r="L302" s="233"/>
      <c r="M302" s="169"/>
      <c r="N302" s="169"/>
      <c r="O302" s="169"/>
      <c r="P302" s="169"/>
      <c r="Q302" s="169"/>
      <c r="R302" s="169"/>
      <c r="S302" s="235"/>
      <c r="T302" s="235"/>
    </row>
    <row r="303" spans="5:20" x14ac:dyDescent="0.35">
      <c r="E303" s="169"/>
      <c r="I303" s="169"/>
      <c r="J303" s="169"/>
      <c r="K303" s="169"/>
      <c r="L303" s="233"/>
      <c r="M303" s="169"/>
      <c r="N303" s="169"/>
      <c r="O303" s="169"/>
      <c r="P303" s="169"/>
      <c r="Q303" s="169"/>
      <c r="R303" s="169"/>
      <c r="S303" s="235"/>
      <c r="T303" s="235"/>
    </row>
    <row r="304" spans="5:20" x14ac:dyDescent="0.35">
      <c r="I304" s="169"/>
      <c r="J304" s="169"/>
      <c r="K304" s="169"/>
      <c r="L304" s="233"/>
      <c r="M304" s="169"/>
      <c r="N304" s="169"/>
      <c r="O304" s="169"/>
      <c r="P304" s="169"/>
      <c r="Q304" s="169"/>
      <c r="R304" s="169"/>
      <c r="S304" s="235"/>
      <c r="T304" s="235"/>
    </row>
    <row r="305" spans="5:20" x14ac:dyDescent="0.35">
      <c r="I305" s="169"/>
      <c r="J305" s="169"/>
      <c r="K305" s="169"/>
      <c r="L305" s="233"/>
      <c r="M305" s="169"/>
      <c r="N305" s="169"/>
      <c r="O305" s="169"/>
      <c r="P305" s="169"/>
      <c r="Q305" s="169"/>
      <c r="R305" s="169"/>
      <c r="S305" s="235"/>
      <c r="T305" s="235"/>
    </row>
    <row r="306" spans="5:20" x14ac:dyDescent="0.35">
      <c r="E306" s="169"/>
      <c r="F306" s="169"/>
      <c r="I306" s="169"/>
      <c r="J306" s="169"/>
      <c r="K306" s="169"/>
      <c r="L306" s="233"/>
      <c r="M306" s="169"/>
      <c r="N306" s="169"/>
      <c r="O306" s="169"/>
      <c r="P306" s="169"/>
      <c r="Q306" s="169"/>
      <c r="R306" s="169"/>
      <c r="S306" s="235"/>
      <c r="T306" s="235"/>
    </row>
    <row r="307" spans="5:20" x14ac:dyDescent="0.35">
      <c r="E307" s="169"/>
      <c r="I307" s="169"/>
      <c r="J307" s="169"/>
      <c r="K307" s="169"/>
      <c r="L307" s="233"/>
      <c r="M307" s="169"/>
      <c r="N307" s="169"/>
      <c r="O307" s="169"/>
      <c r="P307" s="169"/>
      <c r="Q307" s="169"/>
      <c r="R307" s="169"/>
      <c r="S307" s="235"/>
      <c r="T307" s="235"/>
    </row>
    <row r="308" spans="5:20" x14ac:dyDescent="0.35">
      <c r="I308" s="169"/>
      <c r="J308" s="169"/>
      <c r="K308" s="169"/>
      <c r="L308" s="233"/>
      <c r="M308" s="169"/>
      <c r="N308" s="169"/>
      <c r="O308" s="169"/>
      <c r="P308" s="169"/>
      <c r="Q308" s="169"/>
      <c r="R308" s="169"/>
      <c r="S308" s="235"/>
      <c r="T308" s="235"/>
    </row>
    <row r="309" spans="5:20" x14ac:dyDescent="0.35">
      <c r="I309" s="169"/>
      <c r="J309" s="169"/>
      <c r="K309" s="169"/>
      <c r="L309" s="233"/>
      <c r="M309" s="169"/>
      <c r="N309" s="169"/>
      <c r="O309" s="169"/>
      <c r="P309" s="169"/>
      <c r="Q309" s="169"/>
      <c r="R309" s="169"/>
      <c r="S309" s="235"/>
      <c r="T309" s="235"/>
    </row>
    <row r="310" spans="5:20" x14ac:dyDescent="0.35">
      <c r="E310" s="169"/>
      <c r="F310" s="169"/>
      <c r="I310" s="169"/>
      <c r="J310" s="169"/>
      <c r="K310" s="169"/>
      <c r="L310" s="233"/>
      <c r="M310" s="169"/>
      <c r="N310" s="169"/>
      <c r="O310" s="169"/>
      <c r="P310" s="169"/>
      <c r="Q310" s="169"/>
      <c r="R310" s="169"/>
      <c r="S310" s="235"/>
      <c r="T310" s="235"/>
    </row>
    <row r="311" spans="5:20" x14ac:dyDescent="0.35">
      <c r="E311" s="169"/>
      <c r="I311" s="169"/>
      <c r="J311" s="169"/>
      <c r="K311" s="169"/>
      <c r="L311" s="233"/>
      <c r="M311" s="169"/>
      <c r="N311" s="169"/>
      <c r="O311" s="169"/>
      <c r="P311" s="169"/>
      <c r="Q311" s="169"/>
      <c r="R311" s="169"/>
      <c r="S311" s="235"/>
      <c r="T311" s="235"/>
    </row>
    <row r="312" spans="5:20" x14ac:dyDescent="0.35">
      <c r="I312" s="169"/>
      <c r="J312" s="169"/>
      <c r="K312" s="169"/>
      <c r="L312" s="233"/>
      <c r="M312" s="169"/>
      <c r="N312" s="169"/>
      <c r="O312" s="169"/>
      <c r="P312" s="169"/>
      <c r="Q312" s="169"/>
      <c r="R312" s="169"/>
      <c r="S312" s="235"/>
      <c r="T312" s="235"/>
    </row>
    <row r="313" spans="5:20" x14ac:dyDescent="0.35">
      <c r="I313" s="169"/>
      <c r="J313" s="169"/>
      <c r="K313" s="169"/>
      <c r="L313" s="233"/>
      <c r="M313" s="169"/>
      <c r="N313" s="169"/>
      <c r="O313" s="169"/>
      <c r="P313" s="169"/>
      <c r="Q313" s="169"/>
      <c r="R313" s="169"/>
      <c r="S313" s="235"/>
      <c r="T313" s="235"/>
    </row>
    <row r="314" spans="5:20" x14ac:dyDescent="0.35">
      <c r="E314" s="169"/>
      <c r="F314" s="169"/>
      <c r="I314" s="169"/>
      <c r="J314" s="169"/>
      <c r="K314" s="169"/>
      <c r="L314" s="233"/>
      <c r="M314" s="169"/>
      <c r="N314" s="169"/>
      <c r="O314" s="169"/>
      <c r="P314" s="169"/>
      <c r="Q314" s="169"/>
      <c r="R314" s="169"/>
      <c r="S314" s="235"/>
      <c r="T314" s="235"/>
    </row>
    <row r="315" spans="5:20" x14ac:dyDescent="0.35">
      <c r="E315" s="169"/>
      <c r="I315" s="169"/>
      <c r="J315" s="169"/>
      <c r="K315" s="169"/>
      <c r="L315" s="233"/>
      <c r="M315" s="169"/>
      <c r="N315" s="169"/>
      <c r="O315" s="169"/>
      <c r="P315" s="169"/>
      <c r="Q315" s="169"/>
      <c r="R315" s="169"/>
      <c r="S315" s="235"/>
      <c r="T315" s="235"/>
    </row>
    <row r="316" spans="5:20" x14ac:dyDescent="0.35">
      <c r="I316" s="169"/>
      <c r="J316" s="169"/>
      <c r="K316" s="169"/>
      <c r="L316" s="233"/>
      <c r="M316" s="169"/>
      <c r="N316" s="169"/>
      <c r="O316" s="169"/>
      <c r="P316" s="169"/>
      <c r="Q316" s="169"/>
      <c r="R316" s="169"/>
      <c r="S316" s="235"/>
      <c r="T316" s="235"/>
    </row>
    <row r="317" spans="5:20" x14ac:dyDescent="0.35">
      <c r="I317" s="169"/>
      <c r="J317" s="169"/>
      <c r="K317" s="169"/>
      <c r="L317" s="233"/>
      <c r="M317" s="169"/>
      <c r="N317" s="169"/>
      <c r="O317" s="169"/>
      <c r="P317" s="169"/>
      <c r="Q317" s="169"/>
      <c r="R317" s="169"/>
      <c r="S317" s="235"/>
      <c r="T317" s="235"/>
    </row>
    <row r="318" spans="5:20" x14ac:dyDescent="0.35">
      <c r="E318" s="169"/>
      <c r="F318" s="169"/>
      <c r="I318" s="169"/>
      <c r="J318" s="169"/>
      <c r="K318" s="169"/>
      <c r="L318" s="233"/>
      <c r="M318" s="169"/>
      <c r="N318" s="169"/>
      <c r="O318" s="169"/>
      <c r="P318" s="169"/>
      <c r="Q318" s="169"/>
      <c r="R318" s="169"/>
      <c r="S318" s="235"/>
      <c r="T318" s="235"/>
    </row>
    <row r="319" spans="5:20" x14ac:dyDescent="0.35">
      <c r="E319" s="169"/>
      <c r="I319" s="169"/>
      <c r="J319" s="169"/>
      <c r="K319" s="169"/>
      <c r="L319" s="233"/>
      <c r="M319" s="169"/>
      <c r="N319" s="169"/>
      <c r="O319" s="169"/>
      <c r="P319" s="169"/>
      <c r="Q319" s="169"/>
      <c r="R319" s="169"/>
      <c r="S319" s="235"/>
      <c r="T319" s="235"/>
    </row>
    <row r="320" spans="5:20" x14ac:dyDescent="0.35">
      <c r="I320" s="169"/>
      <c r="J320" s="169"/>
      <c r="K320" s="169"/>
      <c r="L320" s="233"/>
      <c r="M320" s="169"/>
      <c r="N320" s="169"/>
      <c r="O320" s="169"/>
      <c r="P320" s="169"/>
      <c r="Q320" s="169"/>
      <c r="R320" s="169"/>
      <c r="S320" s="235"/>
      <c r="T320" s="235"/>
    </row>
    <row r="321" spans="5:20" x14ac:dyDescent="0.35">
      <c r="I321" s="169"/>
      <c r="J321" s="169"/>
      <c r="K321" s="169"/>
      <c r="L321" s="233"/>
      <c r="M321" s="169"/>
      <c r="N321" s="169"/>
      <c r="O321" s="169"/>
      <c r="P321" s="169"/>
      <c r="Q321" s="169"/>
      <c r="R321" s="169"/>
      <c r="S321" s="235"/>
      <c r="T321" s="235"/>
    </row>
    <row r="322" spans="5:20" x14ac:dyDescent="0.35">
      <c r="E322" s="169"/>
      <c r="F322" s="169"/>
      <c r="I322" s="169"/>
      <c r="J322" s="169"/>
      <c r="K322" s="169"/>
      <c r="L322" s="233"/>
      <c r="M322" s="169"/>
      <c r="N322" s="169"/>
      <c r="O322" s="169"/>
      <c r="P322" s="169"/>
      <c r="Q322" s="169"/>
      <c r="R322" s="169"/>
      <c r="S322" s="235"/>
      <c r="T322" s="235"/>
    </row>
    <row r="323" spans="5:20" x14ac:dyDescent="0.35">
      <c r="E323" s="169"/>
      <c r="I323" s="169"/>
      <c r="J323" s="169"/>
      <c r="K323" s="169"/>
      <c r="L323" s="233"/>
      <c r="M323" s="169"/>
      <c r="N323" s="169"/>
      <c r="O323" s="169"/>
      <c r="P323" s="169"/>
      <c r="Q323" s="169"/>
      <c r="R323" s="169"/>
      <c r="S323" s="235"/>
      <c r="T323" s="235"/>
    </row>
    <row r="324" spans="5:20" x14ac:dyDescent="0.35">
      <c r="I324" s="169"/>
      <c r="J324" s="169"/>
      <c r="K324" s="169"/>
      <c r="L324" s="233"/>
      <c r="M324" s="169"/>
      <c r="N324" s="169"/>
      <c r="O324" s="169"/>
      <c r="P324" s="169"/>
      <c r="Q324" s="169"/>
      <c r="R324" s="169"/>
      <c r="S324" s="235"/>
      <c r="T324" s="235"/>
    </row>
    <row r="325" spans="5:20" x14ac:dyDescent="0.35">
      <c r="I325" s="169"/>
      <c r="J325" s="169"/>
      <c r="K325" s="169"/>
      <c r="L325" s="233"/>
      <c r="M325" s="169"/>
      <c r="N325" s="169"/>
      <c r="O325" s="169"/>
      <c r="P325" s="169"/>
      <c r="Q325" s="169"/>
      <c r="R325" s="169"/>
      <c r="S325" s="235"/>
      <c r="T325" s="235"/>
    </row>
    <row r="326" spans="5:20" x14ac:dyDescent="0.35">
      <c r="E326" s="169"/>
      <c r="F326" s="169"/>
      <c r="I326" s="169"/>
      <c r="J326" s="169"/>
      <c r="K326" s="169"/>
      <c r="L326" s="233"/>
      <c r="M326" s="169"/>
      <c r="N326" s="169"/>
      <c r="O326" s="169"/>
      <c r="P326" s="169"/>
      <c r="Q326" s="169"/>
      <c r="R326" s="169"/>
      <c r="S326" s="235"/>
      <c r="T326" s="235"/>
    </row>
    <row r="327" spans="5:20" x14ac:dyDescent="0.35">
      <c r="E327" s="169"/>
      <c r="I327" s="169"/>
      <c r="J327" s="169"/>
      <c r="K327" s="169"/>
      <c r="L327" s="233"/>
      <c r="M327" s="169"/>
      <c r="N327" s="169"/>
      <c r="O327" s="169"/>
      <c r="P327" s="169"/>
      <c r="Q327" s="169"/>
      <c r="R327" s="169"/>
      <c r="S327" s="235"/>
      <c r="T327" s="235"/>
    </row>
    <row r="328" spans="5:20" x14ac:dyDescent="0.35">
      <c r="I328" s="169"/>
      <c r="J328" s="169"/>
      <c r="K328" s="169"/>
      <c r="L328" s="233"/>
      <c r="M328" s="169"/>
      <c r="N328" s="169"/>
      <c r="O328" s="169"/>
      <c r="P328" s="169"/>
      <c r="Q328" s="169"/>
      <c r="R328" s="169"/>
      <c r="S328" s="235"/>
      <c r="T328" s="235"/>
    </row>
    <row r="329" spans="5:20" x14ac:dyDescent="0.35">
      <c r="I329" s="169"/>
      <c r="J329" s="169"/>
      <c r="K329" s="169"/>
      <c r="L329" s="233"/>
      <c r="M329" s="169"/>
      <c r="N329" s="169"/>
      <c r="O329" s="169"/>
      <c r="P329" s="169"/>
      <c r="Q329" s="169"/>
      <c r="R329" s="169"/>
      <c r="S329" s="235"/>
      <c r="T329" s="235"/>
    </row>
    <row r="330" spans="5:20" x14ac:dyDescent="0.35">
      <c r="E330" s="169"/>
      <c r="F330" s="169"/>
      <c r="I330" s="169"/>
      <c r="J330" s="169"/>
      <c r="K330" s="169"/>
      <c r="L330" s="233"/>
      <c r="M330" s="169"/>
      <c r="N330" s="169"/>
      <c r="O330" s="169"/>
      <c r="P330" s="169"/>
      <c r="Q330" s="169"/>
      <c r="R330" s="169"/>
      <c r="S330" s="235"/>
      <c r="T330" s="235"/>
    </row>
    <row r="331" spans="5:20" x14ac:dyDescent="0.35">
      <c r="E331" s="169"/>
      <c r="I331" s="169"/>
      <c r="J331" s="169"/>
      <c r="K331" s="169"/>
      <c r="L331" s="233"/>
      <c r="M331" s="169"/>
      <c r="N331" s="169"/>
      <c r="O331" s="169"/>
      <c r="P331" s="169"/>
      <c r="Q331" s="169"/>
      <c r="R331" s="169"/>
      <c r="S331" s="235"/>
      <c r="T331" s="235"/>
    </row>
    <row r="332" spans="5:20" x14ac:dyDescent="0.35">
      <c r="I332" s="169"/>
      <c r="J332" s="169"/>
      <c r="K332" s="169"/>
      <c r="L332" s="233"/>
      <c r="M332" s="169"/>
      <c r="N332" s="169"/>
      <c r="O332" s="169"/>
      <c r="P332" s="169"/>
      <c r="Q332" s="169"/>
      <c r="R332" s="169"/>
      <c r="S332" s="235"/>
      <c r="T332" s="235"/>
    </row>
    <row r="333" spans="5:20" x14ac:dyDescent="0.35">
      <c r="I333" s="169"/>
      <c r="J333" s="169"/>
      <c r="K333" s="169"/>
      <c r="L333" s="233"/>
      <c r="M333" s="169"/>
      <c r="N333" s="169"/>
      <c r="O333" s="169"/>
      <c r="P333" s="169"/>
      <c r="Q333" s="169"/>
      <c r="R333" s="169"/>
      <c r="S333" s="235"/>
      <c r="T333" s="235"/>
    </row>
    <row r="334" spans="5:20" x14ac:dyDescent="0.35">
      <c r="E334" s="169"/>
      <c r="F334" s="169"/>
      <c r="I334" s="169"/>
      <c r="J334" s="169"/>
      <c r="K334" s="169"/>
      <c r="L334" s="233"/>
      <c r="M334" s="169"/>
      <c r="N334" s="169"/>
      <c r="O334" s="169"/>
      <c r="P334" s="169"/>
      <c r="Q334" s="169"/>
      <c r="R334" s="169"/>
      <c r="S334" s="235"/>
      <c r="T334" s="235"/>
    </row>
    <row r="335" spans="5:20" x14ac:dyDescent="0.35">
      <c r="E335" s="169"/>
      <c r="I335" s="169"/>
      <c r="J335" s="169"/>
      <c r="K335" s="169"/>
      <c r="L335" s="233"/>
      <c r="M335" s="169"/>
      <c r="N335" s="169"/>
      <c r="O335" s="169"/>
      <c r="P335" s="169"/>
      <c r="Q335" s="169"/>
      <c r="R335" s="169"/>
      <c r="S335" s="235"/>
      <c r="T335" s="235"/>
    </row>
    <row r="336" spans="5:20" x14ac:dyDescent="0.35">
      <c r="I336" s="169"/>
      <c r="J336" s="169"/>
      <c r="K336" s="169"/>
      <c r="L336" s="233"/>
      <c r="M336" s="169"/>
      <c r="N336" s="169"/>
      <c r="O336" s="169"/>
      <c r="P336" s="169"/>
      <c r="Q336" s="169"/>
      <c r="R336" s="169"/>
      <c r="S336" s="235"/>
      <c r="T336" s="235"/>
    </row>
    <row r="337" spans="5:20" x14ac:dyDescent="0.35">
      <c r="I337" s="169"/>
      <c r="J337" s="169"/>
      <c r="K337" s="169"/>
      <c r="L337" s="233"/>
      <c r="M337" s="169"/>
      <c r="N337" s="169"/>
      <c r="O337" s="169"/>
      <c r="P337" s="169"/>
      <c r="Q337" s="169"/>
      <c r="R337" s="169"/>
      <c r="S337" s="235"/>
      <c r="T337" s="235"/>
    </row>
    <row r="338" spans="5:20" x14ac:dyDescent="0.35">
      <c r="E338" s="169"/>
      <c r="F338" s="169"/>
      <c r="I338" s="169"/>
      <c r="J338" s="169"/>
      <c r="K338" s="169"/>
      <c r="L338" s="233"/>
      <c r="M338" s="169"/>
      <c r="N338" s="169"/>
      <c r="O338" s="169"/>
      <c r="P338" s="169"/>
      <c r="Q338" s="169"/>
      <c r="R338" s="169"/>
      <c r="S338" s="235"/>
      <c r="T338" s="235"/>
    </row>
    <row r="339" spans="5:20" x14ac:dyDescent="0.35">
      <c r="E339" s="169"/>
      <c r="I339" s="169"/>
      <c r="J339" s="169"/>
      <c r="K339" s="169"/>
      <c r="L339" s="233"/>
      <c r="M339" s="169"/>
      <c r="N339" s="169"/>
      <c r="O339" s="169"/>
      <c r="P339" s="169"/>
      <c r="Q339" s="169"/>
      <c r="R339" s="169"/>
      <c r="S339" s="235"/>
      <c r="T339" s="235"/>
    </row>
    <row r="340" spans="5:20" x14ac:dyDescent="0.35">
      <c r="I340" s="169"/>
      <c r="J340" s="169"/>
      <c r="K340" s="169"/>
      <c r="L340" s="233"/>
      <c r="M340" s="169"/>
      <c r="N340" s="169"/>
      <c r="O340" s="169"/>
      <c r="P340" s="169"/>
      <c r="Q340" s="169"/>
      <c r="R340" s="169"/>
      <c r="S340" s="235"/>
      <c r="T340" s="235"/>
    </row>
    <row r="341" spans="5:20" x14ac:dyDescent="0.35">
      <c r="I341" s="169"/>
      <c r="J341" s="169"/>
      <c r="K341" s="169"/>
      <c r="L341" s="233"/>
      <c r="M341" s="169"/>
      <c r="N341" s="169"/>
      <c r="O341" s="169"/>
      <c r="P341" s="169"/>
      <c r="Q341" s="169"/>
      <c r="R341" s="169"/>
      <c r="S341" s="235"/>
      <c r="T341" s="235"/>
    </row>
    <row r="342" spans="5:20" x14ac:dyDescent="0.35">
      <c r="E342" s="169"/>
      <c r="F342" s="169"/>
      <c r="I342" s="169"/>
      <c r="J342" s="169"/>
      <c r="K342" s="169"/>
      <c r="L342" s="233"/>
      <c r="M342" s="169"/>
      <c r="N342" s="169"/>
      <c r="O342" s="169"/>
      <c r="P342" s="169"/>
      <c r="Q342" s="169"/>
      <c r="R342" s="169"/>
      <c r="S342" s="235"/>
      <c r="T342" s="235"/>
    </row>
    <row r="343" spans="5:20" x14ac:dyDescent="0.35">
      <c r="E343" s="169"/>
      <c r="I343" s="169"/>
      <c r="J343" s="169"/>
      <c r="K343" s="169"/>
      <c r="L343" s="233"/>
      <c r="M343" s="169"/>
      <c r="N343" s="169"/>
      <c r="O343" s="169"/>
      <c r="P343" s="169"/>
      <c r="Q343" s="169"/>
      <c r="R343" s="169"/>
      <c r="S343" s="235"/>
      <c r="T343" s="235"/>
    </row>
    <row r="344" spans="5:20" x14ac:dyDescent="0.35">
      <c r="I344" s="169"/>
      <c r="J344" s="169"/>
      <c r="K344" s="169"/>
      <c r="L344" s="233"/>
      <c r="M344" s="169"/>
      <c r="N344" s="169"/>
      <c r="O344" s="169"/>
      <c r="P344" s="169"/>
      <c r="Q344" s="169"/>
      <c r="R344" s="169"/>
      <c r="S344" s="235"/>
      <c r="T344" s="235"/>
    </row>
    <row r="345" spans="5:20" x14ac:dyDescent="0.35">
      <c r="I345" s="169"/>
      <c r="J345" s="169"/>
      <c r="K345" s="169"/>
      <c r="L345" s="233"/>
      <c r="M345" s="169"/>
      <c r="N345" s="169"/>
      <c r="O345" s="169"/>
      <c r="P345" s="169"/>
      <c r="Q345" s="169"/>
      <c r="R345" s="169"/>
      <c r="S345" s="235"/>
      <c r="T345" s="235"/>
    </row>
    <row r="346" spans="5:20" x14ac:dyDescent="0.35">
      <c r="E346" s="169"/>
      <c r="F346" s="169"/>
      <c r="I346" s="169"/>
      <c r="J346" s="169"/>
      <c r="K346" s="169"/>
      <c r="L346" s="233"/>
      <c r="M346" s="169"/>
      <c r="N346" s="169"/>
      <c r="O346" s="169"/>
      <c r="P346" s="169"/>
      <c r="Q346" s="169"/>
      <c r="R346" s="169"/>
      <c r="S346" s="235"/>
      <c r="T346" s="235"/>
    </row>
    <row r="347" spans="5:20" x14ac:dyDescent="0.35">
      <c r="E347" s="169"/>
      <c r="I347" s="169"/>
      <c r="J347" s="169"/>
      <c r="K347" s="169"/>
      <c r="L347" s="233"/>
      <c r="M347" s="169"/>
      <c r="N347" s="169"/>
      <c r="O347" s="169"/>
      <c r="P347" s="169"/>
      <c r="Q347" s="169"/>
      <c r="R347" s="169"/>
      <c r="S347" s="235"/>
      <c r="T347" s="235"/>
    </row>
    <row r="348" spans="5:20" x14ac:dyDescent="0.35">
      <c r="I348" s="169"/>
      <c r="J348" s="169"/>
      <c r="K348" s="169"/>
      <c r="L348" s="233"/>
      <c r="M348" s="169"/>
      <c r="N348" s="169"/>
      <c r="O348" s="169"/>
      <c r="P348" s="169"/>
      <c r="Q348" s="169"/>
      <c r="R348" s="169"/>
      <c r="S348" s="235"/>
      <c r="T348" s="235"/>
    </row>
    <row r="349" spans="5:20" x14ac:dyDescent="0.35">
      <c r="I349" s="169"/>
      <c r="J349" s="169"/>
      <c r="K349" s="169"/>
      <c r="L349" s="233"/>
      <c r="M349" s="169"/>
      <c r="N349" s="169"/>
      <c r="O349" s="169"/>
      <c r="P349" s="169"/>
      <c r="Q349" s="169"/>
      <c r="R349" s="169"/>
      <c r="S349" s="235"/>
      <c r="T349" s="235"/>
    </row>
    <row r="350" spans="5:20" x14ac:dyDescent="0.35">
      <c r="E350" s="169"/>
      <c r="F350" s="169"/>
      <c r="I350" s="169"/>
      <c r="J350" s="169"/>
      <c r="K350" s="169"/>
      <c r="L350" s="233"/>
      <c r="M350" s="169"/>
      <c r="N350" s="169"/>
      <c r="O350" s="169"/>
      <c r="P350" s="169"/>
      <c r="Q350" s="169"/>
      <c r="R350" s="169"/>
      <c r="S350" s="235"/>
      <c r="T350" s="235"/>
    </row>
    <row r="351" spans="5:20" x14ac:dyDescent="0.35">
      <c r="E351" s="169"/>
      <c r="I351" s="169"/>
      <c r="J351" s="169"/>
      <c r="K351" s="169"/>
      <c r="L351" s="233"/>
      <c r="M351" s="169"/>
      <c r="N351" s="169"/>
      <c r="O351" s="169"/>
      <c r="P351" s="169"/>
      <c r="Q351" s="169"/>
      <c r="R351" s="169"/>
      <c r="S351" s="235"/>
      <c r="T351" s="235"/>
    </row>
    <row r="352" spans="5:20" x14ac:dyDescent="0.35">
      <c r="I352" s="169"/>
      <c r="J352" s="169"/>
      <c r="K352" s="169"/>
      <c r="L352" s="233"/>
      <c r="M352" s="169"/>
      <c r="N352" s="169"/>
      <c r="O352" s="169"/>
      <c r="P352" s="169"/>
      <c r="Q352" s="169"/>
      <c r="R352" s="169"/>
      <c r="S352" s="235"/>
      <c r="T352" s="235"/>
    </row>
    <row r="353" spans="5:20" x14ac:dyDescent="0.35">
      <c r="I353" s="169"/>
      <c r="J353" s="169"/>
      <c r="K353" s="169"/>
      <c r="L353" s="233"/>
      <c r="M353" s="169"/>
      <c r="N353" s="169"/>
      <c r="O353" s="169"/>
      <c r="P353" s="169"/>
      <c r="Q353" s="169"/>
      <c r="R353" s="169"/>
      <c r="S353" s="235"/>
      <c r="T353" s="235"/>
    </row>
    <row r="354" spans="5:20" x14ac:dyDescent="0.35">
      <c r="E354" s="169"/>
      <c r="F354" s="169"/>
      <c r="I354" s="169"/>
      <c r="J354" s="169"/>
      <c r="K354" s="169"/>
      <c r="L354" s="233"/>
      <c r="M354" s="169"/>
      <c r="N354" s="169"/>
      <c r="O354" s="169"/>
      <c r="P354" s="169"/>
      <c r="Q354" s="169"/>
      <c r="R354" s="169"/>
      <c r="S354" s="235"/>
      <c r="T354" s="235"/>
    </row>
    <row r="355" spans="5:20" x14ac:dyDescent="0.35">
      <c r="E355" s="169"/>
      <c r="I355" s="169"/>
      <c r="J355" s="169"/>
      <c r="K355" s="169"/>
      <c r="L355" s="233"/>
      <c r="M355" s="169"/>
      <c r="N355" s="169"/>
      <c r="O355" s="169"/>
      <c r="P355" s="169"/>
      <c r="Q355" s="169"/>
      <c r="R355" s="169"/>
      <c r="S355" s="235"/>
      <c r="T355" s="235"/>
    </row>
    <row r="356" spans="5:20" x14ac:dyDescent="0.35">
      <c r="I356" s="169"/>
      <c r="J356" s="169"/>
      <c r="K356" s="169"/>
      <c r="L356" s="233"/>
      <c r="M356" s="169"/>
      <c r="N356" s="169"/>
      <c r="O356" s="169"/>
      <c r="P356" s="169"/>
      <c r="Q356" s="169"/>
      <c r="R356" s="169"/>
      <c r="S356" s="235"/>
      <c r="T356" s="235"/>
    </row>
    <row r="357" spans="5:20" x14ac:dyDescent="0.35">
      <c r="I357" s="169"/>
      <c r="J357" s="169"/>
      <c r="K357" s="169"/>
      <c r="L357" s="233"/>
      <c r="M357" s="169"/>
      <c r="N357" s="169"/>
      <c r="O357" s="169"/>
      <c r="P357" s="169"/>
      <c r="Q357" s="169"/>
      <c r="R357" s="169"/>
      <c r="S357" s="235"/>
      <c r="T357" s="235"/>
    </row>
    <row r="358" spans="5:20" x14ac:dyDescent="0.35">
      <c r="E358" s="169"/>
      <c r="F358" s="169"/>
      <c r="I358" s="169"/>
      <c r="J358" s="169"/>
      <c r="K358" s="169"/>
      <c r="L358" s="233"/>
      <c r="M358" s="169"/>
      <c r="N358" s="169"/>
      <c r="O358" s="169"/>
      <c r="P358" s="169"/>
      <c r="Q358" s="169"/>
      <c r="R358" s="169"/>
      <c r="S358" s="235"/>
      <c r="T358" s="235"/>
    </row>
    <row r="359" spans="5:20" x14ac:dyDescent="0.35">
      <c r="E359" s="169"/>
      <c r="I359" s="169"/>
      <c r="J359" s="169"/>
      <c r="K359" s="169"/>
      <c r="L359" s="233"/>
      <c r="M359" s="169"/>
      <c r="N359" s="169"/>
      <c r="O359" s="169"/>
      <c r="P359" s="169"/>
      <c r="Q359" s="169"/>
      <c r="R359" s="169"/>
      <c r="S359" s="235"/>
      <c r="T359" s="235"/>
    </row>
    <row r="360" spans="5:20" x14ac:dyDescent="0.35">
      <c r="I360" s="169"/>
      <c r="J360" s="169"/>
      <c r="K360" s="169"/>
      <c r="L360" s="233"/>
      <c r="M360" s="169"/>
      <c r="N360" s="169"/>
      <c r="O360" s="169"/>
      <c r="P360" s="169"/>
      <c r="Q360" s="169"/>
      <c r="R360" s="169"/>
      <c r="S360" s="235"/>
      <c r="T360" s="235"/>
    </row>
    <row r="361" spans="5:20" x14ac:dyDescent="0.35">
      <c r="I361" s="169"/>
      <c r="J361" s="169"/>
      <c r="K361" s="169"/>
      <c r="L361" s="233"/>
      <c r="M361" s="169"/>
      <c r="N361" s="169"/>
      <c r="O361" s="169"/>
      <c r="P361" s="169"/>
      <c r="Q361" s="169"/>
      <c r="R361" s="169"/>
      <c r="S361" s="235"/>
      <c r="T361" s="235"/>
    </row>
    <row r="362" spans="5:20" x14ac:dyDescent="0.35">
      <c r="E362" s="169"/>
      <c r="F362" s="169"/>
      <c r="I362" s="169"/>
      <c r="J362" s="169"/>
      <c r="K362" s="169"/>
      <c r="L362" s="233"/>
      <c r="M362" s="169"/>
      <c r="N362" s="169"/>
      <c r="O362" s="169"/>
      <c r="P362" s="169"/>
      <c r="Q362" s="169"/>
      <c r="R362" s="169"/>
      <c r="S362" s="235"/>
      <c r="T362" s="235"/>
    </row>
    <row r="363" spans="5:20" x14ac:dyDescent="0.35">
      <c r="E363" s="169"/>
      <c r="I363" s="169"/>
      <c r="J363" s="169"/>
      <c r="K363" s="169"/>
      <c r="L363" s="233"/>
      <c r="M363" s="169"/>
      <c r="N363" s="169"/>
      <c r="O363" s="169"/>
      <c r="P363" s="169"/>
      <c r="Q363" s="169"/>
      <c r="R363" s="169"/>
      <c r="S363" s="235"/>
      <c r="T363" s="235"/>
    </row>
    <row r="364" spans="5:20" x14ac:dyDescent="0.35">
      <c r="I364" s="169"/>
      <c r="J364" s="169"/>
      <c r="K364" s="169"/>
      <c r="L364" s="233"/>
      <c r="M364" s="169"/>
      <c r="N364" s="169"/>
      <c r="O364" s="169"/>
      <c r="P364" s="169"/>
      <c r="Q364" s="169"/>
      <c r="R364" s="169"/>
      <c r="S364" s="235"/>
      <c r="T364" s="235"/>
    </row>
    <row r="365" spans="5:20" x14ac:dyDescent="0.35">
      <c r="I365" s="169"/>
      <c r="J365" s="169"/>
      <c r="K365" s="169"/>
      <c r="L365" s="233"/>
      <c r="M365" s="169"/>
      <c r="N365" s="169"/>
      <c r="O365" s="169"/>
      <c r="P365" s="169"/>
      <c r="Q365" s="169"/>
      <c r="R365" s="169"/>
      <c r="S365" s="235"/>
      <c r="T365" s="235"/>
    </row>
    <row r="366" spans="5:20" x14ac:dyDescent="0.35">
      <c r="E366" s="169"/>
      <c r="F366" s="169"/>
      <c r="I366" s="169"/>
      <c r="J366" s="169"/>
      <c r="K366" s="169"/>
      <c r="L366" s="233"/>
      <c r="M366" s="169"/>
      <c r="N366" s="169"/>
      <c r="O366" s="169"/>
      <c r="P366" s="169"/>
      <c r="Q366" s="169"/>
      <c r="R366" s="169"/>
      <c r="S366" s="235"/>
      <c r="T366" s="235"/>
    </row>
    <row r="367" spans="5:20" x14ac:dyDescent="0.35">
      <c r="E367" s="169"/>
      <c r="I367" s="169"/>
      <c r="J367" s="169"/>
      <c r="K367" s="169"/>
      <c r="L367" s="233"/>
      <c r="M367" s="169"/>
      <c r="N367" s="169"/>
      <c r="O367" s="169"/>
      <c r="P367" s="169"/>
      <c r="Q367" s="169"/>
      <c r="R367" s="169"/>
      <c r="S367" s="235"/>
      <c r="T367" s="235"/>
    </row>
    <row r="368" spans="5:20" x14ac:dyDescent="0.35">
      <c r="I368" s="169"/>
      <c r="J368" s="169"/>
      <c r="K368" s="169"/>
      <c r="L368" s="233"/>
      <c r="M368" s="169"/>
      <c r="N368" s="169"/>
      <c r="O368" s="169"/>
      <c r="P368" s="169"/>
      <c r="Q368" s="169"/>
      <c r="R368" s="169"/>
      <c r="S368" s="235"/>
      <c r="T368" s="235"/>
    </row>
    <row r="369" spans="5:20" x14ac:dyDescent="0.35">
      <c r="I369" s="169"/>
      <c r="J369" s="169"/>
      <c r="K369" s="169"/>
      <c r="L369" s="233"/>
      <c r="M369" s="169"/>
      <c r="N369" s="169"/>
      <c r="O369" s="169"/>
      <c r="P369" s="169"/>
      <c r="Q369" s="169"/>
      <c r="R369" s="169"/>
      <c r="S369" s="235"/>
      <c r="T369" s="235"/>
    </row>
    <row r="370" spans="5:20" x14ac:dyDescent="0.35">
      <c r="E370" s="169"/>
      <c r="F370" s="169"/>
      <c r="I370" s="169"/>
      <c r="J370" s="169"/>
      <c r="K370" s="169"/>
      <c r="L370" s="233"/>
      <c r="M370" s="169"/>
      <c r="N370" s="169"/>
      <c r="O370" s="169"/>
      <c r="P370" s="169"/>
      <c r="Q370" s="169"/>
      <c r="R370" s="169"/>
      <c r="S370" s="235"/>
      <c r="T370" s="235"/>
    </row>
    <row r="371" spans="5:20" x14ac:dyDescent="0.35">
      <c r="E371" s="169"/>
      <c r="I371" s="169"/>
      <c r="J371" s="169"/>
      <c r="K371" s="169"/>
      <c r="L371" s="233"/>
      <c r="M371" s="169"/>
      <c r="N371" s="169"/>
      <c r="O371" s="169"/>
      <c r="P371" s="169"/>
      <c r="Q371" s="169"/>
      <c r="R371" s="169"/>
      <c r="S371" s="235"/>
      <c r="T371" s="235"/>
    </row>
    <row r="372" spans="5:20" x14ac:dyDescent="0.35">
      <c r="I372" s="169"/>
      <c r="J372" s="169"/>
      <c r="K372" s="169"/>
      <c r="L372" s="233"/>
      <c r="M372" s="169"/>
      <c r="N372" s="169"/>
      <c r="O372" s="169"/>
      <c r="P372" s="169"/>
      <c r="Q372" s="169"/>
      <c r="R372" s="169"/>
      <c r="S372" s="235"/>
      <c r="T372" s="235"/>
    </row>
    <row r="373" spans="5:20" x14ac:dyDescent="0.35">
      <c r="I373" s="169"/>
      <c r="J373" s="169"/>
      <c r="K373" s="169"/>
      <c r="L373" s="233"/>
      <c r="M373" s="169"/>
      <c r="N373" s="169"/>
      <c r="O373" s="169"/>
      <c r="P373" s="169"/>
      <c r="Q373" s="169"/>
      <c r="R373" s="169"/>
      <c r="S373" s="235"/>
      <c r="T373" s="235"/>
    </row>
    <row r="374" spans="5:20" x14ac:dyDescent="0.35">
      <c r="E374" s="169"/>
      <c r="F374" s="169"/>
      <c r="I374" s="169"/>
      <c r="J374" s="169"/>
      <c r="K374" s="169"/>
      <c r="L374" s="233"/>
      <c r="M374" s="169"/>
      <c r="N374" s="169"/>
      <c r="O374" s="169"/>
      <c r="P374" s="169"/>
      <c r="Q374" s="169"/>
      <c r="R374" s="169"/>
      <c r="S374" s="235"/>
      <c r="T374" s="235"/>
    </row>
    <row r="375" spans="5:20" x14ac:dyDescent="0.35">
      <c r="E375" s="169"/>
      <c r="I375" s="169"/>
      <c r="J375" s="169"/>
      <c r="K375" s="169"/>
      <c r="L375" s="233"/>
      <c r="M375" s="169"/>
      <c r="N375" s="169"/>
      <c r="O375" s="169"/>
      <c r="P375" s="169"/>
      <c r="Q375" s="169"/>
      <c r="R375" s="169"/>
      <c r="S375" s="235"/>
      <c r="T375" s="235"/>
    </row>
    <row r="376" spans="5:20" x14ac:dyDescent="0.35">
      <c r="I376" s="169"/>
      <c r="J376" s="169"/>
      <c r="K376" s="169"/>
      <c r="L376" s="233"/>
      <c r="M376" s="169"/>
      <c r="N376" s="169"/>
      <c r="O376" s="169"/>
      <c r="P376" s="169"/>
      <c r="Q376" s="169"/>
      <c r="R376" s="169"/>
      <c r="S376" s="235"/>
      <c r="T376" s="235"/>
    </row>
    <row r="377" spans="5:20" x14ac:dyDescent="0.35">
      <c r="I377" s="169"/>
      <c r="J377" s="169"/>
      <c r="K377" s="169"/>
      <c r="L377" s="233"/>
      <c r="M377" s="169"/>
      <c r="N377" s="169"/>
      <c r="O377" s="169"/>
      <c r="P377" s="169"/>
      <c r="Q377" s="169"/>
      <c r="R377" s="169"/>
      <c r="S377" s="235"/>
      <c r="T377" s="235"/>
    </row>
    <row r="378" spans="5:20" x14ac:dyDescent="0.35">
      <c r="E378" s="169"/>
      <c r="F378" s="169"/>
      <c r="I378" s="169"/>
      <c r="J378" s="169"/>
      <c r="K378" s="169"/>
      <c r="L378" s="233"/>
      <c r="M378" s="169"/>
      <c r="N378" s="169"/>
      <c r="O378" s="169"/>
      <c r="P378" s="169"/>
      <c r="Q378" s="169"/>
      <c r="R378" s="169"/>
      <c r="S378" s="235"/>
      <c r="T378" s="235"/>
    </row>
    <row r="379" spans="5:20" x14ac:dyDescent="0.35">
      <c r="E379" s="169"/>
      <c r="I379" s="169"/>
      <c r="J379" s="169"/>
      <c r="K379" s="169"/>
      <c r="L379" s="233"/>
      <c r="M379" s="169"/>
      <c r="N379" s="169"/>
      <c r="O379" s="169"/>
      <c r="P379" s="169"/>
      <c r="Q379" s="169"/>
      <c r="R379" s="169"/>
      <c r="S379" s="235"/>
      <c r="T379" s="235"/>
    </row>
    <row r="380" spans="5:20" x14ac:dyDescent="0.35">
      <c r="I380" s="169"/>
      <c r="J380" s="169"/>
      <c r="K380" s="169"/>
      <c r="L380" s="233"/>
      <c r="M380" s="169"/>
      <c r="N380" s="169"/>
      <c r="O380" s="169"/>
      <c r="P380" s="169"/>
      <c r="Q380" s="169"/>
      <c r="R380" s="169"/>
      <c r="S380" s="235"/>
      <c r="T380" s="235"/>
    </row>
    <row r="381" spans="5:20" x14ac:dyDescent="0.35">
      <c r="I381" s="169"/>
      <c r="J381" s="169"/>
      <c r="K381" s="169"/>
      <c r="L381" s="233"/>
      <c r="M381" s="169"/>
      <c r="N381" s="169"/>
      <c r="O381" s="169"/>
      <c r="P381" s="169"/>
      <c r="Q381" s="169"/>
      <c r="R381" s="169"/>
      <c r="S381" s="235"/>
      <c r="T381" s="235"/>
    </row>
    <row r="382" spans="5:20" x14ac:dyDescent="0.35">
      <c r="E382" s="169"/>
      <c r="F382" s="169"/>
      <c r="I382" s="169"/>
      <c r="J382" s="169"/>
      <c r="K382" s="169"/>
      <c r="L382" s="233"/>
      <c r="M382" s="169"/>
      <c r="N382" s="169"/>
      <c r="O382" s="169"/>
      <c r="P382" s="169"/>
      <c r="Q382" s="169"/>
      <c r="R382" s="169"/>
      <c r="S382" s="235"/>
      <c r="T382" s="235"/>
    </row>
    <row r="383" spans="5:20" x14ac:dyDescent="0.35">
      <c r="E383" s="169"/>
      <c r="I383" s="169"/>
      <c r="J383" s="169"/>
      <c r="K383" s="169"/>
      <c r="L383" s="233"/>
      <c r="M383" s="169"/>
      <c r="N383" s="169"/>
      <c r="O383" s="169"/>
      <c r="P383" s="169"/>
      <c r="Q383" s="169"/>
      <c r="R383" s="169"/>
      <c r="S383" s="235"/>
      <c r="T383" s="235"/>
    </row>
    <row r="384" spans="5:20" x14ac:dyDescent="0.35">
      <c r="I384" s="169"/>
      <c r="J384" s="169"/>
      <c r="K384" s="169"/>
      <c r="L384" s="233"/>
      <c r="M384" s="169"/>
      <c r="N384" s="169"/>
      <c r="O384" s="169"/>
      <c r="P384" s="169"/>
      <c r="Q384" s="169"/>
      <c r="R384" s="169"/>
      <c r="S384" s="235"/>
      <c r="T384" s="235"/>
    </row>
    <row r="385" spans="5:20" x14ac:dyDescent="0.35">
      <c r="I385" s="169"/>
      <c r="J385" s="169"/>
      <c r="K385" s="169"/>
      <c r="L385" s="233"/>
      <c r="M385" s="169"/>
      <c r="N385" s="169"/>
      <c r="O385" s="169"/>
      <c r="P385" s="169"/>
      <c r="Q385" s="169"/>
      <c r="R385" s="169"/>
      <c r="S385" s="235"/>
      <c r="T385" s="235"/>
    </row>
    <row r="386" spans="5:20" x14ac:dyDescent="0.35">
      <c r="E386" s="169"/>
      <c r="F386" s="169"/>
      <c r="I386" s="169"/>
      <c r="J386" s="169"/>
      <c r="K386" s="169"/>
      <c r="L386" s="233"/>
      <c r="M386" s="169"/>
      <c r="N386" s="169"/>
      <c r="O386" s="169"/>
      <c r="P386" s="169"/>
      <c r="Q386" s="169"/>
      <c r="R386" s="169"/>
      <c r="S386" s="235"/>
      <c r="T386" s="235"/>
    </row>
    <row r="387" spans="5:20" x14ac:dyDescent="0.35">
      <c r="E387" s="169"/>
      <c r="I387" s="169"/>
      <c r="J387" s="169"/>
      <c r="K387" s="169"/>
      <c r="L387" s="233"/>
      <c r="M387" s="169"/>
      <c r="N387" s="169"/>
      <c r="O387" s="169"/>
      <c r="P387" s="169"/>
      <c r="Q387" s="169"/>
      <c r="R387" s="169"/>
      <c r="S387" s="235"/>
      <c r="T387" s="235"/>
    </row>
    <row r="388" spans="5:20" x14ac:dyDescent="0.35">
      <c r="I388" s="169"/>
      <c r="J388" s="169"/>
      <c r="K388" s="169"/>
      <c r="L388" s="233"/>
      <c r="M388" s="169"/>
      <c r="N388" s="169"/>
      <c r="O388" s="169"/>
      <c r="P388" s="169"/>
      <c r="Q388" s="169"/>
      <c r="R388" s="169"/>
      <c r="S388" s="235"/>
      <c r="T388" s="235"/>
    </row>
    <row r="389" spans="5:20" x14ac:dyDescent="0.35">
      <c r="I389" s="169"/>
      <c r="J389" s="169"/>
      <c r="K389" s="169"/>
      <c r="L389" s="233"/>
      <c r="M389" s="169"/>
      <c r="N389" s="169"/>
      <c r="O389" s="169"/>
      <c r="P389" s="169"/>
      <c r="Q389" s="169"/>
      <c r="R389" s="169"/>
      <c r="S389" s="235"/>
      <c r="T389" s="235"/>
    </row>
    <row r="390" spans="5:20" x14ac:dyDescent="0.35">
      <c r="E390" s="169"/>
      <c r="F390" s="169"/>
      <c r="I390" s="169"/>
      <c r="J390" s="169"/>
      <c r="K390" s="169"/>
      <c r="L390" s="233"/>
      <c r="M390" s="169"/>
      <c r="N390" s="169"/>
      <c r="O390" s="169"/>
      <c r="P390" s="169"/>
      <c r="Q390" s="169"/>
      <c r="R390" s="169"/>
      <c r="S390" s="235"/>
      <c r="T390" s="235"/>
    </row>
    <row r="391" spans="5:20" x14ac:dyDescent="0.35">
      <c r="E391" s="169"/>
      <c r="I391" s="169"/>
      <c r="J391" s="169"/>
      <c r="K391" s="169"/>
      <c r="L391" s="233"/>
      <c r="M391" s="169"/>
      <c r="N391" s="169"/>
      <c r="O391" s="169"/>
      <c r="P391" s="169"/>
      <c r="Q391" s="169"/>
      <c r="R391" s="169"/>
      <c r="S391" s="235"/>
      <c r="T391" s="235"/>
    </row>
    <row r="392" spans="5:20" x14ac:dyDescent="0.35">
      <c r="I392" s="169"/>
      <c r="J392" s="169"/>
      <c r="K392" s="169"/>
      <c r="L392" s="233"/>
      <c r="M392" s="169"/>
      <c r="N392" s="169"/>
      <c r="O392" s="169"/>
      <c r="P392" s="169"/>
      <c r="Q392" s="169"/>
      <c r="R392" s="169"/>
      <c r="S392" s="235"/>
      <c r="T392" s="235"/>
    </row>
    <row r="393" spans="5:20" x14ac:dyDescent="0.35">
      <c r="I393" s="169"/>
      <c r="J393" s="169"/>
      <c r="K393" s="169"/>
      <c r="L393" s="233"/>
      <c r="M393" s="169"/>
      <c r="N393" s="169"/>
      <c r="O393" s="169"/>
      <c r="P393" s="169"/>
      <c r="Q393" s="169"/>
      <c r="R393" s="169"/>
      <c r="S393" s="235"/>
      <c r="T393" s="235"/>
    </row>
    <row r="394" spans="5:20" x14ac:dyDescent="0.35">
      <c r="E394" s="169"/>
      <c r="F394" s="169"/>
      <c r="I394" s="169"/>
      <c r="J394" s="169"/>
      <c r="K394" s="169"/>
      <c r="L394" s="233"/>
      <c r="M394" s="169"/>
      <c r="N394" s="169"/>
      <c r="O394" s="169"/>
      <c r="P394" s="169"/>
      <c r="Q394" s="169"/>
      <c r="R394" s="169"/>
      <c r="S394" s="235"/>
      <c r="T394" s="235"/>
    </row>
    <row r="395" spans="5:20" x14ac:dyDescent="0.35">
      <c r="E395" s="169"/>
      <c r="I395" s="169"/>
      <c r="J395" s="169"/>
      <c r="K395" s="169"/>
      <c r="L395" s="233"/>
      <c r="M395" s="169"/>
      <c r="N395" s="169"/>
      <c r="O395" s="169"/>
      <c r="P395" s="169"/>
      <c r="Q395" s="169"/>
      <c r="R395" s="169"/>
      <c r="S395" s="235"/>
      <c r="T395" s="235"/>
    </row>
    <row r="396" spans="5:20" x14ac:dyDescent="0.35">
      <c r="I396" s="169"/>
      <c r="J396" s="169"/>
      <c r="K396" s="169"/>
      <c r="L396" s="233"/>
      <c r="M396" s="169"/>
      <c r="N396" s="169"/>
      <c r="O396" s="169"/>
      <c r="P396" s="169"/>
      <c r="Q396" s="169"/>
      <c r="R396" s="169"/>
      <c r="S396" s="235"/>
      <c r="T396" s="235"/>
    </row>
    <row r="397" spans="5:20" x14ac:dyDescent="0.35">
      <c r="I397" s="169"/>
      <c r="J397" s="169"/>
      <c r="K397" s="169"/>
      <c r="L397" s="233"/>
      <c r="M397" s="169"/>
      <c r="N397" s="169"/>
      <c r="O397" s="169"/>
      <c r="P397" s="169"/>
      <c r="Q397" s="169"/>
      <c r="R397" s="169"/>
      <c r="S397" s="235"/>
      <c r="T397" s="235"/>
    </row>
    <row r="398" spans="5:20" x14ac:dyDescent="0.35">
      <c r="E398" s="169"/>
      <c r="F398" s="169"/>
      <c r="I398" s="169"/>
      <c r="J398" s="169"/>
      <c r="K398" s="169"/>
      <c r="L398" s="233"/>
      <c r="M398" s="169"/>
      <c r="N398" s="169"/>
      <c r="O398" s="169"/>
      <c r="P398" s="169"/>
      <c r="Q398" s="169"/>
      <c r="R398" s="169"/>
      <c r="S398" s="235"/>
      <c r="T398" s="235"/>
    </row>
    <row r="399" spans="5:20" x14ac:dyDescent="0.35">
      <c r="E399" s="169"/>
      <c r="I399" s="169"/>
      <c r="J399" s="169"/>
      <c r="K399" s="169"/>
      <c r="L399" s="233"/>
      <c r="M399" s="169"/>
      <c r="N399" s="169"/>
      <c r="O399" s="169"/>
      <c r="P399" s="169"/>
      <c r="Q399" s="169"/>
      <c r="R399" s="169"/>
      <c r="S399" s="235"/>
      <c r="T399" s="235"/>
    </row>
    <row r="400" spans="5:20" x14ac:dyDescent="0.35">
      <c r="I400" s="169"/>
      <c r="J400" s="169"/>
      <c r="K400" s="169"/>
      <c r="L400" s="233"/>
      <c r="M400" s="169"/>
      <c r="N400" s="169"/>
      <c r="O400" s="169"/>
      <c r="P400" s="169"/>
      <c r="Q400" s="169"/>
      <c r="R400" s="169"/>
      <c r="S400" s="235"/>
      <c r="T400" s="235"/>
    </row>
    <row r="401" spans="5:20" x14ac:dyDescent="0.35">
      <c r="I401" s="169"/>
      <c r="J401" s="169"/>
      <c r="K401" s="169"/>
      <c r="L401" s="233"/>
      <c r="M401" s="169"/>
      <c r="N401" s="169"/>
      <c r="O401" s="169"/>
      <c r="P401" s="169"/>
      <c r="Q401" s="169"/>
      <c r="R401" s="169"/>
      <c r="S401" s="235"/>
      <c r="T401" s="235"/>
    </row>
    <row r="402" spans="5:20" x14ac:dyDescent="0.35">
      <c r="E402" s="169"/>
      <c r="F402" s="169"/>
      <c r="I402" s="169"/>
      <c r="J402" s="169"/>
      <c r="K402" s="169"/>
      <c r="L402" s="233"/>
      <c r="M402" s="169"/>
      <c r="N402" s="169"/>
      <c r="O402" s="169"/>
      <c r="P402" s="169"/>
      <c r="Q402" s="169"/>
      <c r="R402" s="169"/>
      <c r="S402" s="235"/>
      <c r="T402" s="235"/>
    </row>
    <row r="403" spans="5:20" x14ac:dyDescent="0.35">
      <c r="E403" s="169"/>
      <c r="I403" s="169"/>
      <c r="J403" s="169"/>
      <c r="K403" s="169"/>
      <c r="L403" s="233"/>
      <c r="M403" s="169"/>
      <c r="N403" s="169"/>
      <c r="O403" s="169"/>
      <c r="P403" s="169"/>
      <c r="Q403" s="169"/>
      <c r="R403" s="169"/>
      <c r="S403" s="235"/>
      <c r="T403" s="235"/>
    </row>
    <row r="404" spans="5:20" x14ac:dyDescent="0.35">
      <c r="I404" s="169"/>
      <c r="J404" s="169"/>
      <c r="K404" s="169"/>
      <c r="L404" s="233"/>
      <c r="M404" s="169"/>
      <c r="N404" s="169"/>
      <c r="O404" s="169"/>
      <c r="P404" s="169"/>
      <c r="Q404" s="169"/>
      <c r="R404" s="169"/>
      <c r="S404" s="235"/>
      <c r="T404" s="235"/>
    </row>
    <row r="405" spans="5:20" x14ac:dyDescent="0.35">
      <c r="I405" s="169"/>
      <c r="J405" s="169"/>
      <c r="K405" s="169"/>
      <c r="L405" s="233"/>
      <c r="M405" s="169"/>
      <c r="N405" s="169"/>
      <c r="O405" s="169"/>
      <c r="P405" s="169"/>
      <c r="Q405" s="169"/>
      <c r="R405" s="169"/>
      <c r="S405" s="235"/>
      <c r="T405" s="235"/>
    </row>
    <row r="406" spans="5:20" x14ac:dyDescent="0.35">
      <c r="E406" s="169"/>
      <c r="F406" s="169"/>
      <c r="I406" s="169"/>
      <c r="J406" s="169"/>
      <c r="K406" s="169"/>
      <c r="L406" s="233"/>
      <c r="M406" s="169"/>
      <c r="N406" s="169"/>
      <c r="O406" s="169"/>
      <c r="P406" s="169"/>
      <c r="Q406" s="169"/>
      <c r="R406" s="169"/>
      <c r="S406" s="235"/>
      <c r="T406" s="235"/>
    </row>
    <row r="407" spans="5:20" x14ac:dyDescent="0.35">
      <c r="E407" s="169"/>
      <c r="I407" s="169"/>
      <c r="J407" s="169"/>
      <c r="K407" s="169"/>
      <c r="L407" s="233"/>
      <c r="M407" s="169"/>
      <c r="N407" s="169"/>
      <c r="O407" s="169"/>
      <c r="P407" s="169"/>
      <c r="Q407" s="169"/>
      <c r="R407" s="169"/>
      <c r="S407" s="235"/>
      <c r="T407" s="235"/>
    </row>
    <row r="408" spans="5:20" x14ac:dyDescent="0.35">
      <c r="I408" s="169"/>
      <c r="J408" s="169"/>
      <c r="K408" s="169"/>
      <c r="L408" s="233"/>
      <c r="M408" s="169"/>
      <c r="N408" s="169"/>
      <c r="O408" s="169"/>
      <c r="P408" s="169"/>
      <c r="Q408" s="169"/>
      <c r="R408" s="169"/>
      <c r="S408" s="235"/>
      <c r="T408" s="235"/>
    </row>
    <row r="409" spans="5:20" x14ac:dyDescent="0.35">
      <c r="I409" s="169"/>
      <c r="J409" s="169"/>
      <c r="K409" s="169"/>
      <c r="L409" s="233"/>
      <c r="M409" s="169"/>
      <c r="N409" s="169"/>
      <c r="O409" s="169"/>
      <c r="P409" s="169"/>
      <c r="Q409" s="169"/>
      <c r="R409" s="169"/>
      <c r="S409" s="235"/>
      <c r="T409" s="235"/>
    </row>
    <row r="410" spans="5:20" x14ac:dyDescent="0.35">
      <c r="E410" s="169"/>
      <c r="F410" s="169"/>
      <c r="I410" s="169"/>
      <c r="J410" s="169"/>
      <c r="K410" s="169"/>
      <c r="L410" s="233"/>
      <c r="M410" s="169"/>
      <c r="N410" s="169"/>
      <c r="O410" s="169"/>
      <c r="P410" s="169"/>
      <c r="Q410" s="169"/>
      <c r="R410" s="169"/>
      <c r="S410" s="235"/>
      <c r="T410" s="235"/>
    </row>
    <row r="411" spans="5:20" x14ac:dyDescent="0.35">
      <c r="E411" s="169"/>
      <c r="I411" s="169"/>
      <c r="J411" s="169"/>
      <c r="K411" s="169"/>
      <c r="L411" s="233"/>
      <c r="M411" s="169"/>
      <c r="N411" s="169"/>
      <c r="O411" s="169"/>
      <c r="P411" s="169"/>
      <c r="Q411" s="169"/>
      <c r="R411" s="169"/>
      <c r="S411" s="235"/>
      <c r="T411" s="235"/>
    </row>
    <row r="412" spans="5:20" x14ac:dyDescent="0.35">
      <c r="I412" s="169"/>
      <c r="J412" s="169"/>
      <c r="K412" s="169"/>
      <c r="L412" s="233"/>
      <c r="M412" s="169"/>
      <c r="N412" s="169"/>
      <c r="O412" s="169"/>
      <c r="P412" s="169"/>
      <c r="Q412" s="169"/>
      <c r="R412" s="169"/>
      <c r="S412" s="235"/>
      <c r="T412" s="235"/>
    </row>
    <row r="413" spans="5:20" x14ac:dyDescent="0.35">
      <c r="I413" s="169"/>
      <c r="J413" s="169"/>
      <c r="K413" s="169"/>
      <c r="L413" s="233"/>
      <c r="M413" s="169"/>
      <c r="N413" s="169"/>
      <c r="O413" s="169"/>
      <c r="P413" s="169"/>
      <c r="Q413" s="169"/>
      <c r="R413" s="169"/>
      <c r="S413" s="235"/>
      <c r="T413" s="235"/>
    </row>
    <row r="414" spans="5:20" x14ac:dyDescent="0.35">
      <c r="E414" s="169"/>
      <c r="F414" s="169"/>
      <c r="I414" s="169"/>
      <c r="J414" s="169"/>
      <c r="K414" s="169"/>
      <c r="L414" s="233"/>
      <c r="M414" s="169"/>
      <c r="N414" s="169"/>
      <c r="O414" s="169"/>
      <c r="P414" s="169"/>
      <c r="Q414" s="169"/>
      <c r="R414" s="169"/>
      <c r="S414" s="235"/>
      <c r="T414" s="235"/>
    </row>
    <row r="415" spans="5:20" x14ac:dyDescent="0.35">
      <c r="E415" s="169"/>
      <c r="I415" s="169"/>
      <c r="J415" s="169"/>
      <c r="K415" s="169"/>
      <c r="L415" s="233"/>
      <c r="M415" s="169"/>
      <c r="N415" s="169"/>
      <c r="O415" s="169"/>
      <c r="P415" s="169"/>
      <c r="Q415" s="169"/>
      <c r="R415" s="169"/>
      <c r="S415" s="235"/>
      <c r="T415" s="235"/>
    </row>
    <row r="416" spans="5:20" x14ac:dyDescent="0.35">
      <c r="I416" s="169"/>
      <c r="J416" s="169"/>
      <c r="K416" s="169"/>
      <c r="L416" s="233"/>
      <c r="M416" s="169"/>
      <c r="N416" s="169"/>
      <c r="O416" s="169"/>
      <c r="P416" s="169"/>
      <c r="Q416" s="169"/>
      <c r="R416" s="169"/>
      <c r="S416" s="235"/>
      <c r="T416" s="235"/>
    </row>
    <row r="417" spans="5:20" x14ac:dyDescent="0.35">
      <c r="I417" s="169"/>
      <c r="J417" s="169"/>
      <c r="K417" s="169"/>
      <c r="L417" s="233"/>
      <c r="M417" s="169"/>
      <c r="N417" s="169"/>
      <c r="O417" s="169"/>
      <c r="P417" s="169"/>
      <c r="Q417" s="169"/>
      <c r="R417" s="169"/>
      <c r="S417" s="235"/>
      <c r="T417" s="235"/>
    </row>
    <row r="418" spans="5:20" x14ac:dyDescent="0.35">
      <c r="E418" s="169"/>
      <c r="F418" s="169"/>
      <c r="I418" s="169"/>
      <c r="J418" s="169"/>
      <c r="K418" s="169"/>
      <c r="L418" s="233"/>
      <c r="M418" s="169"/>
      <c r="N418" s="169"/>
      <c r="O418" s="169"/>
      <c r="P418" s="169"/>
      <c r="Q418" s="169"/>
      <c r="R418" s="169"/>
      <c r="S418" s="235"/>
      <c r="T418" s="235"/>
    </row>
    <row r="419" spans="5:20" x14ac:dyDescent="0.35">
      <c r="E419" s="169"/>
      <c r="I419" s="169"/>
      <c r="J419" s="169"/>
      <c r="K419" s="169"/>
      <c r="L419" s="233"/>
      <c r="M419" s="169"/>
      <c r="N419" s="169"/>
      <c r="O419" s="169"/>
      <c r="P419" s="169"/>
      <c r="Q419" s="169"/>
      <c r="R419" s="169"/>
      <c r="S419" s="235"/>
      <c r="T419" s="235"/>
    </row>
    <row r="420" spans="5:20" x14ac:dyDescent="0.35">
      <c r="I420" s="169"/>
      <c r="J420" s="169"/>
      <c r="K420" s="169"/>
      <c r="L420" s="233"/>
      <c r="M420" s="169"/>
      <c r="N420" s="169"/>
      <c r="O420" s="169"/>
      <c r="P420" s="169"/>
      <c r="Q420" s="169"/>
      <c r="R420" s="169"/>
      <c r="S420" s="235"/>
      <c r="T420" s="235"/>
    </row>
    <row r="421" spans="5:20" x14ac:dyDescent="0.35">
      <c r="I421" s="169"/>
      <c r="J421" s="169"/>
      <c r="K421" s="169"/>
      <c r="L421" s="233"/>
      <c r="M421" s="169"/>
      <c r="N421" s="169"/>
      <c r="O421" s="169"/>
      <c r="P421" s="169"/>
      <c r="Q421" s="169"/>
      <c r="R421" s="169"/>
      <c r="S421" s="235"/>
      <c r="T421" s="235"/>
    </row>
    <row r="422" spans="5:20" x14ac:dyDescent="0.35">
      <c r="E422" s="169"/>
      <c r="F422" s="169"/>
      <c r="I422" s="169"/>
      <c r="J422" s="169"/>
      <c r="K422" s="169"/>
      <c r="L422" s="233"/>
      <c r="M422" s="169"/>
      <c r="N422" s="169"/>
      <c r="O422" s="169"/>
      <c r="P422" s="169"/>
      <c r="Q422" s="169"/>
      <c r="R422" s="169"/>
      <c r="S422" s="235"/>
      <c r="T422" s="235"/>
    </row>
    <row r="423" spans="5:20" x14ac:dyDescent="0.35">
      <c r="E423" s="169"/>
      <c r="I423" s="169"/>
      <c r="J423" s="169"/>
      <c r="K423" s="169"/>
      <c r="L423" s="233"/>
      <c r="M423" s="169"/>
      <c r="N423" s="169"/>
      <c r="O423" s="169"/>
      <c r="P423" s="169"/>
      <c r="Q423" s="169"/>
      <c r="R423" s="169"/>
      <c r="S423" s="235"/>
      <c r="T423" s="235"/>
    </row>
    <row r="424" spans="5:20" x14ac:dyDescent="0.35">
      <c r="I424" s="169"/>
      <c r="J424" s="169"/>
      <c r="K424" s="169"/>
      <c r="L424" s="233"/>
      <c r="M424" s="169"/>
      <c r="N424" s="169"/>
      <c r="O424" s="169"/>
      <c r="P424" s="169"/>
      <c r="Q424" s="169"/>
      <c r="R424" s="169"/>
      <c r="S424" s="235"/>
      <c r="T424" s="235"/>
    </row>
    <row r="425" spans="5:20" x14ac:dyDescent="0.35">
      <c r="I425" s="169"/>
      <c r="J425" s="169"/>
      <c r="K425" s="169"/>
      <c r="L425" s="233"/>
      <c r="M425" s="169"/>
      <c r="N425" s="169"/>
      <c r="O425" s="169"/>
      <c r="P425" s="169"/>
      <c r="Q425" s="169"/>
      <c r="R425" s="169"/>
      <c r="S425" s="235"/>
      <c r="T425" s="235"/>
    </row>
    <row r="426" spans="5:20" x14ac:dyDescent="0.35">
      <c r="E426" s="169"/>
      <c r="F426" s="169"/>
      <c r="I426" s="169"/>
      <c r="J426" s="169"/>
      <c r="K426" s="169"/>
      <c r="L426" s="233"/>
      <c r="M426" s="169"/>
      <c r="N426" s="169"/>
      <c r="O426" s="169"/>
      <c r="P426" s="169"/>
      <c r="Q426" s="169"/>
      <c r="R426" s="169"/>
      <c r="S426" s="235"/>
      <c r="T426" s="235"/>
    </row>
    <row r="427" spans="5:20" x14ac:dyDescent="0.35">
      <c r="E427" s="169"/>
      <c r="I427" s="169"/>
      <c r="J427" s="169"/>
      <c r="K427" s="169"/>
      <c r="L427" s="233"/>
      <c r="M427" s="169"/>
      <c r="N427" s="169"/>
      <c r="O427" s="169"/>
      <c r="P427" s="169"/>
      <c r="Q427" s="169"/>
      <c r="R427" s="169"/>
      <c r="S427" s="235"/>
      <c r="T427" s="235"/>
    </row>
    <row r="428" spans="5:20" x14ac:dyDescent="0.35">
      <c r="I428" s="169"/>
      <c r="J428" s="169"/>
      <c r="K428" s="169"/>
      <c r="L428" s="233"/>
      <c r="M428" s="169"/>
      <c r="N428" s="169"/>
      <c r="O428" s="169"/>
      <c r="P428" s="169"/>
      <c r="Q428" s="169"/>
      <c r="R428" s="169"/>
      <c r="S428" s="235"/>
      <c r="T428" s="235"/>
    </row>
    <row r="429" spans="5:20" x14ac:dyDescent="0.35">
      <c r="I429" s="169"/>
      <c r="J429" s="169"/>
      <c r="K429" s="169"/>
      <c r="L429" s="233"/>
      <c r="M429" s="169"/>
      <c r="N429" s="169"/>
      <c r="O429" s="169"/>
      <c r="P429" s="169"/>
      <c r="Q429" s="169"/>
      <c r="R429" s="169"/>
      <c r="S429" s="235"/>
      <c r="T429" s="235"/>
    </row>
  </sheetData>
  <mergeCells count="70">
    <mergeCell ref="A30:A33"/>
    <mergeCell ref="A34:A37"/>
    <mergeCell ref="A38:A41"/>
    <mergeCell ref="A42:A45"/>
    <mergeCell ref="A86:A89"/>
    <mergeCell ref="A90:A93"/>
    <mergeCell ref="A46:A49"/>
    <mergeCell ref="A2:A5"/>
    <mergeCell ref="A6:A9"/>
    <mergeCell ref="A10:A13"/>
    <mergeCell ref="A14:A17"/>
    <mergeCell ref="A18:A21"/>
    <mergeCell ref="A22:A25"/>
    <mergeCell ref="A26:A29"/>
    <mergeCell ref="A94:A97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118:A121"/>
    <mergeCell ref="A122:A125"/>
    <mergeCell ref="A126:A129"/>
    <mergeCell ref="A130:A133"/>
    <mergeCell ref="A134:A137"/>
    <mergeCell ref="A138:A141"/>
    <mergeCell ref="A174:A177"/>
    <mergeCell ref="A178:A181"/>
    <mergeCell ref="A182:A185"/>
    <mergeCell ref="A186:A189"/>
    <mergeCell ref="A142:A145"/>
    <mergeCell ref="A98:A101"/>
    <mergeCell ref="A102:A105"/>
    <mergeCell ref="A106:A109"/>
    <mergeCell ref="A110:A113"/>
    <mergeCell ref="A114:A117"/>
    <mergeCell ref="A230:A233"/>
    <mergeCell ref="A234:A237"/>
    <mergeCell ref="A190:A193"/>
    <mergeCell ref="A146:A149"/>
    <mergeCell ref="A150:A153"/>
    <mergeCell ref="A154:A157"/>
    <mergeCell ref="A158:A161"/>
    <mergeCell ref="A162:A165"/>
    <mergeCell ref="A166:A169"/>
    <mergeCell ref="A170:A173"/>
    <mergeCell ref="A238:A241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66:A269"/>
    <mergeCell ref="A270:A273"/>
    <mergeCell ref="A274:A277"/>
    <mergeCell ref="A278:A281"/>
    <mergeCell ref="A242:A245"/>
    <mergeCell ref="A246:A249"/>
    <mergeCell ref="A250:A253"/>
    <mergeCell ref="A254:A257"/>
    <mergeCell ref="A258:A261"/>
    <mergeCell ref="A262:A26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8862F-F578-4592-896E-2960D9D39CB5}">
  <dimension ref="A1:FQ249"/>
  <sheetViews>
    <sheetView tabSelected="1" zoomScale="26" zoomScaleNormal="56" workbookViewId="0">
      <selection activeCell="AF41" sqref="AF41"/>
    </sheetView>
  </sheetViews>
  <sheetFormatPr defaultRowHeight="14.5" x14ac:dyDescent="0.35"/>
  <cols>
    <col min="12" max="19" width="8.81640625" customWidth="1"/>
    <col min="20" max="20" width="14.26953125" style="2" customWidth="1"/>
    <col min="21" max="26" width="8.81640625" customWidth="1"/>
    <col min="27" max="27" width="8.81640625" style="2" customWidth="1"/>
    <col min="30" max="30" width="10.81640625" style="2" bestFit="1" customWidth="1"/>
    <col min="31" max="53" width="9.1796875"/>
  </cols>
  <sheetData>
    <row r="1" spans="1:173" x14ac:dyDescent="0.35">
      <c r="A1" s="187" t="s">
        <v>29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</row>
    <row r="2" spans="1:173" x14ac:dyDescent="0.35">
      <c r="A2" s="188"/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</row>
    <row r="3" spans="1:173" x14ac:dyDescent="0.3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</row>
    <row r="4" spans="1:173" x14ac:dyDescent="0.35">
      <c r="B4" s="189" t="s">
        <v>28</v>
      </c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</row>
    <row r="5" spans="1:173" x14ac:dyDescent="0.35"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</row>
    <row r="7" spans="1:173" ht="15" thickBot="1" x14ac:dyDescent="0.4"/>
    <row r="8" spans="1:173" s="1" customFormat="1" ht="15" thickBot="1" x14ac:dyDescent="0.4">
      <c r="A8" s="124" t="s">
        <v>0</v>
      </c>
      <c r="B8" s="191" t="s">
        <v>1</v>
      </c>
      <c r="C8" s="192"/>
      <c r="D8" s="191" t="s">
        <v>2</v>
      </c>
      <c r="E8" s="193"/>
      <c r="F8" s="193"/>
      <c r="G8" s="194"/>
      <c r="H8" s="195" t="s">
        <v>3</v>
      </c>
      <c r="I8" s="196"/>
      <c r="J8" s="117" t="s">
        <v>4</v>
      </c>
      <c r="K8" s="126" t="s">
        <v>5</v>
      </c>
      <c r="L8" s="197"/>
      <c r="M8" s="197"/>
      <c r="N8" s="197"/>
      <c r="O8" s="196"/>
      <c r="P8" s="198" t="s">
        <v>6</v>
      </c>
      <c r="Q8" s="199"/>
      <c r="R8" s="199"/>
      <c r="S8" s="200"/>
      <c r="T8" s="147" t="s">
        <v>7</v>
      </c>
      <c r="U8" s="201" t="s">
        <v>8</v>
      </c>
      <c r="V8" s="201"/>
      <c r="W8" s="201"/>
      <c r="X8" s="201"/>
      <c r="Y8" s="201" t="s">
        <v>9</v>
      </c>
      <c r="Z8" s="201"/>
      <c r="AA8" s="147" t="s">
        <v>10</v>
      </c>
      <c r="AB8" s="201" t="s">
        <v>11</v>
      </c>
      <c r="AC8" s="201"/>
      <c r="AD8" s="147" t="s">
        <v>12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</row>
    <row r="9" spans="1:173" s="1" customFormat="1" ht="15" thickBot="1" x14ac:dyDescent="0.4">
      <c r="A9" s="124"/>
      <c r="B9" s="122" t="s">
        <v>13</v>
      </c>
      <c r="C9" s="123" t="s">
        <v>14</v>
      </c>
      <c r="D9" s="122" t="s">
        <v>15</v>
      </c>
      <c r="E9" s="122" t="s">
        <v>16</v>
      </c>
      <c r="F9" s="122" t="s">
        <v>17</v>
      </c>
      <c r="G9" s="122" t="s">
        <v>18</v>
      </c>
      <c r="H9" s="121" t="s">
        <v>19</v>
      </c>
      <c r="I9" s="120" t="s">
        <v>20</v>
      </c>
      <c r="J9" s="119"/>
      <c r="K9" s="118"/>
      <c r="L9" s="117" t="s">
        <v>21</v>
      </c>
      <c r="M9" s="117" t="s">
        <v>22</v>
      </c>
      <c r="N9" s="117" t="s">
        <v>23</v>
      </c>
      <c r="O9" s="110" t="s">
        <v>24</v>
      </c>
      <c r="P9" s="116"/>
      <c r="Q9" s="115"/>
      <c r="R9" s="115"/>
      <c r="S9" s="138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</row>
    <row r="10" spans="1:173" s="1" customFormat="1" ht="15" thickBot="1" x14ac:dyDescent="0.4">
      <c r="A10" s="184">
        <v>1</v>
      </c>
      <c r="B10" s="108">
        <v>0</v>
      </c>
      <c r="C10" s="107">
        <v>0</v>
      </c>
      <c r="D10" s="106">
        <v>1</v>
      </c>
      <c r="E10" s="105">
        <v>0</v>
      </c>
      <c r="F10" s="105">
        <v>0</v>
      </c>
      <c r="G10" s="104">
        <v>0</v>
      </c>
      <c r="H10" s="103">
        <v>0.5</v>
      </c>
      <c r="I10" s="102">
        <v>0.5</v>
      </c>
      <c r="J10" s="101">
        <v>0.6</v>
      </c>
      <c r="K10" s="100">
        <v>1</v>
      </c>
      <c r="L10" s="61" cm="1">
        <f t="array" ref="L10:O13">J10:J13 + MMULT(H10:I13, TRANSPOSE(B10:C13))</f>
        <v>0.6</v>
      </c>
      <c r="M10" s="60">
        <v>1.1000000000000001</v>
      </c>
      <c r="N10" s="60">
        <v>1.1000000000000001</v>
      </c>
      <c r="O10" s="59">
        <v>1.6</v>
      </c>
      <c r="P10" s="12">
        <f>EXP(L10)/((EXP(L10)+EXP(L11)+EXP(L12)+EXP(L13)))</f>
        <v>0.25</v>
      </c>
      <c r="Q10" s="12">
        <f>EXP(M10)/((EXP(M10)+EXP(M11)+EXP(M12)+EXP(M13)))</f>
        <v>0.25</v>
      </c>
      <c r="R10" s="12">
        <f>EXP(N10)/((EXP(N10)+EXP(N11)+EXP(N12)+EXP(N13)))</f>
        <v>0.25</v>
      </c>
      <c r="S10" s="12">
        <f>EXP(O10)/((EXP(O10)+EXP(O11)+EXP(O12)+EXP(O13)))</f>
        <v>0.25</v>
      </c>
      <c r="T10" s="139" cm="1">
        <f t="array" ref="T10">(0.25)*SUM(LN(P10:S13)*(-(D10:G13)))</f>
        <v>1.3862943611198906</v>
      </c>
      <c r="U10" s="140" cm="1">
        <f t="array" ref="U10:X13">0.25*(P10:S13-D10:G13)</f>
        <v>-0.1875</v>
      </c>
      <c r="V10" s="140">
        <v>6.25E-2</v>
      </c>
      <c r="W10" s="140">
        <v>6.25E-2</v>
      </c>
      <c r="X10" s="141">
        <v>6.25E-2</v>
      </c>
      <c r="Y10" s="142" cm="1">
        <f t="array" ref="Y10:Z13">MMULT(_xlfn.ANCHORARRAY(U10),B10:C13)</f>
        <v>0.125</v>
      </c>
      <c r="Z10" s="143">
        <v>0.125</v>
      </c>
      <c r="AA10" s="144">
        <f t="shared" ref="AA10:AA73" si="0">SUM(U10:X10)</f>
        <v>0</v>
      </c>
      <c r="AB10" s="103" cm="1">
        <f t="array" ref="AB10:AC13">H10:I13-K10*_xlfn.ANCHORARRAY(Y10)</f>
        <v>0.375</v>
      </c>
      <c r="AC10" s="145">
        <v>0.375</v>
      </c>
      <c r="AD10" s="146" cm="1">
        <f t="array" ref="AD10:AD13">J10:J13-K10*AA10:AA13</f>
        <v>0.6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</row>
    <row r="11" spans="1:173" s="1" customFormat="1" ht="15" thickBot="1" x14ac:dyDescent="0.4">
      <c r="A11" s="185"/>
      <c r="B11" s="95">
        <v>0</v>
      </c>
      <c r="C11" s="94">
        <v>1</v>
      </c>
      <c r="D11" s="93">
        <v>0</v>
      </c>
      <c r="E11" s="92">
        <v>1</v>
      </c>
      <c r="F11" s="92">
        <v>0</v>
      </c>
      <c r="G11" s="91">
        <v>0</v>
      </c>
      <c r="H11" s="36">
        <v>0.5</v>
      </c>
      <c r="I11" s="90">
        <v>0.5</v>
      </c>
      <c r="J11" s="76">
        <v>0.6</v>
      </c>
      <c r="K11" s="89"/>
      <c r="L11" s="67">
        <v>0.6</v>
      </c>
      <c r="M11" s="66">
        <v>1.1000000000000001</v>
      </c>
      <c r="N11" s="66">
        <v>1.1000000000000001</v>
      </c>
      <c r="O11" s="65">
        <v>1.6</v>
      </c>
      <c r="P11" s="12">
        <f>EXP(L11)/((EXP(L10)+EXP(L11)+EXP(L12)+EXP(L13)))</f>
        <v>0.25</v>
      </c>
      <c r="Q11" s="12">
        <f>EXP(M11)/((EXP(M10)+EXP(M11)+EXP(M12)+EXP(M13)))</f>
        <v>0.25</v>
      </c>
      <c r="R11" s="12">
        <f>EXP(N11)/((EXP(N10)+EXP(N11)+EXP(N12)+EXP(N13)))</f>
        <v>0.25</v>
      </c>
      <c r="S11" s="12">
        <f>EXP(O11)/((EXP(O10)+EXP(O11)+EXP(O12)+EXP(O13)))</f>
        <v>0.25</v>
      </c>
      <c r="T11" s="2"/>
      <c r="U11" s="66">
        <v>6.25E-2</v>
      </c>
      <c r="V11" s="66">
        <v>-0.1875</v>
      </c>
      <c r="W11" s="66">
        <v>6.25E-2</v>
      </c>
      <c r="X11" s="88">
        <v>6.25E-2</v>
      </c>
      <c r="Y11" s="87">
        <v>0.125</v>
      </c>
      <c r="Z11" s="86">
        <v>-0.125</v>
      </c>
      <c r="AA11" s="6">
        <f t="shared" si="0"/>
        <v>0</v>
      </c>
      <c r="AB11" s="85">
        <v>0.375</v>
      </c>
      <c r="AC11" s="84">
        <v>0.625</v>
      </c>
      <c r="AD11" s="83">
        <v>0.6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</row>
    <row r="12" spans="1:173" s="1" customFormat="1" ht="15" thickBot="1" x14ac:dyDescent="0.4">
      <c r="A12" s="185"/>
      <c r="B12" s="95">
        <v>1</v>
      </c>
      <c r="C12" s="94">
        <v>0</v>
      </c>
      <c r="D12" s="93">
        <v>0</v>
      </c>
      <c r="E12" s="92">
        <v>0</v>
      </c>
      <c r="F12" s="92">
        <v>1</v>
      </c>
      <c r="G12" s="91">
        <v>0</v>
      </c>
      <c r="H12" s="36">
        <v>0.5</v>
      </c>
      <c r="I12" s="90">
        <v>0.5</v>
      </c>
      <c r="J12" s="76">
        <v>0.6</v>
      </c>
      <c r="K12" s="89"/>
      <c r="L12" s="67">
        <v>0.6</v>
      </c>
      <c r="M12" s="66">
        <v>1.1000000000000001</v>
      </c>
      <c r="N12" s="66">
        <v>1.1000000000000001</v>
      </c>
      <c r="O12" s="65">
        <v>1.6</v>
      </c>
      <c r="P12" s="12">
        <f>EXP(L12)/((EXP(L10)+EXP(L11)+EXP(L12)+EXP(L13)))</f>
        <v>0.25</v>
      </c>
      <c r="Q12" s="12">
        <f>EXP(M12)/((EXP(M10)+EXP(M11)+EXP(M12)+EXP(M13)))</f>
        <v>0.25</v>
      </c>
      <c r="R12" s="12">
        <f>EXP(N12)/((EXP(N10)+EXP(N11)+EXP(N12)+EXP(N13)))</f>
        <v>0.25</v>
      </c>
      <c r="S12" s="12">
        <f>EXP(O12)/((EXP(O10)+EXP(O11)+EXP(O12)+EXP(O13)))</f>
        <v>0.25</v>
      </c>
      <c r="T12" s="2"/>
      <c r="U12" s="66">
        <v>6.25E-2</v>
      </c>
      <c r="V12" s="66">
        <v>6.25E-2</v>
      </c>
      <c r="W12" s="66">
        <v>-0.1875</v>
      </c>
      <c r="X12" s="88">
        <v>6.25E-2</v>
      </c>
      <c r="Y12" s="87">
        <v>-0.125</v>
      </c>
      <c r="Z12" s="86">
        <v>0.125</v>
      </c>
      <c r="AA12" s="6">
        <f t="shared" si="0"/>
        <v>0</v>
      </c>
      <c r="AB12" s="85">
        <v>0.625</v>
      </c>
      <c r="AC12" s="84">
        <v>0.375</v>
      </c>
      <c r="AD12" s="83">
        <v>0.6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</row>
    <row r="13" spans="1:173" s="1" customFormat="1" ht="15" thickBot="1" x14ac:dyDescent="0.4">
      <c r="A13" s="186"/>
      <c r="B13" s="82">
        <v>1</v>
      </c>
      <c r="C13" s="81">
        <v>1</v>
      </c>
      <c r="D13" s="80">
        <v>0</v>
      </c>
      <c r="E13" s="79">
        <v>0</v>
      </c>
      <c r="F13" s="79">
        <v>0</v>
      </c>
      <c r="G13" s="78">
        <v>1</v>
      </c>
      <c r="H13" s="18">
        <v>0.5</v>
      </c>
      <c r="I13" s="77">
        <v>0.5</v>
      </c>
      <c r="J13" s="76">
        <v>0.6</v>
      </c>
      <c r="K13" s="75"/>
      <c r="L13" s="64">
        <v>0.6</v>
      </c>
      <c r="M13" s="63">
        <v>1.1000000000000001</v>
      </c>
      <c r="N13" s="63">
        <v>1.1000000000000001</v>
      </c>
      <c r="O13" s="62">
        <v>1.6</v>
      </c>
      <c r="P13" s="12">
        <f>EXP(L13)/((EXP(L10)+EXP(L11)+EXP(L12)+EXP(L13)))</f>
        <v>0.25</v>
      </c>
      <c r="Q13" s="12">
        <f>EXP(M13)/((EXP(M10)+EXP(M11)+EXP(M12)+EXP(M13)))</f>
        <v>0.25</v>
      </c>
      <c r="R13" s="12">
        <f>EXP(N13)/((EXP(N10)+EXP(N11)+EXP(N12)+EXP(N13)))</f>
        <v>0.25</v>
      </c>
      <c r="S13" s="12">
        <f>EXP(O13)/((EXP(O10)+EXP(O11)+EXP(O12)+EXP(O13)))</f>
        <v>0.25</v>
      </c>
      <c r="T13" s="2"/>
      <c r="U13" s="63">
        <v>6.25E-2</v>
      </c>
      <c r="V13" s="63">
        <v>6.25E-2</v>
      </c>
      <c r="W13" s="63">
        <v>6.25E-2</v>
      </c>
      <c r="X13" s="74">
        <v>-0.1875</v>
      </c>
      <c r="Y13" s="73">
        <v>-0.125</v>
      </c>
      <c r="Z13" s="72">
        <v>-0.125</v>
      </c>
      <c r="AA13" s="6">
        <f t="shared" si="0"/>
        <v>0</v>
      </c>
      <c r="AB13" s="71">
        <v>0.625</v>
      </c>
      <c r="AC13" s="70">
        <v>0.625</v>
      </c>
      <c r="AD13" s="69">
        <v>0.6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</row>
    <row r="14" spans="1:173" s="1" customFormat="1" ht="15" thickBot="1" x14ac:dyDescent="0.4">
      <c r="A14" s="181">
        <f>A10+1</f>
        <v>2</v>
      </c>
      <c r="B14" s="58">
        <v>0</v>
      </c>
      <c r="C14" s="57">
        <v>0</v>
      </c>
      <c r="D14" s="56">
        <v>1</v>
      </c>
      <c r="E14" s="55">
        <v>0</v>
      </c>
      <c r="F14" s="55">
        <v>0</v>
      </c>
      <c r="G14" s="54">
        <v>0</v>
      </c>
      <c r="H14" s="36">
        <f t="shared" ref="H14:H77" si="1">AB10</f>
        <v>0.375</v>
      </c>
      <c r="I14" s="35">
        <f t="shared" ref="I14:I77" si="2">AC10</f>
        <v>0.375</v>
      </c>
      <c r="J14" s="53">
        <f t="shared" ref="J14:J77" si="3">AD10</f>
        <v>0.6</v>
      </c>
      <c r="K14" s="52">
        <f>K10</f>
        <v>1</v>
      </c>
      <c r="L14" s="61" cm="1">
        <f t="array" ref="L14:O17">J14:J17 + MMULT(H14:I17, TRANSPOSE(B14:C17))</f>
        <v>0.6</v>
      </c>
      <c r="M14" s="60">
        <v>0.97499999999999998</v>
      </c>
      <c r="N14" s="60">
        <v>0.97499999999999998</v>
      </c>
      <c r="O14" s="59">
        <v>1.35</v>
      </c>
      <c r="P14" s="12">
        <f>EXP(L14)/((EXP(L14)+EXP(L15)+EXP(L16)+EXP(L17)))</f>
        <v>0.25</v>
      </c>
      <c r="Q14" s="12">
        <f>EXP(M14)/((EXP(M14)+EXP(M15)+EXP(M16)+EXP(M17)))</f>
        <v>0.21891174955710091</v>
      </c>
      <c r="R14" s="12">
        <f>EXP(N14)/((EXP(N14)+EXP(N15)+EXP(N16)+EXP(N17)))</f>
        <v>0.21891174955710091</v>
      </c>
      <c r="S14" s="12">
        <f>EXP(O14)/((EXP(O14)+EXP(O15)+EXP(O16)+EXP(O17)))</f>
        <v>0.19168941637660353</v>
      </c>
      <c r="T14" s="68" cm="1">
        <f t="array" ref="T14">(0.25)*SUM(LN(P14:S17)*(-(D14:G17)))</f>
        <v>1.2690866004387888</v>
      </c>
      <c r="U14" s="48" cm="1">
        <f t="array" ref="U14:X17">0.25*(P14:S17-D14:G17)</f>
        <v>-0.1875</v>
      </c>
      <c r="V14" s="48">
        <v>5.4727937389275227E-2</v>
      </c>
      <c r="W14" s="48">
        <v>5.4727937389275227E-2</v>
      </c>
      <c r="X14" s="47">
        <v>4.7922354094150882E-2</v>
      </c>
      <c r="Y14" s="46" cm="1">
        <f t="array" ref="Y14:Z17">MMULT(_xlfn.ANCHORARRAY(U14),B14:C17)</f>
        <v>0.10265029148342611</v>
      </c>
      <c r="Z14" s="45">
        <v>0.10265029148342611</v>
      </c>
      <c r="AA14" s="6">
        <f t="shared" si="0"/>
        <v>-3.0121771127298663E-2</v>
      </c>
      <c r="AB14" s="44" cm="1">
        <f t="array" ref="AB14:AC17">H14:I17-K14*_xlfn.ANCHORARRAY(Y14)</f>
        <v>0.27234970851657392</v>
      </c>
      <c r="AC14" s="43">
        <v>0.27234970851657392</v>
      </c>
      <c r="AD14" s="42" cm="1">
        <f t="array" ref="AD14:AD17">J14:J17-K14*AA14:AA17</f>
        <v>0.63012177112729861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</row>
    <row r="15" spans="1:173" s="1" customFormat="1" ht="15" thickBot="1" x14ac:dyDescent="0.4">
      <c r="A15" s="182"/>
      <c r="B15" s="41">
        <v>0</v>
      </c>
      <c r="C15" s="40">
        <v>1</v>
      </c>
      <c r="D15" s="39">
        <v>0</v>
      </c>
      <c r="E15" s="38">
        <v>1</v>
      </c>
      <c r="F15" s="38">
        <v>0</v>
      </c>
      <c r="G15" s="37">
        <v>0</v>
      </c>
      <c r="H15" s="36">
        <f t="shared" si="1"/>
        <v>0.375</v>
      </c>
      <c r="I15" s="35">
        <f t="shared" si="2"/>
        <v>0.625</v>
      </c>
      <c r="J15" s="34">
        <f t="shared" si="3"/>
        <v>0.6</v>
      </c>
      <c r="K15" s="33"/>
      <c r="L15" s="67">
        <v>0.6</v>
      </c>
      <c r="M15" s="66">
        <v>1.2250000000000001</v>
      </c>
      <c r="N15" s="66">
        <v>0.97499999999999998</v>
      </c>
      <c r="O15" s="65">
        <v>1.6</v>
      </c>
      <c r="P15" s="12">
        <f>EXP(L15)/((EXP(L14)+EXP(L15)+EXP(L16)+EXP(L17)))</f>
        <v>0.25</v>
      </c>
      <c r="Q15" s="12">
        <f>EXP(M15)/((EXP(M14)+EXP(M15)+EXP(M16)+EXP(M17)))</f>
        <v>0.28108825044289903</v>
      </c>
      <c r="R15" s="12">
        <f>EXP(N15)/((EXP(N14)+EXP(N15)+EXP(N16)+EXP(N17)))</f>
        <v>0.21891174955710091</v>
      </c>
      <c r="S15" s="12">
        <f>EXP(O15)/((EXP(O14)+EXP(O15)+EXP(O16)+EXP(O17)))</f>
        <v>0.24613408273759835</v>
      </c>
      <c r="T15" s="2"/>
      <c r="U15" s="30">
        <v>6.25E-2</v>
      </c>
      <c r="V15" s="30">
        <v>-0.17972793738927523</v>
      </c>
      <c r="W15" s="30">
        <v>5.4727937389275227E-2</v>
      </c>
      <c r="X15" s="29">
        <v>6.1533520684399587E-2</v>
      </c>
      <c r="Y15" s="28">
        <v>0.11626145807367481</v>
      </c>
      <c r="Z15" s="27">
        <v>-0.11819441670487564</v>
      </c>
      <c r="AA15" s="6">
        <f t="shared" si="0"/>
        <v>-9.6647931560041311E-4</v>
      </c>
      <c r="AB15" s="26">
        <v>0.25873854192632517</v>
      </c>
      <c r="AC15" s="25">
        <v>0.74319441670487563</v>
      </c>
      <c r="AD15" s="24">
        <v>0.60096647931560043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</row>
    <row r="16" spans="1:173" s="1" customFormat="1" ht="15" thickBot="1" x14ac:dyDescent="0.4">
      <c r="A16" s="182"/>
      <c r="B16" s="41">
        <v>1</v>
      </c>
      <c r="C16" s="40">
        <v>0</v>
      </c>
      <c r="D16" s="39">
        <v>0</v>
      </c>
      <c r="E16" s="38">
        <v>0</v>
      </c>
      <c r="F16" s="38">
        <v>1</v>
      </c>
      <c r="G16" s="37">
        <v>0</v>
      </c>
      <c r="H16" s="36">
        <f t="shared" si="1"/>
        <v>0.625</v>
      </c>
      <c r="I16" s="35">
        <f t="shared" si="2"/>
        <v>0.375</v>
      </c>
      <c r="J16" s="34">
        <f t="shared" si="3"/>
        <v>0.6</v>
      </c>
      <c r="K16" s="33"/>
      <c r="L16" s="67">
        <v>0.6</v>
      </c>
      <c r="M16" s="66">
        <v>0.97499999999999998</v>
      </c>
      <c r="N16" s="66">
        <v>1.2250000000000001</v>
      </c>
      <c r="O16" s="65">
        <v>1.6</v>
      </c>
      <c r="P16" s="12">
        <f>EXP(L16)/((EXP(L14)+EXP(L15)+EXP(L16)+EXP(L17)))</f>
        <v>0.25</v>
      </c>
      <c r="Q16" s="12">
        <f>EXP(M16)/((EXP(M14)+EXP(M15)+EXP(M16)+EXP(M17)))</f>
        <v>0.21891174955710091</v>
      </c>
      <c r="R16" s="12">
        <f>EXP(N16)/((EXP(N14)+EXP(N15)+EXP(N16)+EXP(N17)))</f>
        <v>0.28108825044289903</v>
      </c>
      <c r="S16" s="12">
        <f>EXP(O16)/((EXP(O14)+EXP(O15)+EXP(O16)+EXP(O17)))</f>
        <v>0.24613408273759835</v>
      </c>
      <c r="T16" s="2"/>
      <c r="U16" s="30">
        <v>6.25E-2</v>
      </c>
      <c r="V16" s="30">
        <v>5.4727937389275227E-2</v>
      </c>
      <c r="W16" s="30">
        <v>-0.17972793738927523</v>
      </c>
      <c r="X16" s="29">
        <v>6.1533520684399587E-2</v>
      </c>
      <c r="Y16" s="28">
        <v>-0.11819441670487564</v>
      </c>
      <c r="Z16" s="27">
        <v>0.11626145807367481</v>
      </c>
      <c r="AA16" s="6">
        <f t="shared" si="0"/>
        <v>-9.6647931560041311E-4</v>
      </c>
      <c r="AB16" s="26">
        <v>0.74319441670487563</v>
      </c>
      <c r="AC16" s="25">
        <v>0.25873854192632517</v>
      </c>
      <c r="AD16" s="24">
        <v>0.60096647931560043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</row>
    <row r="17" spans="1:173" s="1" customFormat="1" ht="15" thickBot="1" x14ac:dyDescent="0.4">
      <c r="A17" s="183"/>
      <c r="B17" s="23">
        <v>1</v>
      </c>
      <c r="C17" s="22">
        <v>1</v>
      </c>
      <c r="D17" s="21">
        <v>0</v>
      </c>
      <c r="E17" s="20">
        <v>0</v>
      </c>
      <c r="F17" s="20">
        <v>0</v>
      </c>
      <c r="G17" s="19">
        <v>1</v>
      </c>
      <c r="H17" s="18">
        <f t="shared" si="1"/>
        <v>0.625</v>
      </c>
      <c r="I17" s="17">
        <f t="shared" si="2"/>
        <v>0.625</v>
      </c>
      <c r="J17" s="16">
        <f t="shared" si="3"/>
        <v>0.6</v>
      </c>
      <c r="K17" s="15"/>
      <c r="L17" s="64">
        <v>0.6</v>
      </c>
      <c r="M17" s="63">
        <v>1.2250000000000001</v>
      </c>
      <c r="N17" s="63">
        <v>1.2250000000000001</v>
      </c>
      <c r="O17" s="62">
        <v>1.85</v>
      </c>
      <c r="P17" s="12">
        <f>EXP(L17)/((EXP(L14)+EXP(L15)+EXP(L16)+EXP(L17)))</f>
        <v>0.25</v>
      </c>
      <c r="Q17" s="12">
        <f>EXP(M17)/((EXP(M14)+EXP(M15)+EXP(M16)+EXP(M17)))</f>
        <v>0.28108825044289903</v>
      </c>
      <c r="R17" s="12">
        <f>EXP(N17)/((EXP(N14)+EXP(N15)+EXP(N16)+EXP(N17)))</f>
        <v>0.28108825044289903</v>
      </c>
      <c r="S17" s="12">
        <f>EXP(O17)/((EXP(O14)+EXP(O15)+EXP(O16)+EXP(O17)))</f>
        <v>0.31604241814819972</v>
      </c>
      <c r="T17" s="2"/>
      <c r="U17" s="10">
        <v>6.25E-2</v>
      </c>
      <c r="V17" s="10">
        <v>7.0272062610724759E-2</v>
      </c>
      <c r="W17" s="10">
        <v>7.0272062610724759E-2</v>
      </c>
      <c r="X17" s="9">
        <v>-0.17098939546295006</v>
      </c>
      <c r="Y17" s="8">
        <v>-0.1007173328522253</v>
      </c>
      <c r="Z17" s="7">
        <v>-0.1007173328522253</v>
      </c>
      <c r="AA17" s="6">
        <f t="shared" si="0"/>
        <v>3.2054729758499489E-2</v>
      </c>
      <c r="AB17" s="5">
        <v>0.72571733285222528</v>
      </c>
      <c r="AC17" s="4">
        <v>0.72571733285222528</v>
      </c>
      <c r="AD17" s="3">
        <v>0.56794527024150043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</row>
    <row r="18" spans="1:173" s="1" customFormat="1" ht="15" thickBot="1" x14ac:dyDescent="0.4">
      <c r="A18" s="181">
        <f>A14+1</f>
        <v>3</v>
      </c>
      <c r="B18" s="58">
        <v>0</v>
      </c>
      <c r="C18" s="57">
        <v>0</v>
      </c>
      <c r="D18" s="56">
        <v>1</v>
      </c>
      <c r="E18" s="55">
        <v>0</v>
      </c>
      <c r="F18" s="55">
        <v>0</v>
      </c>
      <c r="G18" s="54">
        <v>0</v>
      </c>
      <c r="H18" s="36">
        <f t="shared" si="1"/>
        <v>0.27234970851657392</v>
      </c>
      <c r="I18" s="35">
        <f t="shared" si="2"/>
        <v>0.27234970851657392</v>
      </c>
      <c r="J18" s="53">
        <f t="shared" si="3"/>
        <v>0.63012177112729861</v>
      </c>
      <c r="K18" s="52">
        <f>K14</f>
        <v>1</v>
      </c>
      <c r="L18" s="61" cm="1">
        <f t="array" ref="L18:O21">J18:J21 + MMULT(H18:I21, TRANSPOSE(B18:C21))</f>
        <v>0.63012177112729861</v>
      </c>
      <c r="M18" s="60">
        <v>0.90247147964387253</v>
      </c>
      <c r="N18" s="60">
        <v>0.90247147964387253</v>
      </c>
      <c r="O18" s="59">
        <v>1.1748211881604465</v>
      </c>
      <c r="P18" s="12">
        <f>EXP(L18)/((EXP(L18)+EXP(L19)+EXP(L20)+EXP(L21)))</f>
        <v>0.25758270302453912</v>
      </c>
      <c r="Q18" s="12">
        <f>EXP(M18)/((EXP(M18)+EXP(M19)+EXP(M20)+EXP(M21)))</f>
        <v>0.20031213271777626</v>
      </c>
      <c r="R18" s="12">
        <f>EXP(N18)/((EXP(N18)+EXP(N19)+EXP(N20)+EXP(N21)))</f>
        <v>0.20031213271777623</v>
      </c>
      <c r="S18" s="12">
        <f>EXP(O18)/((EXP(O18)+EXP(O19)+EXP(O20)+EXP(O21)))</f>
        <v>0.15635839823007133</v>
      </c>
      <c r="T18" s="68" cm="1">
        <f t="array" ref="T18">(0.25)*SUM(LN(P18:S21)*(-(D18:G21)))</f>
        <v>1.1749595665417845</v>
      </c>
      <c r="U18" s="48" cm="1">
        <f t="array" ref="U18:X21">0.25*(P18:S21-D18:G21)</f>
        <v>-0.18560432424386522</v>
      </c>
      <c r="V18" s="48">
        <v>5.0078033179444065E-2</v>
      </c>
      <c r="W18" s="48">
        <v>5.0078033179444058E-2</v>
      </c>
      <c r="X18" s="47">
        <v>3.9089599557517833E-2</v>
      </c>
      <c r="Y18" s="46" cm="1">
        <f t="array" ref="Y18:Z21">MMULT(_xlfn.ANCHORARRAY(U18),B18:C21)</f>
        <v>8.9167632736961891E-2</v>
      </c>
      <c r="Z18" s="45">
        <v>8.9167632736961905E-2</v>
      </c>
      <c r="AA18" s="6">
        <f t="shared" si="0"/>
        <v>-4.6358658327459258E-2</v>
      </c>
      <c r="AB18" s="44" cm="1">
        <f t="array" ref="AB18:AC21">H18:I21-K18*_xlfn.ANCHORARRAY(Y18)</f>
        <v>0.18318207577961204</v>
      </c>
      <c r="AC18" s="43">
        <v>0.18318207577961201</v>
      </c>
      <c r="AD18" s="42" cm="1">
        <f t="array" ref="AD18:AD21">J18:J21-K18*AA18:AA21</f>
        <v>0.67648042945475784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</row>
    <row r="19" spans="1:173" s="1" customFormat="1" ht="15" thickBot="1" x14ac:dyDescent="0.4">
      <c r="A19" s="182"/>
      <c r="B19" s="41">
        <v>0</v>
      </c>
      <c r="C19" s="40">
        <v>1</v>
      </c>
      <c r="D19" s="39">
        <v>0</v>
      </c>
      <c r="E19" s="38">
        <v>1</v>
      </c>
      <c r="F19" s="38">
        <v>0</v>
      </c>
      <c r="G19" s="37">
        <v>0</v>
      </c>
      <c r="H19" s="36">
        <f t="shared" si="1"/>
        <v>0.25873854192632517</v>
      </c>
      <c r="I19" s="35">
        <f t="shared" si="2"/>
        <v>0.74319441670487563</v>
      </c>
      <c r="J19" s="34">
        <f t="shared" si="3"/>
        <v>0.60096647931560043</v>
      </c>
      <c r="K19" s="33"/>
      <c r="L19" s="67">
        <v>0.60096647931560043</v>
      </c>
      <c r="M19" s="66">
        <v>1.3441608960204761</v>
      </c>
      <c r="N19" s="66">
        <v>0.8597050212419256</v>
      </c>
      <c r="O19" s="65">
        <v>1.6028994379468011</v>
      </c>
      <c r="P19" s="12">
        <f>EXP(L19)/((EXP(L18)+EXP(L19)+EXP(L20)+EXP(L21)))</f>
        <v>0.25018122456744862</v>
      </c>
      <c r="Q19" s="12">
        <f>EXP(M19)/((EXP(M18)+EXP(M19)+EXP(M20)+EXP(M21)))</f>
        <v>0.31155199110791859</v>
      </c>
      <c r="R19" s="12">
        <f>EXP(N19)/((EXP(N18)+EXP(N19)+EXP(N20)+EXP(N21)))</f>
        <v>0.19192609099139668</v>
      </c>
      <c r="S19" s="12">
        <f>EXP(O19)/((EXP(O18)+EXP(O19)+EXP(O20)+EXP(O21)))</f>
        <v>0.23990164972535521</v>
      </c>
      <c r="T19" s="2"/>
      <c r="U19" s="30">
        <v>6.2545306141862156E-2</v>
      </c>
      <c r="V19" s="30">
        <v>-0.17211200222302037</v>
      </c>
      <c r="W19" s="30">
        <v>4.798152274784917E-2</v>
      </c>
      <c r="X19" s="29">
        <v>5.9975412431338804E-2</v>
      </c>
      <c r="Y19" s="28">
        <v>0.10795693517918797</v>
      </c>
      <c r="Z19" s="27">
        <v>-0.11213658979168156</v>
      </c>
      <c r="AA19" s="6">
        <f t="shared" si="0"/>
        <v>-1.6097609019702364E-3</v>
      </c>
      <c r="AB19" s="26">
        <v>0.1507816067471372</v>
      </c>
      <c r="AC19" s="25">
        <v>0.85533100649655713</v>
      </c>
      <c r="AD19" s="24">
        <v>0.60257624021757072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</row>
    <row r="20" spans="1:173" s="1" customFormat="1" ht="15" thickBot="1" x14ac:dyDescent="0.4">
      <c r="A20" s="182"/>
      <c r="B20" s="41">
        <v>1</v>
      </c>
      <c r="C20" s="40">
        <v>0</v>
      </c>
      <c r="D20" s="39">
        <v>0</v>
      </c>
      <c r="E20" s="38">
        <v>0</v>
      </c>
      <c r="F20" s="38">
        <v>1</v>
      </c>
      <c r="G20" s="37">
        <v>0</v>
      </c>
      <c r="H20" s="36">
        <f t="shared" si="1"/>
        <v>0.74319441670487563</v>
      </c>
      <c r="I20" s="35">
        <f t="shared" si="2"/>
        <v>0.25873854192632517</v>
      </c>
      <c r="J20" s="34">
        <f t="shared" si="3"/>
        <v>0.60096647931560043</v>
      </c>
      <c r="K20" s="33"/>
      <c r="L20" s="67">
        <v>0.60096647931560043</v>
      </c>
      <c r="M20" s="66">
        <v>0.8597050212419256</v>
      </c>
      <c r="N20" s="66">
        <v>1.3441608960204761</v>
      </c>
      <c r="O20" s="65">
        <v>1.6028994379468011</v>
      </c>
      <c r="P20" s="12">
        <f>EXP(L20)/((EXP(L18)+EXP(L19)+EXP(L20)+EXP(L21)))</f>
        <v>0.25018122456744862</v>
      </c>
      <c r="Q20" s="12">
        <f>EXP(M20)/((EXP(M18)+EXP(M19)+EXP(M20)+EXP(M21)))</f>
        <v>0.19192609099139671</v>
      </c>
      <c r="R20" s="12">
        <f>EXP(N20)/((EXP(N18)+EXP(N19)+EXP(N20)+EXP(N21)))</f>
        <v>0.31155199110791854</v>
      </c>
      <c r="S20" s="12">
        <f>EXP(O20)/((EXP(O18)+EXP(O19)+EXP(O20)+EXP(O21)))</f>
        <v>0.23990164972535521</v>
      </c>
      <c r="T20" s="2"/>
      <c r="U20" s="30">
        <v>6.2545306141862156E-2</v>
      </c>
      <c r="V20" s="30">
        <v>4.7981522747849177E-2</v>
      </c>
      <c r="W20" s="30">
        <v>-0.17211200222302037</v>
      </c>
      <c r="X20" s="29">
        <v>5.9975412431338804E-2</v>
      </c>
      <c r="Y20" s="28">
        <v>-0.11213658979168156</v>
      </c>
      <c r="Z20" s="27">
        <v>0.10795693517918797</v>
      </c>
      <c r="AA20" s="6">
        <f t="shared" si="0"/>
        <v>-1.6097609019702364E-3</v>
      </c>
      <c r="AB20" s="26">
        <v>0.85533100649655713</v>
      </c>
      <c r="AC20" s="25">
        <v>0.1507816067471372</v>
      </c>
      <c r="AD20" s="24">
        <v>0.60257624021757072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</row>
    <row r="21" spans="1:173" s="1" customFormat="1" ht="15" thickBot="1" x14ac:dyDescent="0.4">
      <c r="A21" s="183"/>
      <c r="B21" s="23">
        <v>1</v>
      </c>
      <c r="C21" s="22">
        <v>1</v>
      </c>
      <c r="D21" s="21">
        <v>0</v>
      </c>
      <c r="E21" s="20">
        <v>0</v>
      </c>
      <c r="F21" s="20">
        <v>0</v>
      </c>
      <c r="G21" s="19">
        <v>1</v>
      </c>
      <c r="H21" s="18">
        <f t="shared" si="1"/>
        <v>0.72571733285222528</v>
      </c>
      <c r="I21" s="17">
        <f t="shared" si="2"/>
        <v>0.72571733285222528</v>
      </c>
      <c r="J21" s="16">
        <f t="shared" si="3"/>
        <v>0.56794527024150043</v>
      </c>
      <c r="K21" s="15"/>
      <c r="L21" s="64">
        <v>0.56794527024150043</v>
      </c>
      <c r="M21" s="63">
        <v>1.2936626030937257</v>
      </c>
      <c r="N21" s="63">
        <v>1.2936626030937257</v>
      </c>
      <c r="O21" s="62">
        <v>2.0193799359459508</v>
      </c>
      <c r="P21" s="12">
        <f>EXP(L21)/((EXP(L18)+EXP(L19)+EXP(L20)+EXP(L21)))</f>
        <v>0.24205484784056375</v>
      </c>
      <c r="Q21" s="12">
        <f>EXP(M21)/((EXP(M18)+EXP(M19)+EXP(M20)+EXP(M21)))</f>
        <v>0.29620978518290847</v>
      </c>
      <c r="R21" s="12">
        <f>EXP(N21)/((EXP(N18)+EXP(N19)+EXP(N20)+EXP(N21)))</f>
        <v>0.29620978518290841</v>
      </c>
      <c r="S21" s="12">
        <f>EXP(O21)/((EXP(O18)+EXP(O19)+EXP(O20)+EXP(O21)))</f>
        <v>0.36383830231921838</v>
      </c>
      <c r="T21" s="2"/>
      <c r="U21" s="10">
        <v>6.0513711960140937E-2</v>
      </c>
      <c r="V21" s="10">
        <v>7.4052446295727117E-2</v>
      </c>
      <c r="W21" s="10">
        <v>7.4052446295727103E-2</v>
      </c>
      <c r="X21" s="9">
        <v>-0.15904042442019539</v>
      </c>
      <c r="Y21" s="8">
        <v>-8.4987978124468289E-2</v>
      </c>
      <c r="Z21" s="7">
        <v>-8.4987978124468275E-2</v>
      </c>
      <c r="AA21" s="6">
        <f t="shared" si="0"/>
        <v>4.9578180131399752E-2</v>
      </c>
      <c r="AB21" s="5">
        <v>0.81070531097669352</v>
      </c>
      <c r="AC21" s="4">
        <v>0.81070531097669352</v>
      </c>
      <c r="AD21" s="3">
        <v>0.51836709011010074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</row>
    <row r="22" spans="1:173" s="1" customFormat="1" ht="15" thickBot="1" x14ac:dyDescent="0.4">
      <c r="A22" s="181">
        <f>A18+1</f>
        <v>4</v>
      </c>
      <c r="B22" s="58">
        <v>0</v>
      </c>
      <c r="C22" s="57">
        <v>0</v>
      </c>
      <c r="D22" s="56">
        <v>1</v>
      </c>
      <c r="E22" s="55">
        <v>0</v>
      </c>
      <c r="F22" s="55">
        <v>0</v>
      </c>
      <c r="G22" s="54">
        <v>0</v>
      </c>
      <c r="H22" s="36">
        <f t="shared" si="1"/>
        <v>0.18318207577961204</v>
      </c>
      <c r="I22" s="35">
        <f t="shared" si="2"/>
        <v>0.18318207577961201</v>
      </c>
      <c r="J22" s="53">
        <f t="shared" si="3"/>
        <v>0.67648042945475784</v>
      </c>
      <c r="K22" s="52">
        <f>K18</f>
        <v>1</v>
      </c>
      <c r="L22" s="61" cm="1">
        <f t="array" ref="L22:O25">J22:J25 + MMULT(H22:I25, TRANSPOSE(B22:C25))</f>
        <v>0.67648042945475784</v>
      </c>
      <c r="M22" s="60">
        <v>0.85966250523436982</v>
      </c>
      <c r="N22" s="60">
        <v>0.85966250523436982</v>
      </c>
      <c r="O22" s="59">
        <v>1.0428445810139819</v>
      </c>
      <c r="P22" s="12">
        <f>EXP(L22)/((EXP(L22)+EXP(L23)+EXP(L24)+EXP(L25)))</f>
        <v>0.26944922481041939</v>
      </c>
      <c r="Q22" s="12">
        <f>EXP(M22)/((EXP(M22)+EXP(M23)+EXP(M24)+EXP(M25)))</f>
        <v>0.18807158608426044</v>
      </c>
      <c r="R22" s="12">
        <f>EXP(N22)/((EXP(N22)+EXP(N23)+EXP(N24)+EXP(N25)))</f>
        <v>0.18807158608426044</v>
      </c>
      <c r="S22" s="12">
        <f>EXP(O22)/((EXP(O22)+EXP(O23)+EXP(O24)+EXP(O25)))</f>
        <v>0.13303472393560567</v>
      </c>
      <c r="T22" s="68" cm="1">
        <f t="array" ref="T22">(0.25)*SUM(LN(P22:S25)*(-(D22:G25)))</f>
        <v>1.0942407558288412</v>
      </c>
      <c r="U22" s="48" cm="1">
        <f t="array" ref="U22:X25">0.25*(P22:S25-D22:G25)</f>
        <v>-0.18263769379739514</v>
      </c>
      <c r="V22" s="48">
        <v>4.7017896521065111E-2</v>
      </c>
      <c r="W22" s="48">
        <v>4.7017896521065111E-2</v>
      </c>
      <c r="X22" s="47">
        <v>3.3258680983901417E-2</v>
      </c>
      <c r="Y22" s="46" cm="1">
        <f t="array" ref="Y22:Z25">MMULT(_xlfn.ANCHORARRAY(U22),B22:C25)</f>
        <v>8.0276577504966529E-2</v>
      </c>
      <c r="Z22" s="45">
        <v>8.0276577504966529E-2</v>
      </c>
      <c r="AA22" s="6">
        <f t="shared" si="0"/>
        <v>-5.53432197713635E-2</v>
      </c>
      <c r="AB22" s="44" cm="1">
        <f t="array" ref="AB22:AC25">H22:I25-K22*_xlfn.ANCHORARRAY(Y22)</f>
        <v>0.10290549827464551</v>
      </c>
      <c r="AC22" s="43">
        <v>0.10290549827464548</v>
      </c>
      <c r="AD22" s="42" cm="1">
        <f t="array" ref="AD22:AD25">J22:J25-K22*AA22:AA25</f>
        <v>0.73182364922612131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</row>
    <row r="23" spans="1:173" s="1" customFormat="1" ht="15" thickBot="1" x14ac:dyDescent="0.4">
      <c r="A23" s="182"/>
      <c r="B23" s="41">
        <v>0</v>
      </c>
      <c r="C23" s="40">
        <v>1</v>
      </c>
      <c r="D23" s="39">
        <v>0</v>
      </c>
      <c r="E23" s="38">
        <v>1</v>
      </c>
      <c r="F23" s="38">
        <v>0</v>
      </c>
      <c r="G23" s="37">
        <v>0</v>
      </c>
      <c r="H23" s="36">
        <f t="shared" si="1"/>
        <v>0.1507816067471372</v>
      </c>
      <c r="I23" s="35">
        <f t="shared" si="2"/>
        <v>0.85533100649655713</v>
      </c>
      <c r="J23" s="34">
        <f t="shared" si="3"/>
        <v>0.60257624021757072</v>
      </c>
      <c r="K23" s="33"/>
      <c r="L23" s="67">
        <v>0.60257624021757072</v>
      </c>
      <c r="M23" s="66">
        <v>1.4579072467141279</v>
      </c>
      <c r="N23" s="66">
        <v>0.75335784696470798</v>
      </c>
      <c r="O23" s="65">
        <v>1.6086888534612651</v>
      </c>
      <c r="P23" s="12">
        <f>EXP(L23)/((EXP(L22)+EXP(L23)+EXP(L24)+EXP(L25)))</f>
        <v>0.250253843872001</v>
      </c>
      <c r="Q23" s="12">
        <f>EXP(M23)/((EXP(M22)+EXP(M23)+EXP(M24)+EXP(M25)))</f>
        <v>0.34208779302685577</v>
      </c>
      <c r="R23" s="12">
        <f>EXP(N23)/((EXP(N22)+EXP(N23)+EXP(N24)+EXP(N25)))</f>
        <v>0.16910469313505105</v>
      </c>
      <c r="S23" s="12">
        <f>EXP(O23)/((EXP(O22)+EXP(O23)+EXP(O24)+EXP(O25)))</f>
        <v>0.23426535036597065</v>
      </c>
      <c r="T23" s="2"/>
      <c r="U23" s="30">
        <v>6.2563460968000251E-2</v>
      </c>
      <c r="V23" s="30">
        <v>-0.16447805174328606</v>
      </c>
      <c r="W23" s="30">
        <v>4.2276173283762764E-2</v>
      </c>
      <c r="X23" s="29">
        <v>5.8566337591492663E-2</v>
      </c>
      <c r="Y23" s="28">
        <v>0.10084251087525542</v>
      </c>
      <c r="Z23" s="27">
        <v>-0.1059117141517934</v>
      </c>
      <c r="AA23" s="6">
        <f t="shared" si="0"/>
        <v>-1.0720799000303802E-3</v>
      </c>
      <c r="AB23" s="26">
        <v>4.9939095871881778E-2</v>
      </c>
      <c r="AC23" s="25">
        <v>0.96124272064835048</v>
      </c>
      <c r="AD23" s="24">
        <v>0.60364832011760106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</row>
    <row r="24" spans="1:173" s="1" customFormat="1" ht="15" thickBot="1" x14ac:dyDescent="0.4">
      <c r="A24" s="182"/>
      <c r="B24" s="41">
        <v>1</v>
      </c>
      <c r="C24" s="40">
        <v>0</v>
      </c>
      <c r="D24" s="39">
        <v>0</v>
      </c>
      <c r="E24" s="38">
        <v>0</v>
      </c>
      <c r="F24" s="38">
        <v>1</v>
      </c>
      <c r="G24" s="37">
        <v>0</v>
      </c>
      <c r="H24" s="36">
        <f t="shared" si="1"/>
        <v>0.85533100649655713</v>
      </c>
      <c r="I24" s="35">
        <f t="shared" si="2"/>
        <v>0.1507816067471372</v>
      </c>
      <c r="J24" s="34">
        <f t="shared" si="3"/>
        <v>0.60257624021757072</v>
      </c>
      <c r="K24" s="33"/>
      <c r="L24" s="67">
        <v>0.60257624021757072</v>
      </c>
      <c r="M24" s="66">
        <v>0.75335784696470798</v>
      </c>
      <c r="N24" s="66">
        <v>1.4579072467141279</v>
      </c>
      <c r="O24" s="65">
        <v>1.6086888534612651</v>
      </c>
      <c r="P24" s="12">
        <f>EXP(L24)/((EXP(L22)+EXP(L23)+EXP(L24)+EXP(L25)))</f>
        <v>0.250253843872001</v>
      </c>
      <c r="Q24" s="12">
        <f>EXP(M24)/((EXP(M22)+EXP(M23)+EXP(M24)+EXP(M25)))</f>
        <v>0.16910469313505105</v>
      </c>
      <c r="R24" s="12">
        <f>EXP(N24)/((EXP(N22)+EXP(N23)+EXP(N24)+EXP(N25)))</f>
        <v>0.34208779302685577</v>
      </c>
      <c r="S24" s="12">
        <f>EXP(O24)/((EXP(O22)+EXP(O23)+EXP(O24)+EXP(O25)))</f>
        <v>0.23426535036597065</v>
      </c>
      <c r="T24" s="2"/>
      <c r="U24" s="30">
        <v>6.2563460968000251E-2</v>
      </c>
      <c r="V24" s="30">
        <v>4.2276173283762764E-2</v>
      </c>
      <c r="W24" s="30">
        <v>-0.16447805174328606</v>
      </c>
      <c r="X24" s="29">
        <v>5.8566337591492663E-2</v>
      </c>
      <c r="Y24" s="28">
        <v>-0.1059117141517934</v>
      </c>
      <c r="Z24" s="27">
        <v>0.10084251087525542</v>
      </c>
      <c r="AA24" s="6">
        <f t="shared" si="0"/>
        <v>-1.0720799000303802E-3</v>
      </c>
      <c r="AB24" s="26">
        <v>0.96124272064835048</v>
      </c>
      <c r="AC24" s="25">
        <v>4.9939095871881778E-2</v>
      </c>
      <c r="AD24" s="24">
        <v>0.60364832011760106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</row>
    <row r="25" spans="1:173" s="1" customFormat="1" ht="15" thickBot="1" x14ac:dyDescent="0.4">
      <c r="A25" s="183"/>
      <c r="B25" s="23">
        <v>1</v>
      </c>
      <c r="C25" s="22">
        <v>1</v>
      </c>
      <c r="D25" s="21">
        <v>0</v>
      </c>
      <c r="E25" s="20">
        <v>0</v>
      </c>
      <c r="F25" s="20">
        <v>0</v>
      </c>
      <c r="G25" s="19">
        <v>1</v>
      </c>
      <c r="H25" s="18">
        <f t="shared" si="1"/>
        <v>0.81070531097669352</v>
      </c>
      <c r="I25" s="17">
        <f t="shared" si="2"/>
        <v>0.81070531097669352</v>
      </c>
      <c r="J25" s="16">
        <f t="shared" si="3"/>
        <v>0.51836709011010074</v>
      </c>
      <c r="K25" s="15"/>
      <c r="L25" s="64">
        <v>0.51836709011010074</v>
      </c>
      <c r="M25" s="63">
        <v>1.3290724010867943</v>
      </c>
      <c r="N25" s="63">
        <v>1.3290724010867943</v>
      </c>
      <c r="O25" s="62">
        <v>2.1397777120634878</v>
      </c>
      <c r="P25" s="12">
        <f>EXP(L25)/((EXP(L22)+EXP(L23)+EXP(L24)+EXP(L25)))</f>
        <v>0.23004308744557866</v>
      </c>
      <c r="Q25" s="12">
        <f>EXP(M25)/((EXP(M22)+EXP(M23)+EXP(M24)+EXP(M25)))</f>
        <v>0.30073592775383279</v>
      </c>
      <c r="R25" s="12">
        <f>EXP(N25)/((EXP(N22)+EXP(N23)+EXP(N24)+EXP(N25)))</f>
        <v>0.30073592775383279</v>
      </c>
      <c r="S25" s="12">
        <f>EXP(O25)/((EXP(O22)+EXP(O23)+EXP(O24)+EXP(O25)))</f>
        <v>0.39843457533245291</v>
      </c>
      <c r="T25" s="2"/>
      <c r="U25" s="10">
        <v>5.7510771861394666E-2</v>
      </c>
      <c r="V25" s="10">
        <v>7.5183981938458197E-2</v>
      </c>
      <c r="W25" s="10">
        <v>7.5183981938458197E-2</v>
      </c>
      <c r="X25" s="9">
        <v>-0.15039135616688676</v>
      </c>
      <c r="Y25" s="8">
        <v>-7.5207374228428561E-2</v>
      </c>
      <c r="Z25" s="7">
        <v>-7.5207374228428561E-2</v>
      </c>
      <c r="AA25" s="6">
        <f t="shared" si="0"/>
        <v>5.7487379571424302E-2</v>
      </c>
      <c r="AB25" s="5">
        <v>0.88591268520512212</v>
      </c>
      <c r="AC25" s="4">
        <v>0.88591268520512212</v>
      </c>
      <c r="AD25" s="3">
        <v>0.46087971053867643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</row>
    <row r="26" spans="1:173" s="1" customFormat="1" ht="15" thickBot="1" x14ac:dyDescent="0.4">
      <c r="A26" s="181">
        <f>A22+1</f>
        <v>5</v>
      </c>
      <c r="B26" s="58">
        <v>0</v>
      </c>
      <c r="C26" s="57">
        <v>0</v>
      </c>
      <c r="D26" s="56">
        <v>1</v>
      </c>
      <c r="E26" s="55">
        <v>0</v>
      </c>
      <c r="F26" s="55">
        <v>0</v>
      </c>
      <c r="G26" s="54">
        <v>0</v>
      </c>
      <c r="H26" s="36">
        <f t="shared" si="1"/>
        <v>0.10290549827464551</v>
      </c>
      <c r="I26" s="35">
        <f t="shared" si="2"/>
        <v>0.10290549827464548</v>
      </c>
      <c r="J26" s="53">
        <f t="shared" si="3"/>
        <v>0.73182364922612131</v>
      </c>
      <c r="K26" s="52">
        <f>K22</f>
        <v>1</v>
      </c>
      <c r="L26" s="61" cm="1">
        <f t="array" ref="L26:O29">J26:J29 + MMULT(H26:I29, TRANSPOSE(B26:C29))</f>
        <v>0.73182364922612131</v>
      </c>
      <c r="M26" s="60">
        <v>0.83472914750076677</v>
      </c>
      <c r="N26" s="60">
        <v>0.83472914750076677</v>
      </c>
      <c r="O26" s="59">
        <v>0.93763464577541233</v>
      </c>
      <c r="P26" s="12">
        <f>EXP(L26)/((EXP(L26)+EXP(L27)+EXP(L28)+EXP(L29)))</f>
        <v>0.28392494944056307</v>
      </c>
      <c r="Q26" s="12">
        <f>EXP(M26)/((EXP(M26)+EXP(M27)+EXP(M28)+EXP(M29)))</f>
        <v>0.17926080387997695</v>
      </c>
      <c r="R26" s="12">
        <f>EXP(N26)/((EXP(N26)+EXP(N27)+EXP(N28)+EXP(N29)))</f>
        <v>0.17926080387997695</v>
      </c>
      <c r="S26" s="12">
        <f>EXP(O26)/((EXP(O26)+EXP(O27)+EXP(O28)+EXP(O29)))</f>
        <v>0.11644218901971658</v>
      </c>
      <c r="T26" s="68" cm="1">
        <f t="array" ref="T26">(0.25)*SUM(LN(P26:S29)*(-(D26:G29)))</f>
        <v>1.0229596336395996</v>
      </c>
      <c r="U26" s="48" cm="1">
        <f t="array" ref="U26:X29">0.25*(P26:S29-D26:G29)</f>
        <v>-0.17901876263985922</v>
      </c>
      <c r="V26" s="48">
        <v>4.4815200969994237E-2</v>
      </c>
      <c r="W26" s="48">
        <v>4.4815200969994237E-2</v>
      </c>
      <c r="X26" s="47">
        <v>2.9110547254929144E-2</v>
      </c>
      <c r="Y26" s="46" cm="1">
        <f t="array" ref="Y26:Z29">MMULT(_xlfn.ANCHORARRAY(U26),B26:C29)</f>
        <v>7.3925748224923385E-2</v>
      </c>
      <c r="Z26" s="45">
        <v>7.3925748224923385E-2</v>
      </c>
      <c r="AA26" s="6">
        <f t="shared" si="0"/>
        <v>-6.0277813444941583E-2</v>
      </c>
      <c r="AB26" s="44" cm="1">
        <f t="array" ref="AB26:AC29">H26:I29-K26*_xlfn.ANCHORARRAY(Y26)</f>
        <v>2.8979750049722128E-2</v>
      </c>
      <c r="AC26" s="43">
        <v>2.89797500497221E-2</v>
      </c>
      <c r="AD26" s="42" cm="1">
        <f t="array" ref="AD26:AD29">J26:J29-K26*AA26:AA29</f>
        <v>0.79210146267106285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</row>
    <row r="27" spans="1:173" s="1" customFormat="1" ht="15" thickBot="1" x14ac:dyDescent="0.4">
      <c r="A27" s="182"/>
      <c r="B27" s="41">
        <v>0</v>
      </c>
      <c r="C27" s="40">
        <v>1</v>
      </c>
      <c r="D27" s="39">
        <v>0</v>
      </c>
      <c r="E27" s="38">
        <v>1</v>
      </c>
      <c r="F27" s="38">
        <v>0</v>
      </c>
      <c r="G27" s="37">
        <v>0</v>
      </c>
      <c r="H27" s="36">
        <f t="shared" si="1"/>
        <v>4.9939095871881778E-2</v>
      </c>
      <c r="I27" s="35">
        <f t="shared" si="2"/>
        <v>0.96124272064835048</v>
      </c>
      <c r="J27" s="34">
        <f t="shared" si="3"/>
        <v>0.60364832011760106</v>
      </c>
      <c r="K27" s="33"/>
      <c r="L27" s="67">
        <v>0.60364832011760106</v>
      </c>
      <c r="M27" s="66">
        <v>1.5648910407659515</v>
      </c>
      <c r="N27" s="66">
        <v>0.65358741598948278</v>
      </c>
      <c r="O27" s="65">
        <v>1.6148301366378333</v>
      </c>
      <c r="P27" s="12">
        <f>EXP(L27)/((EXP(L26)+EXP(L27)+EXP(L28)+EXP(L29)))</f>
        <v>0.2497685306557316</v>
      </c>
      <c r="Q27" s="12">
        <f>EXP(M27)/((EXP(M26)+EXP(M27)+EXP(M28)+EXP(M29)))</f>
        <v>0.37204084387918601</v>
      </c>
      <c r="R27" s="12">
        <f>EXP(N27)/((EXP(N26)+EXP(N27)+EXP(N28)+EXP(N29)))</f>
        <v>0.14956035426840372</v>
      </c>
      <c r="S27" s="12">
        <f>EXP(O27)/((EXP(O26)+EXP(O27)+EXP(O28)+EXP(O29)))</f>
        <v>0.22919895124589326</v>
      </c>
      <c r="T27" s="2"/>
      <c r="U27" s="30">
        <v>6.2442132663932899E-2</v>
      </c>
      <c r="V27" s="30">
        <v>-0.1569897890302035</v>
      </c>
      <c r="W27" s="30">
        <v>3.7390088567100931E-2</v>
      </c>
      <c r="X27" s="29">
        <v>5.7299737811473316E-2</v>
      </c>
      <c r="Y27" s="28">
        <v>9.4689826378574246E-2</v>
      </c>
      <c r="Z27" s="27">
        <v>-9.9690051218730175E-2</v>
      </c>
      <c r="AA27" s="6">
        <f t="shared" si="0"/>
        <v>1.4217001230364124E-4</v>
      </c>
      <c r="AB27" s="26">
        <v>-4.4750730506692468E-2</v>
      </c>
      <c r="AC27" s="25">
        <v>1.0609327718670807</v>
      </c>
      <c r="AD27" s="24">
        <v>0.6035061501052974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</row>
    <row r="28" spans="1:173" s="1" customFormat="1" ht="15" thickBot="1" x14ac:dyDescent="0.4">
      <c r="A28" s="182"/>
      <c r="B28" s="41">
        <v>1</v>
      </c>
      <c r="C28" s="40">
        <v>0</v>
      </c>
      <c r="D28" s="39">
        <v>0</v>
      </c>
      <c r="E28" s="38">
        <v>0</v>
      </c>
      <c r="F28" s="38">
        <v>1</v>
      </c>
      <c r="G28" s="37">
        <v>0</v>
      </c>
      <c r="H28" s="36">
        <f t="shared" si="1"/>
        <v>0.96124272064835048</v>
      </c>
      <c r="I28" s="35">
        <f t="shared" si="2"/>
        <v>4.9939095871881778E-2</v>
      </c>
      <c r="J28" s="34">
        <f t="shared" si="3"/>
        <v>0.60364832011760106</v>
      </c>
      <c r="K28" s="33"/>
      <c r="L28" s="67">
        <v>0.60364832011760106</v>
      </c>
      <c r="M28" s="66">
        <v>0.65358741598948278</v>
      </c>
      <c r="N28" s="66">
        <v>1.5648910407659515</v>
      </c>
      <c r="O28" s="65">
        <v>1.6148301366378333</v>
      </c>
      <c r="P28" s="12">
        <f>EXP(L28)/((EXP(L26)+EXP(L27)+EXP(L28)+EXP(L29)))</f>
        <v>0.2497685306557316</v>
      </c>
      <c r="Q28" s="12">
        <f>EXP(M28)/((EXP(M26)+EXP(M27)+EXP(M28)+EXP(M29)))</f>
        <v>0.14956035426840372</v>
      </c>
      <c r="R28" s="12">
        <f>EXP(N28)/((EXP(N26)+EXP(N27)+EXP(N28)+EXP(N29)))</f>
        <v>0.37204084387918601</v>
      </c>
      <c r="S28" s="12">
        <f>EXP(O28)/((EXP(O26)+EXP(O27)+EXP(O28)+EXP(O29)))</f>
        <v>0.22919895124589326</v>
      </c>
      <c r="T28" s="2"/>
      <c r="U28" s="30">
        <v>6.2442132663932899E-2</v>
      </c>
      <c r="V28" s="30">
        <v>3.7390088567100931E-2</v>
      </c>
      <c r="W28" s="30">
        <v>-0.1569897890302035</v>
      </c>
      <c r="X28" s="29">
        <v>5.7299737811473316E-2</v>
      </c>
      <c r="Y28" s="28">
        <v>-9.9690051218730175E-2</v>
      </c>
      <c r="Z28" s="27">
        <v>9.4689826378574246E-2</v>
      </c>
      <c r="AA28" s="6">
        <f t="shared" si="0"/>
        <v>1.4217001230364817E-4</v>
      </c>
      <c r="AB28" s="26">
        <v>1.0609327718670807</v>
      </c>
      <c r="AC28" s="25">
        <v>-4.4750730506692468E-2</v>
      </c>
      <c r="AD28" s="24">
        <v>0.6035061501052974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</row>
    <row r="29" spans="1:173" s="1" customFormat="1" ht="15" thickBot="1" x14ac:dyDescent="0.4">
      <c r="A29" s="183"/>
      <c r="B29" s="23">
        <v>1</v>
      </c>
      <c r="C29" s="22">
        <v>1</v>
      </c>
      <c r="D29" s="21">
        <v>0</v>
      </c>
      <c r="E29" s="20">
        <v>0</v>
      </c>
      <c r="F29" s="20">
        <v>0</v>
      </c>
      <c r="G29" s="19">
        <v>1</v>
      </c>
      <c r="H29" s="18">
        <f t="shared" si="1"/>
        <v>0.88591268520512212</v>
      </c>
      <c r="I29" s="17">
        <f t="shared" si="2"/>
        <v>0.88591268520512212</v>
      </c>
      <c r="J29" s="16">
        <f t="shared" si="3"/>
        <v>0.46087971053867643</v>
      </c>
      <c r="K29" s="15"/>
      <c r="L29" s="64">
        <v>0.46087971053867643</v>
      </c>
      <c r="M29" s="63">
        <v>1.3467923957437986</v>
      </c>
      <c r="N29" s="63">
        <v>1.3467923957437986</v>
      </c>
      <c r="O29" s="62">
        <v>2.2327050809489206</v>
      </c>
      <c r="P29" s="12">
        <f>EXP(L29)/((EXP(L26)+EXP(L27)+EXP(L28)+EXP(L29)))</f>
        <v>0.21653798924797374</v>
      </c>
      <c r="Q29" s="12">
        <f>EXP(M29)/((EXP(M26)+EXP(M27)+EXP(M28)+EXP(M29)))</f>
        <v>0.29913799797243334</v>
      </c>
      <c r="R29" s="12">
        <f>EXP(N29)/((EXP(N26)+EXP(N27)+EXP(N28)+EXP(N29)))</f>
        <v>0.29913799797243334</v>
      </c>
      <c r="S29" s="12">
        <f>EXP(O29)/((EXP(O26)+EXP(O27)+EXP(O28)+EXP(O29)))</f>
        <v>0.42515990848849683</v>
      </c>
      <c r="T29" s="2"/>
      <c r="U29" s="10">
        <v>5.4134497311993435E-2</v>
      </c>
      <c r="V29" s="10">
        <v>7.4784499493108336E-2</v>
      </c>
      <c r="W29" s="10">
        <v>7.4784499493108336E-2</v>
      </c>
      <c r="X29" s="9">
        <v>-0.14371002287787579</v>
      </c>
      <c r="Y29" s="8">
        <v>-6.8925523384767456E-2</v>
      </c>
      <c r="Z29" s="7">
        <v>-6.8925523384767456E-2</v>
      </c>
      <c r="AA29" s="6">
        <f t="shared" si="0"/>
        <v>5.9993473420334315E-2</v>
      </c>
      <c r="AB29" s="5">
        <v>0.95483820858988955</v>
      </c>
      <c r="AC29" s="4">
        <v>0.95483820858988955</v>
      </c>
      <c r="AD29" s="3">
        <v>0.40088623711834215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</row>
    <row r="30" spans="1:173" s="1" customFormat="1" ht="15" thickBot="1" x14ac:dyDescent="0.4">
      <c r="A30" s="181">
        <f>A26+1</f>
        <v>6</v>
      </c>
      <c r="B30" s="58">
        <v>0</v>
      </c>
      <c r="C30" s="57">
        <v>0</v>
      </c>
      <c r="D30" s="56">
        <v>1</v>
      </c>
      <c r="E30" s="55">
        <v>0</v>
      </c>
      <c r="F30" s="55">
        <v>0</v>
      </c>
      <c r="G30" s="54">
        <v>0</v>
      </c>
      <c r="H30" s="36">
        <f t="shared" si="1"/>
        <v>2.8979750049722128E-2</v>
      </c>
      <c r="I30" s="35">
        <f t="shared" si="2"/>
        <v>2.89797500497221E-2</v>
      </c>
      <c r="J30" s="53">
        <f t="shared" si="3"/>
        <v>0.79210146267106285</v>
      </c>
      <c r="K30" s="52">
        <f>K26</f>
        <v>1</v>
      </c>
      <c r="L30" s="61" cm="1">
        <f t="array" ref="L30:O33">J30:J33 + MMULT(H30:I33, TRANSPOSE(B30:C33))</f>
        <v>0.79210146267106285</v>
      </c>
      <c r="M30" s="60">
        <v>0.82108121272078494</v>
      </c>
      <c r="N30" s="60">
        <v>0.82108121272078494</v>
      </c>
      <c r="O30" s="59">
        <v>0.85006096277050713</v>
      </c>
      <c r="P30" s="12">
        <f>EXP(L30)/((EXP(L30)+EXP(L31)+EXP(L32)+EXP(L33)))</f>
        <v>0.30007702353197657</v>
      </c>
      <c r="Q30" s="12">
        <f>EXP(M30)/((EXP(M30)+EXP(M31)+EXP(M32)+EXP(M33)))</f>
        <v>0.17240614514660249</v>
      </c>
      <c r="R30" s="12">
        <f>EXP(N30)/((EXP(N30)+EXP(N31)+EXP(N32)+EXP(N33)))</f>
        <v>0.17240614514660249</v>
      </c>
      <c r="S30" s="12">
        <f>EXP(O30)/((EXP(O30)+EXP(O31)+EXP(O32)+EXP(O33)))</f>
        <v>0.1038848471647853</v>
      </c>
      <c r="T30" s="68" cm="1">
        <f t="array" ref="T30">(0.25)*SUM(LN(P30:S33)*(-(D30:G33)))</f>
        <v>0.95919394189910967</v>
      </c>
      <c r="U30" s="48" cm="1">
        <f t="array" ref="U30:X33">0.25*(P30:S33-D30:G33)</f>
        <v>-0.17498074411700587</v>
      </c>
      <c r="V30" s="48">
        <v>4.3101536286650623E-2</v>
      </c>
      <c r="W30" s="48">
        <v>4.3101536286650623E-2</v>
      </c>
      <c r="X30" s="47">
        <v>2.5971211791196325E-2</v>
      </c>
      <c r="Y30" s="46" cm="1">
        <f t="array" ref="Y30:Z33">MMULT(_xlfn.ANCHORARRAY(U30),B30:C33)</f>
        <v>6.907274807784694E-2</v>
      </c>
      <c r="Z30" s="45">
        <v>6.907274807784694E-2</v>
      </c>
      <c r="AA30" s="6">
        <f t="shared" si="0"/>
        <v>-6.2806459752508315E-2</v>
      </c>
      <c r="AB30" s="44" cm="1">
        <f t="array" ref="AB30:AC33">H30:I33-K30*_xlfn.ANCHORARRAY(Y30)</f>
        <v>-4.0092998028124813E-2</v>
      </c>
      <c r="AC30" s="43">
        <v>-4.009299802812484E-2</v>
      </c>
      <c r="AD30" s="42" cm="1">
        <f t="array" ref="AD30:AD33">J30:J33-K30*AA30:AA33</f>
        <v>0.85490792242357116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</row>
    <row r="31" spans="1:173" s="1" customFormat="1" ht="15" thickBot="1" x14ac:dyDescent="0.4">
      <c r="A31" s="182"/>
      <c r="B31" s="41">
        <v>0</v>
      </c>
      <c r="C31" s="40">
        <v>1</v>
      </c>
      <c r="D31" s="39">
        <v>0</v>
      </c>
      <c r="E31" s="38">
        <v>1</v>
      </c>
      <c r="F31" s="38">
        <v>0</v>
      </c>
      <c r="G31" s="37">
        <v>0</v>
      </c>
      <c r="H31" s="36">
        <f t="shared" si="1"/>
        <v>-4.4750730506692468E-2</v>
      </c>
      <c r="I31" s="35">
        <f t="shared" si="2"/>
        <v>1.0609327718670807</v>
      </c>
      <c r="J31" s="34">
        <f t="shared" si="3"/>
        <v>0.6035061501052974</v>
      </c>
      <c r="K31" s="33"/>
      <c r="L31" s="67">
        <v>0.6035061501052974</v>
      </c>
      <c r="M31" s="66">
        <v>1.6644389219723781</v>
      </c>
      <c r="N31" s="66">
        <v>0.55875541959860497</v>
      </c>
      <c r="O31" s="65">
        <v>1.6196881914656855</v>
      </c>
      <c r="P31" s="12">
        <f>EXP(L31)/((EXP(L30)+EXP(L31)+EXP(L32)+EXP(L33)))</f>
        <v>0.24850025563381012</v>
      </c>
      <c r="Q31" s="12">
        <f>EXP(M31)/((EXP(M30)+EXP(M31)+EXP(M32)+EXP(M33)))</f>
        <v>0.40069907594907955</v>
      </c>
      <c r="R31" s="12">
        <f>EXP(N31)/((EXP(N30)+EXP(N31)+EXP(N32)+EXP(N33)))</f>
        <v>0.1326252138234863</v>
      </c>
      <c r="S31" s="12">
        <f>EXP(O31)/((EXP(O30)+EXP(O31)+EXP(O32)+EXP(O33)))</f>
        <v>0.22428336519844158</v>
      </c>
      <c r="T31" s="2"/>
      <c r="U31" s="30">
        <v>6.212506390845253E-2</v>
      </c>
      <c r="V31" s="30">
        <v>-0.1498252310127301</v>
      </c>
      <c r="W31" s="30">
        <v>3.3156303455871575E-2</v>
      </c>
      <c r="X31" s="29">
        <v>5.6070841299610395E-2</v>
      </c>
      <c r="Y31" s="28">
        <v>8.9227144755481963E-2</v>
      </c>
      <c r="Z31" s="27">
        <v>-9.3754389713119696E-2</v>
      </c>
      <c r="AA31" s="6">
        <f t="shared" si="0"/>
        <v>1.5269776512044017E-3</v>
      </c>
      <c r="AB31" s="26">
        <v>-0.13397787526217442</v>
      </c>
      <c r="AC31" s="25">
        <v>1.1546871615802003</v>
      </c>
      <c r="AD31" s="24">
        <v>0.60197917245409305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</row>
    <row r="32" spans="1:173" s="1" customFormat="1" ht="15" thickBot="1" x14ac:dyDescent="0.4">
      <c r="A32" s="182"/>
      <c r="B32" s="41">
        <v>1</v>
      </c>
      <c r="C32" s="40">
        <v>0</v>
      </c>
      <c r="D32" s="39">
        <v>0</v>
      </c>
      <c r="E32" s="38">
        <v>0</v>
      </c>
      <c r="F32" s="38">
        <v>1</v>
      </c>
      <c r="G32" s="37">
        <v>0</v>
      </c>
      <c r="H32" s="36">
        <f t="shared" si="1"/>
        <v>1.0609327718670807</v>
      </c>
      <c r="I32" s="35">
        <f t="shared" si="2"/>
        <v>-4.4750730506692468E-2</v>
      </c>
      <c r="J32" s="34">
        <f t="shared" si="3"/>
        <v>0.6035061501052974</v>
      </c>
      <c r="K32" s="33"/>
      <c r="L32" s="67">
        <v>0.6035061501052974</v>
      </c>
      <c r="M32" s="66">
        <v>0.55875541959860497</v>
      </c>
      <c r="N32" s="66">
        <v>1.6644389219723781</v>
      </c>
      <c r="O32" s="65">
        <v>1.6196881914656855</v>
      </c>
      <c r="P32" s="12">
        <f>EXP(L32)/((EXP(L30)+EXP(L31)+EXP(L32)+EXP(L33)))</f>
        <v>0.24850025563381012</v>
      </c>
      <c r="Q32" s="12">
        <f>EXP(M32)/((EXP(M30)+EXP(M31)+EXP(M32)+EXP(M33)))</f>
        <v>0.1326252138234863</v>
      </c>
      <c r="R32" s="12">
        <f>EXP(N32)/((EXP(N30)+EXP(N31)+EXP(N32)+EXP(N33)))</f>
        <v>0.40069907594907955</v>
      </c>
      <c r="S32" s="12">
        <f>EXP(O32)/((EXP(O30)+EXP(O31)+EXP(O32)+EXP(O33)))</f>
        <v>0.22428336519844158</v>
      </c>
      <c r="T32" s="2"/>
      <c r="U32" s="30">
        <v>6.212506390845253E-2</v>
      </c>
      <c r="V32" s="30">
        <v>3.3156303455871575E-2</v>
      </c>
      <c r="W32" s="30">
        <v>-0.1498252310127301</v>
      </c>
      <c r="X32" s="29">
        <v>5.6070841299610395E-2</v>
      </c>
      <c r="Y32" s="28">
        <v>-9.3754389713119696E-2</v>
      </c>
      <c r="Z32" s="27">
        <v>8.9227144755481963E-2</v>
      </c>
      <c r="AA32" s="6">
        <f t="shared" si="0"/>
        <v>1.5269776512044017E-3</v>
      </c>
      <c r="AB32" s="26">
        <v>1.1546871615802003</v>
      </c>
      <c r="AC32" s="25">
        <v>-0.13397787526217442</v>
      </c>
      <c r="AD32" s="24">
        <v>0.60197917245409305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</row>
    <row r="33" spans="1:173" s="1" customFormat="1" ht="15" thickBot="1" x14ac:dyDescent="0.4">
      <c r="A33" s="183"/>
      <c r="B33" s="23">
        <v>1</v>
      </c>
      <c r="C33" s="22">
        <v>1</v>
      </c>
      <c r="D33" s="21">
        <v>0</v>
      </c>
      <c r="E33" s="20">
        <v>0</v>
      </c>
      <c r="F33" s="20">
        <v>0</v>
      </c>
      <c r="G33" s="19">
        <v>1</v>
      </c>
      <c r="H33" s="18">
        <f t="shared" si="1"/>
        <v>0.95483820858988955</v>
      </c>
      <c r="I33" s="17">
        <f t="shared" si="2"/>
        <v>0.95483820858988955</v>
      </c>
      <c r="J33" s="16">
        <f t="shared" si="3"/>
        <v>0.40088623711834215</v>
      </c>
      <c r="K33" s="15"/>
      <c r="L33" s="64">
        <v>0.40088623711834215</v>
      </c>
      <c r="M33" s="63">
        <v>1.3557244457082316</v>
      </c>
      <c r="N33" s="63">
        <v>1.3557244457082316</v>
      </c>
      <c r="O33" s="62">
        <v>2.3105626542981215</v>
      </c>
      <c r="P33" s="12">
        <f>EXP(L33)/((EXP(L30)+EXP(L31)+EXP(L32)+EXP(L33)))</f>
        <v>0.20292246520040325</v>
      </c>
      <c r="Q33" s="12">
        <f>EXP(M33)/((EXP(M30)+EXP(M31)+EXP(M32)+EXP(M33)))</f>
        <v>0.29426956508083169</v>
      </c>
      <c r="R33" s="12">
        <f>EXP(N33)/((EXP(N30)+EXP(N31)+EXP(N32)+EXP(N33)))</f>
        <v>0.29426956508083169</v>
      </c>
      <c r="S33" s="12">
        <f>EXP(O33)/((EXP(O30)+EXP(O31)+EXP(O32)+EXP(O33)))</f>
        <v>0.44754842243833159</v>
      </c>
      <c r="T33" s="2"/>
      <c r="U33" s="10">
        <v>5.0730616300100811E-2</v>
      </c>
      <c r="V33" s="10">
        <v>7.3567391270207921E-2</v>
      </c>
      <c r="W33" s="10">
        <v>7.3567391270207921E-2</v>
      </c>
      <c r="X33" s="9">
        <v>-0.1381128943904171</v>
      </c>
      <c r="Y33" s="8">
        <v>-6.454550312020918E-2</v>
      </c>
      <c r="Z33" s="7">
        <v>-6.454550312020918E-2</v>
      </c>
      <c r="AA33" s="6">
        <f t="shared" si="0"/>
        <v>5.9752504450099553E-2</v>
      </c>
      <c r="AB33" s="5">
        <v>1.0193837117100988</v>
      </c>
      <c r="AC33" s="4">
        <v>1.0193837117100988</v>
      </c>
      <c r="AD33" s="3">
        <v>0.3411337326682426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</row>
    <row r="34" spans="1:173" s="1" customFormat="1" ht="15" thickBot="1" x14ac:dyDescent="0.4">
      <c r="A34" s="181">
        <f>A30+1</f>
        <v>7</v>
      </c>
      <c r="B34" s="58">
        <v>0</v>
      </c>
      <c r="C34" s="57">
        <v>0</v>
      </c>
      <c r="D34" s="56">
        <v>1</v>
      </c>
      <c r="E34" s="55">
        <v>0</v>
      </c>
      <c r="F34" s="55">
        <v>0</v>
      </c>
      <c r="G34" s="54">
        <v>0</v>
      </c>
      <c r="H34" s="36">
        <f t="shared" si="1"/>
        <v>-4.0092998028124813E-2</v>
      </c>
      <c r="I34" s="35">
        <f t="shared" si="2"/>
        <v>-4.009299802812484E-2</v>
      </c>
      <c r="J34" s="53">
        <f t="shared" si="3"/>
        <v>0.85490792242357116</v>
      </c>
      <c r="K34" s="52">
        <f>K30</f>
        <v>1</v>
      </c>
      <c r="L34" s="61" cm="1">
        <f t="array" ref="L34:O37">J34:J37 + MMULT(H34:I37, TRANSPOSE(B34:C37))</f>
        <v>0.85490792242357116</v>
      </c>
      <c r="M34" s="60">
        <v>0.81481492439544634</v>
      </c>
      <c r="N34" s="60">
        <v>0.81481492439544634</v>
      </c>
      <c r="O34" s="59">
        <v>0.77472192636732151</v>
      </c>
      <c r="P34" s="12">
        <f>EXP(L34)/((EXP(L34)+EXP(L35)+EXP(L36)+EXP(L37)))</f>
        <v>0.31733138215685847</v>
      </c>
      <c r="Q34" s="12">
        <f>EXP(M34)/((EXP(M34)+EXP(M35)+EXP(M36)+EXP(M37)))</f>
        <v>0.16673661733287731</v>
      </c>
      <c r="R34" s="12">
        <f>EXP(N34)/((EXP(N34)+EXP(N35)+EXP(N36)+EXP(N37)))</f>
        <v>0.16673661733287728</v>
      </c>
      <c r="S34" s="12">
        <f>EXP(O34)/((EXP(O34)+EXP(O35)+EXP(O36)+EXP(O37)))</f>
        <v>9.3909587228993813E-2</v>
      </c>
      <c r="T34" s="68" cm="1">
        <f t="array" ref="T34">(0.25)*SUM(LN(P34:S37)*(-(D34:G37)))</f>
        <v>0.90175728416815804</v>
      </c>
      <c r="U34" s="48" cm="1">
        <f t="array" ref="U34:X37">0.25*(P34:S37-D34:G37)</f>
        <v>-0.1706671544607854</v>
      </c>
      <c r="V34" s="48">
        <v>4.1684154333219328E-2</v>
      </c>
      <c r="W34" s="48">
        <v>4.1684154333219321E-2</v>
      </c>
      <c r="X34" s="47">
        <v>2.3477396807248453E-2</v>
      </c>
      <c r="Y34" s="46" cm="1">
        <f t="array" ref="Y34:Z37">MMULT(_xlfn.ANCHORARRAY(U34),B34:C37)</f>
        <v>6.5161551140467774E-2</v>
      </c>
      <c r="Z34" s="45">
        <v>6.5161551140467788E-2</v>
      </c>
      <c r="AA34" s="6">
        <f t="shared" si="0"/>
        <v>-6.3821448987098323E-2</v>
      </c>
      <c r="AB34" s="44" cm="1">
        <f t="array" ref="AB34:AC37">H34:I37-K34*_xlfn.ANCHORARRAY(Y34)</f>
        <v>-0.10525454916859259</v>
      </c>
      <c r="AC34" s="43">
        <v>-0.10525454916859263</v>
      </c>
      <c r="AD34" s="42" cm="1">
        <f t="array" ref="AD34:AD37">J34:J37-K34*AA34:AA37</f>
        <v>0.91872937141066946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</row>
    <row r="35" spans="1:173" s="1" customFormat="1" ht="15" thickBot="1" x14ac:dyDescent="0.4">
      <c r="A35" s="182"/>
      <c r="B35" s="41">
        <v>0</v>
      </c>
      <c r="C35" s="40">
        <v>1</v>
      </c>
      <c r="D35" s="39">
        <v>0</v>
      </c>
      <c r="E35" s="38">
        <v>1</v>
      </c>
      <c r="F35" s="38">
        <v>0</v>
      </c>
      <c r="G35" s="37">
        <v>0</v>
      </c>
      <c r="H35" s="36">
        <f t="shared" si="1"/>
        <v>-0.13397787526217442</v>
      </c>
      <c r="I35" s="35">
        <f t="shared" si="2"/>
        <v>1.1546871615802003</v>
      </c>
      <c r="J35" s="34">
        <f t="shared" si="3"/>
        <v>0.60197917245409305</v>
      </c>
      <c r="K35" s="33"/>
      <c r="L35" s="67">
        <v>0.60197917245409305</v>
      </c>
      <c r="M35" s="66">
        <v>1.7566663340342934</v>
      </c>
      <c r="N35" s="66">
        <v>0.46800129719191863</v>
      </c>
      <c r="O35" s="65">
        <v>1.6226884587721189</v>
      </c>
      <c r="P35" s="12">
        <f>EXP(L35)/((EXP(L34)+EXP(L35)+EXP(L36)+EXP(L37)))</f>
        <v>0.24641518260335976</v>
      </c>
      <c r="Q35" s="12">
        <f>EXP(M35)/((EXP(M34)+EXP(M35)+EXP(M36)+EXP(M37)))</f>
        <v>0.42763363470885296</v>
      </c>
      <c r="R35" s="12">
        <f>EXP(N35)/((EXP(N34)+EXP(N35)+EXP(N36)+EXP(N37)))</f>
        <v>0.11787229568891597</v>
      </c>
      <c r="S35" s="12">
        <f>EXP(O35)/((EXP(O34)+EXP(O35)+EXP(O36)+EXP(O37)))</f>
        <v>0.21926894019653384</v>
      </c>
      <c r="T35" s="2"/>
      <c r="U35" s="30">
        <v>6.160379565083994E-2</v>
      </c>
      <c r="V35" s="30">
        <v>-0.14309159132278676</v>
      </c>
      <c r="W35" s="30">
        <v>2.9468073922228992E-2</v>
      </c>
      <c r="X35" s="29">
        <v>5.481723504913346E-2</v>
      </c>
      <c r="Y35" s="28">
        <v>8.4285308971362452E-2</v>
      </c>
      <c r="Z35" s="27">
        <v>-8.8274356273653293E-2</v>
      </c>
      <c r="AA35" s="6">
        <f t="shared" si="0"/>
        <v>2.7975132994156326E-3</v>
      </c>
      <c r="AB35" s="26">
        <v>-0.21826318423353686</v>
      </c>
      <c r="AC35" s="25">
        <v>1.2429615178538536</v>
      </c>
      <c r="AD35" s="24">
        <v>0.59918165915467747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</row>
    <row r="36" spans="1:173" s="1" customFormat="1" ht="15" thickBot="1" x14ac:dyDescent="0.4">
      <c r="A36" s="182"/>
      <c r="B36" s="41">
        <v>1</v>
      </c>
      <c r="C36" s="40">
        <v>0</v>
      </c>
      <c r="D36" s="39">
        <v>0</v>
      </c>
      <c r="E36" s="38">
        <v>0</v>
      </c>
      <c r="F36" s="38">
        <v>1</v>
      </c>
      <c r="G36" s="37">
        <v>0</v>
      </c>
      <c r="H36" s="36">
        <f t="shared" si="1"/>
        <v>1.1546871615802003</v>
      </c>
      <c r="I36" s="35">
        <f t="shared" si="2"/>
        <v>-0.13397787526217442</v>
      </c>
      <c r="J36" s="34">
        <f t="shared" si="3"/>
        <v>0.60197917245409305</v>
      </c>
      <c r="K36" s="33"/>
      <c r="L36" s="67">
        <v>0.60197917245409305</v>
      </c>
      <c r="M36" s="66">
        <v>0.46800129719191863</v>
      </c>
      <c r="N36" s="66">
        <v>1.7566663340342934</v>
      </c>
      <c r="O36" s="65">
        <v>1.6226884587721189</v>
      </c>
      <c r="P36" s="12">
        <f>EXP(L36)/((EXP(L34)+EXP(L35)+EXP(L36)+EXP(L37)))</f>
        <v>0.24641518260335976</v>
      </c>
      <c r="Q36" s="12">
        <f>EXP(M36)/((EXP(M34)+EXP(M35)+EXP(M36)+EXP(M37)))</f>
        <v>0.117872295688916</v>
      </c>
      <c r="R36" s="12">
        <f>EXP(N36)/((EXP(N34)+EXP(N35)+EXP(N36)+EXP(N37)))</f>
        <v>0.42763363470885291</v>
      </c>
      <c r="S36" s="12">
        <f>EXP(O36)/((EXP(O34)+EXP(O35)+EXP(O36)+EXP(O37)))</f>
        <v>0.21926894019653384</v>
      </c>
      <c r="T36" s="2"/>
      <c r="U36" s="30">
        <v>6.160379565083994E-2</v>
      </c>
      <c r="V36" s="30">
        <v>2.9468073922228999E-2</v>
      </c>
      <c r="W36" s="30">
        <v>-0.14309159132278676</v>
      </c>
      <c r="X36" s="29">
        <v>5.481723504913346E-2</v>
      </c>
      <c r="Y36" s="28">
        <v>-8.8274356273653293E-2</v>
      </c>
      <c r="Z36" s="27">
        <v>8.4285308971362466E-2</v>
      </c>
      <c r="AA36" s="6">
        <f t="shared" si="0"/>
        <v>2.7975132994156396E-3</v>
      </c>
      <c r="AB36" s="26">
        <v>1.2429615178538536</v>
      </c>
      <c r="AC36" s="25">
        <v>-0.21826318423353688</v>
      </c>
      <c r="AD36" s="24">
        <v>0.59918165915467736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</row>
    <row r="37" spans="1:173" s="1" customFormat="1" ht="15" thickBot="1" x14ac:dyDescent="0.4">
      <c r="A37" s="183"/>
      <c r="B37" s="23">
        <v>1</v>
      </c>
      <c r="C37" s="22">
        <v>1</v>
      </c>
      <c r="D37" s="21">
        <v>0</v>
      </c>
      <c r="E37" s="20">
        <v>0</v>
      </c>
      <c r="F37" s="20">
        <v>0</v>
      </c>
      <c r="G37" s="19">
        <v>1</v>
      </c>
      <c r="H37" s="18">
        <f t="shared" si="1"/>
        <v>1.0193837117100988</v>
      </c>
      <c r="I37" s="17">
        <f t="shared" si="2"/>
        <v>1.0193837117100988</v>
      </c>
      <c r="J37" s="16">
        <f t="shared" si="3"/>
        <v>0.3411337326682426</v>
      </c>
      <c r="K37" s="15"/>
      <c r="L37" s="64">
        <v>0.3411337326682426</v>
      </c>
      <c r="M37" s="63">
        <v>1.3605174443783414</v>
      </c>
      <c r="N37" s="63">
        <v>1.3605174443783414</v>
      </c>
      <c r="O37" s="62">
        <v>2.3799011560884402</v>
      </c>
      <c r="P37" s="12">
        <f>EXP(L37)/((EXP(L34)+EXP(L35)+EXP(L36)+EXP(L37)))</f>
        <v>0.18983825263642201</v>
      </c>
      <c r="Q37" s="12">
        <f>EXP(M37)/((EXP(M34)+EXP(M35)+EXP(M36)+EXP(M37)))</f>
        <v>0.28775745226935384</v>
      </c>
      <c r="R37" s="12">
        <f>EXP(N37)/((EXP(N34)+EXP(N35)+EXP(N36)+EXP(N37)))</f>
        <v>0.28775745226935379</v>
      </c>
      <c r="S37" s="12">
        <f>EXP(O37)/((EXP(O34)+EXP(O35)+EXP(O36)+EXP(O37)))</f>
        <v>0.46755253237793853</v>
      </c>
      <c r="T37" s="2"/>
      <c r="U37" s="10">
        <v>4.7459563159105503E-2</v>
      </c>
      <c r="V37" s="10">
        <v>7.193936306733846E-2</v>
      </c>
      <c r="W37" s="10">
        <v>7.1939363067338447E-2</v>
      </c>
      <c r="X37" s="9">
        <v>-0.13311186690551535</v>
      </c>
      <c r="Y37" s="8">
        <v>-6.1172503838176906E-2</v>
      </c>
      <c r="Z37" s="7">
        <v>-6.1172503838176892E-2</v>
      </c>
      <c r="AA37" s="6">
        <f t="shared" si="0"/>
        <v>5.8226422388267057E-2</v>
      </c>
      <c r="AB37" s="5">
        <v>1.0805562155482757</v>
      </c>
      <c r="AC37" s="4">
        <v>1.0805562155482757</v>
      </c>
      <c r="AD37" s="3">
        <v>0.28290731027997551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</row>
    <row r="38" spans="1:173" s="1" customFormat="1" ht="15" thickBot="1" x14ac:dyDescent="0.4">
      <c r="A38" s="181">
        <f>A34+1</f>
        <v>8</v>
      </c>
      <c r="B38" s="58">
        <v>0</v>
      </c>
      <c r="C38" s="57">
        <v>0</v>
      </c>
      <c r="D38" s="56">
        <v>1</v>
      </c>
      <c r="E38" s="55">
        <v>0</v>
      </c>
      <c r="F38" s="55">
        <v>0</v>
      </c>
      <c r="G38" s="54">
        <v>0</v>
      </c>
      <c r="H38" s="36">
        <f t="shared" si="1"/>
        <v>-0.10525454916859259</v>
      </c>
      <c r="I38" s="35">
        <f t="shared" si="2"/>
        <v>-0.10525454916859263</v>
      </c>
      <c r="J38" s="53">
        <f t="shared" si="3"/>
        <v>0.91872937141066946</v>
      </c>
      <c r="K38" s="52">
        <f>K34</f>
        <v>1</v>
      </c>
      <c r="L38" s="61" cm="1">
        <f t="array" ref="L38:O41">J38:J41 + MMULT(H38:I41, TRANSPOSE(B38:C41))</f>
        <v>0.91872937141066946</v>
      </c>
      <c r="M38" s="60">
        <v>0.81347482224207679</v>
      </c>
      <c r="N38" s="60">
        <v>0.8134748222420769</v>
      </c>
      <c r="O38" s="59">
        <v>0.70822027307348423</v>
      </c>
      <c r="P38" s="12">
        <f>EXP(L38)/((EXP(L38)+EXP(L39)+EXP(L40)+EXP(L41)))</f>
        <v>0.33529423378530548</v>
      </c>
      <c r="Q38" s="12">
        <f>EXP(M38)/((EXP(M38)+EXP(M39)+EXP(M40)+EXP(M41)))</f>
        <v>0.16182748488164331</v>
      </c>
      <c r="R38" s="12">
        <f>EXP(N38)/((EXP(N38)+EXP(N39)+EXP(N40)+EXP(N41)))</f>
        <v>0.16182748488164331</v>
      </c>
      <c r="S38" s="12">
        <f>EXP(O38)/((EXP(O38)+EXP(O39)+EXP(O40)+EXP(O41)))</f>
        <v>8.5687543769850147E-2</v>
      </c>
      <c r="T38" s="68" cm="1">
        <f t="array" ref="T38">(0.25)*SUM(LN(P38:S41)*(-(D38:G41)))</f>
        <v>0.84977682361626006</v>
      </c>
      <c r="U38" s="48" cm="1">
        <f t="array" ref="U38:X41">0.25*(P38:S41-D38:G41)</f>
        <v>-0.16617644155367362</v>
      </c>
      <c r="V38" s="48">
        <v>4.0456871220410827E-2</v>
      </c>
      <c r="W38" s="48">
        <v>4.0456871220410827E-2</v>
      </c>
      <c r="X38" s="47">
        <v>2.1421885942462537E-2</v>
      </c>
      <c r="Y38" s="46" cm="1">
        <f t="array" ref="Y38:Z41">MMULT(_xlfn.ANCHORARRAY(U38),B38:C41)</f>
        <v>6.187875716287336E-2</v>
      </c>
      <c r="Z38" s="45">
        <v>6.187875716287336E-2</v>
      </c>
      <c r="AA38" s="6">
        <f t="shared" si="0"/>
        <v>-6.3840813170389407E-2</v>
      </c>
      <c r="AB38" s="44" cm="1">
        <f t="array" ref="AB38:AC41">H38:I41-K38*_xlfn.ANCHORARRAY(Y38)</f>
        <v>-0.16713330633146595</v>
      </c>
      <c r="AC38" s="43">
        <v>-0.167133306331466</v>
      </c>
      <c r="AD38" s="42" cm="1">
        <f t="array" ref="AD38:AD41">J38:J41-K38*AA38:AA41</f>
        <v>0.98257018458105883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</row>
    <row r="39" spans="1:173" s="1" customFormat="1" ht="15" thickBot="1" x14ac:dyDescent="0.4">
      <c r="A39" s="182"/>
      <c r="B39" s="41">
        <v>0</v>
      </c>
      <c r="C39" s="40">
        <v>1</v>
      </c>
      <c r="D39" s="39">
        <v>0</v>
      </c>
      <c r="E39" s="38">
        <v>1</v>
      </c>
      <c r="F39" s="38">
        <v>0</v>
      </c>
      <c r="G39" s="37">
        <v>0</v>
      </c>
      <c r="H39" s="36">
        <f t="shared" si="1"/>
        <v>-0.21826318423353686</v>
      </c>
      <c r="I39" s="35">
        <f t="shared" si="2"/>
        <v>1.2429615178538536</v>
      </c>
      <c r="J39" s="34">
        <f t="shared" si="3"/>
        <v>0.59918165915467747</v>
      </c>
      <c r="K39" s="33"/>
      <c r="L39" s="67">
        <v>0.59918165915467747</v>
      </c>
      <c r="M39" s="66">
        <v>1.842143177008531</v>
      </c>
      <c r="N39" s="66">
        <v>0.38091847492114062</v>
      </c>
      <c r="O39" s="65">
        <v>1.6238799927749941</v>
      </c>
      <c r="P39" s="12">
        <f>EXP(L39)/((EXP(L38)+EXP(L39)+EXP(L40)+EXP(L41)))</f>
        <v>0.24358373002479042</v>
      </c>
      <c r="Q39" s="12">
        <f>EXP(M39)/((EXP(M38)+EXP(M39)+EXP(M40)+EXP(M41)))</f>
        <v>0.45268622002235814</v>
      </c>
      <c r="R39" s="12">
        <f>EXP(N39)/((EXP(N38)+EXP(N39)+EXP(N40)+EXP(N41)))</f>
        <v>0.10500148704135992</v>
      </c>
      <c r="S39" s="12">
        <f>EXP(O39)/((EXP(O38)+EXP(O39)+EXP(O40)+EXP(O41)))</f>
        <v>0.21408372735619219</v>
      </c>
      <c r="T39" s="2"/>
      <c r="U39" s="30">
        <v>6.0895932506197605E-2</v>
      </c>
      <c r="V39" s="30">
        <v>-0.13682844499441046</v>
      </c>
      <c r="W39" s="30">
        <v>2.625037176033998E-2</v>
      </c>
      <c r="X39" s="29">
        <v>5.3520931839048047E-2</v>
      </c>
      <c r="Y39" s="28">
        <v>7.9771303599388027E-2</v>
      </c>
      <c r="Z39" s="27">
        <v>-8.3307513155362417E-2</v>
      </c>
      <c r="AA39" s="6">
        <f t="shared" si="0"/>
        <v>3.8387911111751605E-3</v>
      </c>
      <c r="AB39" s="26">
        <v>-0.29803448783292485</v>
      </c>
      <c r="AC39" s="25">
        <v>1.326269031009216</v>
      </c>
      <c r="AD39" s="24">
        <v>0.59534286804350234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</row>
    <row r="40" spans="1:173" s="1" customFormat="1" ht="15" thickBot="1" x14ac:dyDescent="0.4">
      <c r="A40" s="182"/>
      <c r="B40" s="41">
        <v>1</v>
      </c>
      <c r="C40" s="40">
        <v>0</v>
      </c>
      <c r="D40" s="39">
        <v>0</v>
      </c>
      <c r="E40" s="38">
        <v>0</v>
      </c>
      <c r="F40" s="38">
        <v>1</v>
      </c>
      <c r="G40" s="37">
        <v>0</v>
      </c>
      <c r="H40" s="36">
        <f t="shared" si="1"/>
        <v>1.2429615178538536</v>
      </c>
      <c r="I40" s="35">
        <f t="shared" si="2"/>
        <v>-0.21826318423353688</v>
      </c>
      <c r="J40" s="34">
        <f t="shared" si="3"/>
        <v>0.59918165915467736</v>
      </c>
      <c r="K40" s="33"/>
      <c r="L40" s="67">
        <v>0.59918165915467736</v>
      </c>
      <c r="M40" s="66">
        <v>0.3809184749211405</v>
      </c>
      <c r="N40" s="66">
        <v>1.842143177008531</v>
      </c>
      <c r="O40" s="65">
        <v>1.6238799927749938</v>
      </c>
      <c r="P40" s="12">
        <f>EXP(L40)/((EXP(L38)+EXP(L39)+EXP(L40)+EXP(L41)))</f>
        <v>0.24358373002479039</v>
      </c>
      <c r="Q40" s="12">
        <f>EXP(M40)/((EXP(M38)+EXP(M39)+EXP(M40)+EXP(M41)))</f>
        <v>0.10500148704135991</v>
      </c>
      <c r="R40" s="12">
        <f>EXP(N40)/((EXP(N38)+EXP(N39)+EXP(N40)+EXP(N41)))</f>
        <v>0.45268622002235814</v>
      </c>
      <c r="S40" s="12">
        <f>EXP(O40)/((EXP(O38)+EXP(O39)+EXP(O40)+EXP(O41)))</f>
        <v>0.21408372735619211</v>
      </c>
      <c r="T40" s="2"/>
      <c r="U40" s="30">
        <v>6.0895932506197598E-2</v>
      </c>
      <c r="V40" s="30">
        <v>2.6250371760339977E-2</v>
      </c>
      <c r="W40" s="30">
        <v>-0.13682844499441046</v>
      </c>
      <c r="X40" s="29">
        <v>5.3520931839048026E-2</v>
      </c>
      <c r="Y40" s="28">
        <v>-8.3307513155362445E-2</v>
      </c>
      <c r="Z40" s="27">
        <v>7.9771303599387999E-2</v>
      </c>
      <c r="AA40" s="6">
        <f t="shared" si="0"/>
        <v>3.8387911111751397E-3</v>
      </c>
      <c r="AB40" s="26">
        <v>1.326269031009216</v>
      </c>
      <c r="AC40" s="25">
        <v>-0.29803448783292485</v>
      </c>
      <c r="AD40" s="24">
        <v>0.59534286804350223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</row>
    <row r="41" spans="1:173" s="1" customFormat="1" ht="15" thickBot="1" x14ac:dyDescent="0.4">
      <c r="A41" s="183"/>
      <c r="B41" s="23">
        <v>1</v>
      </c>
      <c r="C41" s="22">
        <v>1</v>
      </c>
      <c r="D41" s="21">
        <v>0</v>
      </c>
      <c r="E41" s="20">
        <v>0</v>
      </c>
      <c r="F41" s="20">
        <v>0</v>
      </c>
      <c r="G41" s="19">
        <v>1</v>
      </c>
      <c r="H41" s="18">
        <f t="shared" si="1"/>
        <v>1.0805562155482757</v>
      </c>
      <c r="I41" s="17">
        <f t="shared" si="2"/>
        <v>1.0805562155482757</v>
      </c>
      <c r="J41" s="16">
        <f t="shared" si="3"/>
        <v>0.28290731027997551</v>
      </c>
      <c r="K41" s="15"/>
      <c r="L41" s="64">
        <v>0.28290731027997551</v>
      </c>
      <c r="M41" s="63">
        <v>1.3634635258282513</v>
      </c>
      <c r="N41" s="63">
        <v>1.3634635258282513</v>
      </c>
      <c r="O41" s="62">
        <v>2.4440197413765272</v>
      </c>
      <c r="P41" s="12">
        <f>EXP(L41)/((EXP(L38)+EXP(L39)+EXP(L40)+EXP(L41)))</f>
        <v>0.17753830616511376</v>
      </c>
      <c r="Q41" s="12">
        <f>EXP(M41)/((EXP(M38)+EXP(M39)+EXP(M40)+EXP(M41)))</f>
        <v>0.28048480805463871</v>
      </c>
      <c r="R41" s="12">
        <f>EXP(N41)/((EXP(N38)+EXP(N39)+EXP(N40)+EXP(N41)))</f>
        <v>0.28048480805463871</v>
      </c>
      <c r="S41" s="12">
        <f>EXP(O41)/((EXP(O38)+EXP(O39)+EXP(O40)+EXP(O41)))</f>
        <v>0.48614500151776563</v>
      </c>
      <c r="T41" s="2"/>
      <c r="U41" s="10">
        <v>4.4384576541278441E-2</v>
      </c>
      <c r="V41" s="10">
        <v>7.0121202013659678E-2</v>
      </c>
      <c r="W41" s="10">
        <v>7.0121202013659678E-2</v>
      </c>
      <c r="X41" s="9">
        <v>-0.12846374962055859</v>
      </c>
      <c r="Y41" s="8">
        <v>-5.8342547606898915E-2</v>
      </c>
      <c r="Z41" s="7">
        <v>-5.8342547606898915E-2</v>
      </c>
      <c r="AA41" s="6">
        <f t="shared" si="0"/>
        <v>5.6163230948039211E-2</v>
      </c>
      <c r="AB41" s="5">
        <v>1.1388987631551746</v>
      </c>
      <c r="AC41" s="4">
        <v>1.1388987631551746</v>
      </c>
      <c r="AD41" s="3">
        <v>0.2267440793319363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</row>
    <row r="42" spans="1:173" s="1" customFormat="1" ht="15" thickBot="1" x14ac:dyDescent="0.4">
      <c r="A42" s="181">
        <f>A38+1</f>
        <v>9</v>
      </c>
      <c r="B42" s="58">
        <v>0</v>
      </c>
      <c r="C42" s="57">
        <v>0</v>
      </c>
      <c r="D42" s="56">
        <v>1</v>
      </c>
      <c r="E42" s="55">
        <v>0</v>
      </c>
      <c r="F42" s="55">
        <v>0</v>
      </c>
      <c r="G42" s="54">
        <v>0</v>
      </c>
      <c r="H42" s="36">
        <f t="shared" si="1"/>
        <v>-0.16713330633146595</v>
      </c>
      <c r="I42" s="35">
        <f t="shared" si="2"/>
        <v>-0.167133306331466</v>
      </c>
      <c r="J42" s="53">
        <f t="shared" si="3"/>
        <v>0.98257018458105883</v>
      </c>
      <c r="K42" s="52">
        <f>K38</f>
        <v>1</v>
      </c>
      <c r="L42" s="61" cm="1">
        <f t="array" ref="L42:O45">J42:J45 + MMULT(H42:I45, TRANSPOSE(B42:C45))</f>
        <v>0.98257018458105883</v>
      </c>
      <c r="M42" s="60">
        <v>0.81543687824959288</v>
      </c>
      <c r="N42" s="60">
        <v>0.81543687824959288</v>
      </c>
      <c r="O42" s="59">
        <v>0.64830357191812693</v>
      </c>
      <c r="P42" s="12">
        <f>EXP(L42)/((EXP(L42)+EXP(L43)+EXP(L44)+EXP(L45)))</f>
        <v>0.35366982145422587</v>
      </c>
      <c r="Q42" s="12">
        <f>EXP(M42)/((EXP(M42)+EXP(M43)+EXP(M44)+EXP(M45)))</f>
        <v>0.15743027235485135</v>
      </c>
      <c r="R42" s="12">
        <f>EXP(N42)/((EXP(N42)+EXP(N43)+EXP(N44)+EXP(N45)))</f>
        <v>0.15743027235485138</v>
      </c>
      <c r="S42" s="12">
        <f>EXP(O42)/((EXP(O42)+EXP(O43)+EXP(O44)+EXP(O45)))</f>
        <v>7.8719065126182236E-2</v>
      </c>
      <c r="T42" s="68" cm="1">
        <f t="array" ref="T42">(0.25)*SUM(LN(P42:S45)*(-(D42:G45)))</f>
        <v>0.80255465091635081</v>
      </c>
      <c r="U42" s="48" cm="1">
        <f t="array" ref="U42:X45">0.25*(P42:S45-D42:G45)</f>
        <v>-0.16158254463644353</v>
      </c>
      <c r="V42" s="48">
        <v>3.9357568088712838E-2</v>
      </c>
      <c r="W42" s="48">
        <v>3.9357568088712845E-2</v>
      </c>
      <c r="X42" s="47">
        <v>1.9679766281545559E-2</v>
      </c>
      <c r="Y42" s="46" cm="1">
        <f t="array" ref="Y42:Z45">MMULT(_xlfn.ANCHORARRAY(U42),B42:C45)</f>
        <v>5.9037334370258404E-2</v>
      </c>
      <c r="Z42" s="45">
        <v>5.9037334370258397E-2</v>
      </c>
      <c r="AA42" s="6">
        <f t="shared" si="0"/>
        <v>-6.3187642177472303E-2</v>
      </c>
      <c r="AB42" s="44" cm="1">
        <f t="array" ref="AB42:AC45">H42:I45-K42*_xlfn.ANCHORARRAY(Y42)</f>
        <v>-0.22617064070172435</v>
      </c>
      <c r="AC42" s="43">
        <v>-0.22617064070172441</v>
      </c>
      <c r="AD42" s="42" cm="1">
        <f t="array" ref="AD42:AD45">J42:J45-K42*AA42:AA45</f>
        <v>1.045757826758531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</row>
    <row r="43" spans="1:173" s="1" customFormat="1" ht="15" thickBot="1" x14ac:dyDescent="0.4">
      <c r="A43" s="182"/>
      <c r="B43" s="41">
        <v>0</v>
      </c>
      <c r="C43" s="40">
        <v>1</v>
      </c>
      <c r="D43" s="39">
        <v>0</v>
      </c>
      <c r="E43" s="38">
        <v>1</v>
      </c>
      <c r="F43" s="38">
        <v>0</v>
      </c>
      <c r="G43" s="37">
        <v>0</v>
      </c>
      <c r="H43" s="36">
        <f t="shared" si="1"/>
        <v>-0.29803448783292485</v>
      </c>
      <c r="I43" s="35">
        <f t="shared" si="2"/>
        <v>1.326269031009216</v>
      </c>
      <c r="J43" s="34">
        <f t="shared" si="3"/>
        <v>0.59534286804350234</v>
      </c>
      <c r="K43" s="33"/>
      <c r="L43" s="67">
        <v>0.59534286804350234</v>
      </c>
      <c r="M43" s="66">
        <v>1.9216118990527185</v>
      </c>
      <c r="N43" s="66">
        <v>0.29730838021057748</v>
      </c>
      <c r="O43" s="65">
        <v>1.6235774112197934</v>
      </c>
      <c r="P43" s="12">
        <f>EXP(L43)/((EXP(L42)+EXP(L43)+EXP(L44)+EXP(L45)))</f>
        <v>0.24011943697055332</v>
      </c>
      <c r="Q43" s="12">
        <f>EXP(M43)/((EXP(M42)+EXP(M43)+EXP(M44)+EXP(M45)))</f>
        <v>0.47587616643365516</v>
      </c>
      <c r="R43" s="12">
        <f>EXP(N43)/((EXP(N42)+EXP(N43)+EXP(N44)+EXP(N45)))</f>
        <v>9.3770860021175254E-2</v>
      </c>
      <c r="S43" s="12">
        <f>EXP(O43)/((EXP(O42)+EXP(O43)+EXP(O44)+EXP(O45)))</f>
        <v>0.20875456171881424</v>
      </c>
      <c r="T43" s="2"/>
      <c r="U43" s="30">
        <v>6.0029859242638331E-2</v>
      </c>
      <c r="V43" s="30">
        <v>-0.13103095839158621</v>
      </c>
      <c r="W43" s="30">
        <v>2.3442715005293813E-2</v>
      </c>
      <c r="X43" s="29">
        <v>5.2188640429703559E-2</v>
      </c>
      <c r="Y43" s="28">
        <v>7.5631355434997369E-2</v>
      </c>
      <c r="Z43" s="27">
        <v>-7.8842317961882652E-2</v>
      </c>
      <c r="AA43" s="6">
        <f t="shared" si="0"/>
        <v>4.6302562860494889E-3</v>
      </c>
      <c r="AB43" s="26">
        <v>-0.37366584326792224</v>
      </c>
      <c r="AC43" s="25">
        <v>1.4051113489710987</v>
      </c>
      <c r="AD43" s="24">
        <v>0.59071261175745282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</row>
    <row r="44" spans="1:173" s="1" customFormat="1" ht="15" thickBot="1" x14ac:dyDescent="0.4">
      <c r="A44" s="182"/>
      <c r="B44" s="41">
        <v>1</v>
      </c>
      <c r="C44" s="40">
        <v>0</v>
      </c>
      <c r="D44" s="39">
        <v>0</v>
      </c>
      <c r="E44" s="38">
        <v>0</v>
      </c>
      <c r="F44" s="38">
        <v>1</v>
      </c>
      <c r="G44" s="37">
        <v>0</v>
      </c>
      <c r="H44" s="36">
        <f t="shared" si="1"/>
        <v>1.326269031009216</v>
      </c>
      <c r="I44" s="35">
        <f t="shared" si="2"/>
        <v>-0.29803448783292485</v>
      </c>
      <c r="J44" s="34">
        <f t="shared" si="3"/>
        <v>0.59534286804350223</v>
      </c>
      <c r="K44" s="33"/>
      <c r="L44" s="67">
        <v>0.59534286804350223</v>
      </c>
      <c r="M44" s="66">
        <v>0.29730838021057737</v>
      </c>
      <c r="N44" s="66">
        <v>1.9216118990527182</v>
      </c>
      <c r="O44" s="65">
        <v>1.6235774112197934</v>
      </c>
      <c r="P44" s="12">
        <f>EXP(L44)/((EXP(L42)+EXP(L43)+EXP(L44)+EXP(L45)))</f>
        <v>0.2401194369705533</v>
      </c>
      <c r="Q44" s="12">
        <f>EXP(M44)/((EXP(M42)+EXP(M43)+EXP(M44)+EXP(M45)))</f>
        <v>9.377086002117524E-2</v>
      </c>
      <c r="R44" s="12">
        <f>EXP(N44)/((EXP(N42)+EXP(N43)+EXP(N44)+EXP(N45)))</f>
        <v>0.47587616643365516</v>
      </c>
      <c r="S44" s="12">
        <f>EXP(O44)/((EXP(O42)+EXP(O43)+EXP(O44)+EXP(O45)))</f>
        <v>0.20875456171881424</v>
      </c>
      <c r="T44" s="2"/>
      <c r="U44" s="30">
        <v>6.0029859242638324E-2</v>
      </c>
      <c r="V44" s="30">
        <v>2.344271500529381E-2</v>
      </c>
      <c r="W44" s="30">
        <v>-0.13103095839158621</v>
      </c>
      <c r="X44" s="29">
        <v>5.2188640429703559E-2</v>
      </c>
      <c r="Y44" s="28">
        <v>-7.8842317961882652E-2</v>
      </c>
      <c r="Z44" s="27">
        <v>7.5631355434997369E-2</v>
      </c>
      <c r="AA44" s="6">
        <f t="shared" si="0"/>
        <v>4.6302562860494889E-3</v>
      </c>
      <c r="AB44" s="26">
        <v>1.4051113489710987</v>
      </c>
      <c r="AC44" s="25">
        <v>-0.37366584326792224</v>
      </c>
      <c r="AD44" s="24">
        <v>0.59071261175745271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</row>
    <row r="45" spans="1:173" s="1" customFormat="1" ht="15" thickBot="1" x14ac:dyDescent="0.4">
      <c r="A45" s="183"/>
      <c r="B45" s="23">
        <v>1</v>
      </c>
      <c r="C45" s="22">
        <v>1</v>
      </c>
      <c r="D45" s="21">
        <v>0</v>
      </c>
      <c r="E45" s="20">
        <v>0</v>
      </c>
      <c r="F45" s="20">
        <v>0</v>
      </c>
      <c r="G45" s="19">
        <v>1</v>
      </c>
      <c r="H45" s="18">
        <f t="shared" si="1"/>
        <v>1.1388987631551746</v>
      </c>
      <c r="I45" s="17">
        <f t="shared" si="2"/>
        <v>1.1388987631551746</v>
      </c>
      <c r="J45" s="16">
        <f t="shared" si="3"/>
        <v>0.2267440793319363</v>
      </c>
      <c r="K45" s="15"/>
      <c r="L45" s="64">
        <v>0.2267440793319363</v>
      </c>
      <c r="M45" s="63">
        <v>1.365642842487111</v>
      </c>
      <c r="N45" s="63">
        <v>1.365642842487111</v>
      </c>
      <c r="O45" s="62">
        <v>2.5045416056422853</v>
      </c>
      <c r="P45" s="12">
        <f>EXP(L45)/((EXP(L42)+EXP(L43)+EXP(L44)+EXP(L45)))</f>
        <v>0.16609130460466753</v>
      </c>
      <c r="Q45" s="12">
        <f>EXP(M45)/((EXP(M42)+EXP(M43)+EXP(M44)+EXP(M45)))</f>
        <v>0.27292270119031814</v>
      </c>
      <c r="R45" s="12">
        <f>EXP(N45)/((EXP(N42)+EXP(N43)+EXP(N44)+EXP(N45)))</f>
        <v>0.2729227011903182</v>
      </c>
      <c r="S45" s="12">
        <f>EXP(O45)/((EXP(O42)+EXP(O43)+EXP(O44)+EXP(O45)))</f>
        <v>0.50377181143618921</v>
      </c>
      <c r="T45" s="2"/>
      <c r="U45" s="10">
        <v>4.1522826151166883E-2</v>
      </c>
      <c r="V45" s="10">
        <v>6.8230675297579535E-2</v>
      </c>
      <c r="W45" s="10">
        <v>6.8230675297579549E-2</v>
      </c>
      <c r="X45" s="9">
        <v>-0.1240570471409527</v>
      </c>
      <c r="Y45" s="8">
        <v>-5.5826371843373149E-2</v>
      </c>
      <c r="Z45" s="7">
        <v>-5.5826371843373163E-2</v>
      </c>
      <c r="AA45" s="6">
        <f t="shared" si="0"/>
        <v>5.392712960537327E-2</v>
      </c>
      <c r="AB45" s="5">
        <v>1.1947251349985477</v>
      </c>
      <c r="AC45" s="4">
        <v>1.1947251349985477</v>
      </c>
      <c r="AD45" s="3">
        <v>0.17281694972656303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</row>
    <row r="46" spans="1:173" s="1" customFormat="1" ht="15" thickBot="1" x14ac:dyDescent="0.4">
      <c r="A46" s="181">
        <f>A42+1</f>
        <v>10</v>
      </c>
      <c r="B46" s="58">
        <v>0</v>
      </c>
      <c r="C46" s="57">
        <v>0</v>
      </c>
      <c r="D46" s="56">
        <v>1</v>
      </c>
      <c r="E46" s="55">
        <v>0</v>
      </c>
      <c r="F46" s="55">
        <v>0</v>
      </c>
      <c r="G46" s="54">
        <v>0</v>
      </c>
      <c r="H46" s="36">
        <f t="shared" si="1"/>
        <v>-0.22617064070172435</v>
      </c>
      <c r="I46" s="35">
        <f t="shared" si="2"/>
        <v>-0.22617064070172441</v>
      </c>
      <c r="J46" s="53">
        <f t="shared" si="3"/>
        <v>1.045757826758531</v>
      </c>
      <c r="K46" s="52">
        <f>K42</f>
        <v>1</v>
      </c>
      <c r="L46" s="61" cm="1">
        <f t="array" ref="L46:O49">J46:J49 + MMULT(H46:I49, TRANSPOSE(B46:C49))</f>
        <v>1.045757826758531</v>
      </c>
      <c r="M46" s="60">
        <v>0.81958718605680658</v>
      </c>
      <c r="N46" s="60">
        <v>0.81958718605680669</v>
      </c>
      <c r="O46" s="59">
        <v>0.59341654535508226</v>
      </c>
      <c r="P46" s="12">
        <f>EXP(L46)/((EXP(L46)+EXP(L47)+EXP(L48)+EXP(L49)))</f>
        <v>0.37222323722768674</v>
      </c>
      <c r="Q46" s="12">
        <f>EXP(M46)/((EXP(M46)+EXP(M47)+EXP(M48)+EXP(M49)))</f>
        <v>0.1533911383531491</v>
      </c>
      <c r="R46" s="12">
        <f>EXP(N46)/((EXP(N46)+EXP(N47)+EXP(N48)+EXP(N49)))</f>
        <v>0.1533911383531491</v>
      </c>
      <c r="S46" s="12">
        <f>EXP(O46)/((EXP(O46)+EXP(O47)+EXP(O48)+EXP(O49)))</f>
        <v>7.2687487535151335E-2</v>
      </c>
      <c r="T46" s="68" cm="1">
        <f t="array" ref="T46">(0.25)*SUM(LN(P46:S49)*(-(D46:G49)))</f>
        <v>0.75951290524983295</v>
      </c>
      <c r="U46" s="48" cm="1">
        <f t="array" ref="U46:X49">0.25*(P46:S49-D46:G49)</f>
        <v>-0.1569441906930783</v>
      </c>
      <c r="V46" s="48">
        <v>3.8347784588287276E-2</v>
      </c>
      <c r="W46" s="48">
        <v>3.8347784588287276E-2</v>
      </c>
      <c r="X46" s="47">
        <v>1.8171871883787834E-2</v>
      </c>
      <c r="Y46" s="46" cm="1">
        <f t="array" ref="Y46:Z49">MMULT(_xlfn.ANCHORARRAY(U46),B46:C49)</f>
        <v>5.651965647207511E-2</v>
      </c>
      <c r="Z46" s="45">
        <v>5.651965647207511E-2</v>
      </c>
      <c r="AA46" s="6">
        <f t="shared" si="0"/>
        <v>-6.2076749632715915E-2</v>
      </c>
      <c r="AB46" s="44" cm="1">
        <f t="array" ref="AB46:AC49">H46:I49-K46*_xlfn.ANCHORARRAY(Y46)</f>
        <v>-0.28269029717379945</v>
      </c>
      <c r="AC46" s="43">
        <v>-0.28269029717379951</v>
      </c>
      <c r="AD46" s="42" cm="1">
        <f t="array" ref="AD46:AD49">J46:J49-K46*AA46:AA49</f>
        <v>1.1078345763912469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</row>
    <row r="47" spans="1:173" s="1" customFormat="1" ht="15" thickBot="1" x14ac:dyDescent="0.4">
      <c r="A47" s="182"/>
      <c r="B47" s="41">
        <v>0</v>
      </c>
      <c r="C47" s="40">
        <v>1</v>
      </c>
      <c r="D47" s="39">
        <v>0</v>
      </c>
      <c r="E47" s="38">
        <v>1</v>
      </c>
      <c r="F47" s="38">
        <v>0</v>
      </c>
      <c r="G47" s="37">
        <v>0</v>
      </c>
      <c r="H47" s="36">
        <f t="shared" si="1"/>
        <v>-0.37366584326792224</v>
      </c>
      <c r="I47" s="35">
        <f t="shared" si="2"/>
        <v>1.4051113489710987</v>
      </c>
      <c r="J47" s="34">
        <f t="shared" si="3"/>
        <v>0.59071261175745282</v>
      </c>
      <c r="K47" s="33"/>
      <c r="L47" s="67">
        <v>0.59071261175745282</v>
      </c>
      <c r="M47" s="66">
        <v>1.9958239607285515</v>
      </c>
      <c r="N47" s="66">
        <v>0.21704676848953058</v>
      </c>
      <c r="O47" s="65">
        <v>1.6221581174606292</v>
      </c>
      <c r="P47" s="12">
        <f>EXP(L47)/((EXP(L46)+EXP(L47)+EXP(L48)+EXP(L49)))</f>
        <v>0.23614559891731624</v>
      </c>
      <c r="Q47" s="12">
        <f>EXP(M47)/((EXP(M46)+EXP(M47)+EXP(M48)+EXP(M49)))</f>
        <v>0.49731712133074746</v>
      </c>
      <c r="R47" s="12">
        <f>EXP(N47)/((EXP(N46)+EXP(N47)+EXP(N48)+EXP(N49)))</f>
        <v>8.3969253448666389E-2</v>
      </c>
      <c r="S47" s="12">
        <f>EXP(O47)/((EXP(O46)+EXP(O47)+EXP(O48)+EXP(O49)))</f>
        <v>0.20334638010649433</v>
      </c>
      <c r="T47" s="2"/>
      <c r="U47" s="30">
        <v>5.9036399729329059E-2</v>
      </c>
      <c r="V47" s="30">
        <v>-0.12567071966731314</v>
      </c>
      <c r="W47" s="30">
        <v>2.0992313362166597E-2</v>
      </c>
      <c r="X47" s="29">
        <v>5.0836595026623584E-2</v>
      </c>
      <c r="Y47" s="28">
        <v>7.1828908388790177E-2</v>
      </c>
      <c r="Z47" s="27">
        <v>-7.4834124640689559E-2</v>
      </c>
      <c r="AA47" s="6">
        <f t="shared" si="0"/>
        <v>5.1945884508061077E-3</v>
      </c>
      <c r="AB47" s="26">
        <v>-0.44549475165671243</v>
      </c>
      <c r="AC47" s="25">
        <v>1.4799454736117883</v>
      </c>
      <c r="AD47" s="24">
        <v>0.58551802330664671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</row>
    <row r="48" spans="1:173" s="1" customFormat="1" ht="15" thickBot="1" x14ac:dyDescent="0.4">
      <c r="A48" s="182"/>
      <c r="B48" s="41">
        <v>1</v>
      </c>
      <c r="C48" s="40">
        <v>0</v>
      </c>
      <c r="D48" s="39">
        <v>0</v>
      </c>
      <c r="E48" s="38">
        <v>0</v>
      </c>
      <c r="F48" s="38">
        <v>1</v>
      </c>
      <c r="G48" s="37">
        <v>0</v>
      </c>
      <c r="H48" s="36">
        <f t="shared" si="1"/>
        <v>1.4051113489710987</v>
      </c>
      <c r="I48" s="35">
        <f t="shared" si="2"/>
        <v>-0.37366584326792224</v>
      </c>
      <c r="J48" s="34">
        <f t="shared" si="3"/>
        <v>0.59071261175745271</v>
      </c>
      <c r="K48" s="33"/>
      <c r="L48" s="67">
        <v>0.59071261175745271</v>
      </c>
      <c r="M48" s="66">
        <v>0.21704676848953047</v>
      </c>
      <c r="N48" s="66">
        <v>1.9958239607285515</v>
      </c>
      <c r="O48" s="65">
        <v>1.622158117460629</v>
      </c>
      <c r="P48" s="12">
        <f>EXP(L48)/((EXP(L46)+EXP(L47)+EXP(L48)+EXP(L49)))</f>
        <v>0.23614559891731624</v>
      </c>
      <c r="Q48" s="12">
        <f>EXP(M48)/((EXP(M46)+EXP(M47)+EXP(M48)+EXP(M49)))</f>
        <v>8.3969253448666389E-2</v>
      </c>
      <c r="R48" s="12">
        <f>EXP(N48)/((EXP(N46)+EXP(N47)+EXP(N48)+EXP(N49)))</f>
        <v>0.49731712133074746</v>
      </c>
      <c r="S48" s="12">
        <f>EXP(O48)/((EXP(O46)+EXP(O47)+EXP(O48)+EXP(O49)))</f>
        <v>0.20334638010649428</v>
      </c>
      <c r="T48" s="2"/>
      <c r="U48" s="30">
        <v>5.9036399729329059E-2</v>
      </c>
      <c r="V48" s="30">
        <v>2.0992313362166597E-2</v>
      </c>
      <c r="W48" s="30">
        <v>-0.12567071966731314</v>
      </c>
      <c r="X48" s="29">
        <v>5.083659502662357E-2</v>
      </c>
      <c r="Y48" s="28">
        <v>-7.4834124640689559E-2</v>
      </c>
      <c r="Z48" s="27">
        <v>7.1828908388790164E-2</v>
      </c>
      <c r="AA48" s="6">
        <f t="shared" si="0"/>
        <v>5.1945884508060938E-3</v>
      </c>
      <c r="AB48" s="26">
        <v>1.4799454736117883</v>
      </c>
      <c r="AC48" s="25">
        <v>-0.44549475165671237</v>
      </c>
      <c r="AD48" s="24">
        <v>0.5855180233066466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</row>
    <row r="49" spans="1:173" s="1" customFormat="1" ht="15" thickBot="1" x14ac:dyDescent="0.4">
      <c r="A49" s="183"/>
      <c r="B49" s="23">
        <v>1</v>
      </c>
      <c r="C49" s="22">
        <v>1</v>
      </c>
      <c r="D49" s="21">
        <v>0</v>
      </c>
      <c r="E49" s="20">
        <v>0</v>
      </c>
      <c r="F49" s="20">
        <v>0</v>
      </c>
      <c r="G49" s="19">
        <v>1</v>
      </c>
      <c r="H49" s="18">
        <f t="shared" si="1"/>
        <v>1.1947251349985477</v>
      </c>
      <c r="I49" s="17">
        <f t="shared" si="2"/>
        <v>1.1947251349985477</v>
      </c>
      <c r="J49" s="16">
        <f t="shared" si="3"/>
        <v>0.17281694972656303</v>
      </c>
      <c r="K49" s="15"/>
      <c r="L49" s="64">
        <v>0.17281694972656303</v>
      </c>
      <c r="M49" s="63">
        <v>1.3675420847251107</v>
      </c>
      <c r="N49" s="63">
        <v>1.3675420847251107</v>
      </c>
      <c r="O49" s="62">
        <v>2.5622672197236582</v>
      </c>
      <c r="P49" s="12">
        <f>EXP(L49)/((EXP(L46)+EXP(L47)+EXP(L48)+EXP(L49)))</f>
        <v>0.15548556493768081</v>
      </c>
      <c r="Q49" s="12">
        <f>EXP(M49)/((EXP(M46)+EXP(M47)+EXP(M48)+EXP(M49)))</f>
        <v>0.26532248686743709</v>
      </c>
      <c r="R49" s="12">
        <f>EXP(N49)/((EXP(N46)+EXP(N47)+EXP(N48)+EXP(N49)))</f>
        <v>0.26532248686743709</v>
      </c>
      <c r="S49" s="12">
        <f>EXP(O49)/((EXP(O46)+EXP(O47)+EXP(O48)+EXP(O49)))</f>
        <v>0.52061975225185997</v>
      </c>
      <c r="T49" s="2"/>
      <c r="U49" s="10">
        <v>3.8871391234420204E-2</v>
      </c>
      <c r="V49" s="10">
        <v>6.6330621716859273E-2</v>
      </c>
      <c r="W49" s="10">
        <v>6.6330621716859273E-2</v>
      </c>
      <c r="X49" s="9">
        <v>-0.11984506193703501</v>
      </c>
      <c r="Y49" s="8">
        <v>-5.3514440220175735E-2</v>
      </c>
      <c r="Z49" s="7">
        <v>-5.3514440220175735E-2</v>
      </c>
      <c r="AA49" s="6">
        <f t="shared" si="0"/>
        <v>5.1687572731103748E-2</v>
      </c>
      <c r="AB49" s="5">
        <v>1.2482395752187234</v>
      </c>
      <c r="AC49" s="4">
        <v>1.2482395752187234</v>
      </c>
      <c r="AD49" s="3">
        <v>0.12112937699545928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</row>
    <row r="50" spans="1:173" s="1" customFormat="1" ht="15" thickBot="1" x14ac:dyDescent="0.4">
      <c r="A50" s="181">
        <f>A46+1</f>
        <v>11</v>
      </c>
      <c r="B50" s="58">
        <v>0</v>
      </c>
      <c r="C50" s="57">
        <v>0</v>
      </c>
      <c r="D50" s="56">
        <v>1</v>
      </c>
      <c r="E50" s="55">
        <v>0</v>
      </c>
      <c r="F50" s="55">
        <v>0</v>
      </c>
      <c r="G50" s="54">
        <v>0</v>
      </c>
      <c r="H50" s="36">
        <f t="shared" si="1"/>
        <v>-0.28269029717379945</v>
      </c>
      <c r="I50" s="35">
        <f t="shared" si="2"/>
        <v>-0.28269029717379951</v>
      </c>
      <c r="J50" s="53">
        <f t="shared" si="3"/>
        <v>1.1078345763912469</v>
      </c>
      <c r="K50" s="52">
        <f>K46</f>
        <v>1</v>
      </c>
      <c r="L50" s="61" cm="1">
        <f t="array" ref="L50:O53">J50:J53 + MMULT(H50:I53, TRANSPOSE(B50:C53))</f>
        <v>1.1078345763912469</v>
      </c>
      <c r="M50" s="60">
        <v>0.82514427921744748</v>
      </c>
      <c r="N50" s="60">
        <v>0.82514427921744748</v>
      </c>
      <c r="O50" s="59">
        <v>0.54245398204364803</v>
      </c>
      <c r="P50" s="12">
        <f>EXP(L50)/((EXP(L50)+EXP(L51)+EXP(L52)+EXP(L53)))</f>
        <v>0.39076347859132021</v>
      </c>
      <c r="Q50" s="12">
        <f>EXP(M50)/((EXP(M50)+EXP(M51)+EXP(M52)+EXP(M53)))</f>
        <v>0.14961061443414708</v>
      </c>
      <c r="R50" s="12">
        <f>EXP(N50)/((EXP(N50)+EXP(N51)+EXP(N52)+EXP(N53)))</f>
        <v>0.14961061443414711</v>
      </c>
      <c r="S50" s="12">
        <f>EXP(O50)/((EXP(O50)+EXP(O51)+EXP(O52)+EXP(O53)))</f>
        <v>6.7383091508331605E-2</v>
      </c>
      <c r="T50" s="68" cm="1">
        <f t="array" ref="T50">(0.25)*SUM(LN(P50:S53)*(-(D50:G53)))</f>
        <v>0.72016488085290364</v>
      </c>
      <c r="U50" s="48" cm="1">
        <f t="array" ref="U50:X53">0.25*(P50:S53-D50:G53)</f>
        <v>-0.15230913035216995</v>
      </c>
      <c r="V50" s="48">
        <v>3.7402653608536771E-2</v>
      </c>
      <c r="W50" s="48">
        <v>3.7402653608536778E-2</v>
      </c>
      <c r="X50" s="47">
        <v>1.6845772877082901E-2</v>
      </c>
      <c r="Y50" s="46" cm="1">
        <f t="array" ref="Y50:Z53">MMULT(_xlfn.ANCHORARRAY(U50),B50:C53)</f>
        <v>5.4248426485619679E-2</v>
      </c>
      <c r="Z50" s="45">
        <v>5.4248426485619672E-2</v>
      </c>
      <c r="AA50" s="6">
        <f t="shared" si="0"/>
        <v>-6.0658050258013504E-2</v>
      </c>
      <c r="AB50" s="44" cm="1">
        <f t="array" ref="AB50:AC53">H50:I53-K50*_xlfn.ANCHORARRAY(Y50)</f>
        <v>-0.33693872365941913</v>
      </c>
      <c r="AC50" s="43">
        <v>-0.33693872365941918</v>
      </c>
      <c r="AD50" s="42" cm="1">
        <f t="array" ref="AD50:AD53">J50:J53-K50*AA50:AA53</f>
        <v>1.1684926266492603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</row>
    <row r="51" spans="1:173" s="1" customFormat="1" ht="15" thickBot="1" x14ac:dyDescent="0.4">
      <c r="A51" s="182"/>
      <c r="B51" s="41">
        <v>0</v>
      </c>
      <c r="C51" s="40">
        <v>1</v>
      </c>
      <c r="D51" s="39">
        <v>0</v>
      </c>
      <c r="E51" s="38">
        <v>1</v>
      </c>
      <c r="F51" s="38">
        <v>0</v>
      </c>
      <c r="G51" s="37">
        <v>0</v>
      </c>
      <c r="H51" s="36">
        <f t="shared" si="1"/>
        <v>-0.44549475165671243</v>
      </c>
      <c r="I51" s="35">
        <f t="shared" si="2"/>
        <v>1.4799454736117883</v>
      </c>
      <c r="J51" s="34">
        <f t="shared" si="3"/>
        <v>0.58551802330664671</v>
      </c>
      <c r="K51" s="33"/>
      <c r="L51" s="67">
        <v>0.58551802330664671</v>
      </c>
      <c r="M51" s="66">
        <v>2.0654634969184351</v>
      </c>
      <c r="N51" s="66">
        <v>0.14002327164993428</v>
      </c>
      <c r="O51" s="65">
        <v>1.6199687452617226</v>
      </c>
      <c r="P51" s="12">
        <f>EXP(L51)/((EXP(L50)+EXP(L51)+EXP(L52)+EXP(L53)))</f>
        <v>0.23177936582099951</v>
      </c>
      <c r="Q51" s="12">
        <f>EXP(M51)/((EXP(M50)+EXP(M51)+EXP(M52)+EXP(M53)))</f>
        <v>0.51716151447318481</v>
      </c>
      <c r="R51" s="12">
        <f>EXP(N51)/((EXP(N50)+EXP(N51)+EXP(N52)+EXP(N53)))</f>
        <v>7.5408123471231436E-2</v>
      </c>
      <c r="S51" s="12">
        <f>EXP(O51)/((EXP(O50)+EXP(O51)+EXP(O52)+EXP(O53)))</f>
        <v>0.19792909922305257</v>
      </c>
      <c r="T51" s="2"/>
      <c r="U51" s="30">
        <v>5.7944841455249876E-2</v>
      </c>
      <c r="V51" s="30">
        <v>-0.1207096213817038</v>
      </c>
      <c r="W51" s="30">
        <v>1.8852030867807859E-2</v>
      </c>
      <c r="X51" s="29">
        <v>4.9482274805763143E-2</v>
      </c>
      <c r="Y51" s="28">
        <v>6.8334305673571002E-2</v>
      </c>
      <c r="Z51" s="27">
        <v>-7.1227346575940653E-2</v>
      </c>
      <c r="AA51" s="6">
        <f t="shared" si="0"/>
        <v>5.5695257471170823E-3</v>
      </c>
      <c r="AB51" s="26">
        <v>-0.51382905733028339</v>
      </c>
      <c r="AC51" s="25">
        <v>1.5511728201877291</v>
      </c>
      <c r="AD51" s="24">
        <v>0.5799484975595296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</row>
    <row r="52" spans="1:173" s="1" customFormat="1" ht="15" thickBot="1" x14ac:dyDescent="0.4">
      <c r="A52" s="182"/>
      <c r="B52" s="41">
        <v>1</v>
      </c>
      <c r="C52" s="40">
        <v>0</v>
      </c>
      <c r="D52" s="39">
        <v>0</v>
      </c>
      <c r="E52" s="38">
        <v>0</v>
      </c>
      <c r="F52" s="38">
        <v>1</v>
      </c>
      <c r="G52" s="37">
        <v>0</v>
      </c>
      <c r="H52" s="36">
        <f t="shared" si="1"/>
        <v>1.4799454736117883</v>
      </c>
      <c r="I52" s="35">
        <f t="shared" si="2"/>
        <v>-0.44549475165671237</v>
      </c>
      <c r="J52" s="34">
        <f t="shared" si="3"/>
        <v>0.5855180233066466</v>
      </c>
      <c r="K52" s="33"/>
      <c r="L52" s="67">
        <v>0.5855180233066466</v>
      </c>
      <c r="M52" s="66">
        <v>0.14002327164993422</v>
      </c>
      <c r="N52" s="66">
        <v>2.0654634969184347</v>
      </c>
      <c r="O52" s="65">
        <v>1.6199687452617224</v>
      </c>
      <c r="P52" s="12">
        <f>EXP(L52)/((EXP(L50)+EXP(L51)+EXP(L52)+EXP(L53)))</f>
        <v>0.23177936582099948</v>
      </c>
      <c r="Q52" s="12">
        <f>EXP(M52)/((EXP(M50)+EXP(M51)+EXP(M52)+EXP(M53)))</f>
        <v>7.5408123471231422E-2</v>
      </c>
      <c r="R52" s="12">
        <f>EXP(N52)/((EXP(N50)+EXP(N51)+EXP(N52)+EXP(N53)))</f>
        <v>0.5171615144731847</v>
      </c>
      <c r="S52" s="12">
        <f>EXP(O52)/((EXP(O50)+EXP(O51)+EXP(O52)+EXP(O53)))</f>
        <v>0.19792909922305249</v>
      </c>
      <c r="T52" s="2"/>
      <c r="U52" s="30">
        <v>5.7944841455249869E-2</v>
      </c>
      <c r="V52" s="30">
        <v>1.8852030867807856E-2</v>
      </c>
      <c r="W52" s="30">
        <v>-0.12070962138170382</v>
      </c>
      <c r="X52" s="29">
        <v>4.9482274805763123E-2</v>
      </c>
      <c r="Y52" s="28">
        <v>-7.1227346575940709E-2</v>
      </c>
      <c r="Z52" s="27">
        <v>6.8334305673570975E-2</v>
      </c>
      <c r="AA52" s="6">
        <f t="shared" si="0"/>
        <v>5.5695257471170198E-3</v>
      </c>
      <c r="AB52" s="26">
        <v>1.5511728201877291</v>
      </c>
      <c r="AC52" s="25">
        <v>-0.51382905733028339</v>
      </c>
      <c r="AD52" s="24">
        <v>0.5799484975595296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</row>
    <row r="53" spans="1:173" s="1" customFormat="1" ht="15" thickBot="1" x14ac:dyDescent="0.4">
      <c r="A53" s="183"/>
      <c r="B53" s="23">
        <v>1</v>
      </c>
      <c r="C53" s="22">
        <v>1</v>
      </c>
      <c r="D53" s="21">
        <v>0</v>
      </c>
      <c r="E53" s="20">
        <v>0</v>
      </c>
      <c r="F53" s="20">
        <v>0</v>
      </c>
      <c r="G53" s="19">
        <v>1</v>
      </c>
      <c r="H53" s="18">
        <f t="shared" si="1"/>
        <v>1.2482395752187234</v>
      </c>
      <c r="I53" s="17">
        <f t="shared" si="2"/>
        <v>1.2482395752187234</v>
      </c>
      <c r="J53" s="16">
        <f t="shared" si="3"/>
        <v>0.12112937699545928</v>
      </c>
      <c r="K53" s="15"/>
      <c r="L53" s="64">
        <v>0.12112937699545928</v>
      </c>
      <c r="M53" s="63">
        <v>1.3693689522141828</v>
      </c>
      <c r="N53" s="63">
        <v>1.3693689522141828</v>
      </c>
      <c r="O53" s="62">
        <v>2.617608527432906</v>
      </c>
      <c r="P53" s="12">
        <f>EXP(L53)/((EXP(L50)+EXP(L51)+EXP(L52)+EXP(L53)))</f>
        <v>0.14567778976668089</v>
      </c>
      <c r="Q53" s="12">
        <f>EXP(M53)/((EXP(M50)+EXP(M51)+EXP(M52)+EXP(M53)))</f>
        <v>0.25781974762143672</v>
      </c>
      <c r="R53" s="12">
        <f>EXP(N53)/((EXP(N50)+EXP(N51)+EXP(N52)+EXP(N53)))</f>
        <v>0.25781974762143678</v>
      </c>
      <c r="S53" s="12">
        <f>EXP(O53)/((EXP(O50)+EXP(O51)+EXP(O52)+EXP(O53)))</f>
        <v>0.5367587100455633</v>
      </c>
      <c r="T53" s="2"/>
      <c r="U53" s="10">
        <v>3.6419447441670222E-2</v>
      </c>
      <c r="V53" s="10">
        <v>6.4454936905359181E-2</v>
      </c>
      <c r="W53" s="10">
        <v>6.4454936905359195E-2</v>
      </c>
      <c r="X53" s="9">
        <v>-0.11581032248860917</v>
      </c>
      <c r="Y53" s="8">
        <v>-5.1355385583249979E-2</v>
      </c>
      <c r="Z53" s="7">
        <v>-5.1355385583249993E-2</v>
      </c>
      <c r="AA53" s="6">
        <f t="shared" si="0"/>
        <v>4.9518998763779409E-2</v>
      </c>
      <c r="AB53" s="5">
        <v>1.2995949608019735</v>
      </c>
      <c r="AC53" s="4">
        <v>1.2995949608019735</v>
      </c>
      <c r="AD53" s="3">
        <v>7.1610378231679872E-2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</row>
    <row r="54" spans="1:173" s="1" customFormat="1" ht="15" thickBot="1" x14ac:dyDescent="0.4">
      <c r="A54" s="181">
        <f>A50+1</f>
        <v>12</v>
      </c>
      <c r="B54" s="58">
        <v>0</v>
      </c>
      <c r="C54" s="57">
        <v>0</v>
      </c>
      <c r="D54" s="56">
        <v>1</v>
      </c>
      <c r="E54" s="55">
        <v>0</v>
      </c>
      <c r="F54" s="55">
        <v>0</v>
      </c>
      <c r="G54" s="54">
        <v>0</v>
      </c>
      <c r="H54" s="36">
        <f t="shared" si="1"/>
        <v>-0.33693872365941913</v>
      </c>
      <c r="I54" s="35">
        <f t="shared" si="2"/>
        <v>-0.33693872365941918</v>
      </c>
      <c r="J54" s="53">
        <f t="shared" si="3"/>
        <v>1.1684926266492603</v>
      </c>
      <c r="K54" s="52">
        <f>K50</f>
        <v>1</v>
      </c>
      <c r="L54" s="61" cm="1">
        <f t="array" ref="L54:O57">J54:J57 + MMULT(H54:I57, TRANSPOSE(B54:C57))</f>
        <v>1.1684926266492603</v>
      </c>
      <c r="M54" s="60">
        <v>0.83155390298984111</v>
      </c>
      <c r="N54" s="60">
        <v>0.83155390298984122</v>
      </c>
      <c r="O54" s="59">
        <v>0.49461517933042209</v>
      </c>
      <c r="P54" s="12">
        <f>EXP(L54)/((EXP(L54)+EXP(L55)+EXP(L56)+EXP(L57)))</f>
        <v>0.40913511727362883</v>
      </c>
      <c r="Q54" s="12">
        <f>EXP(M54)/((EXP(M54)+EXP(M55)+EXP(M56)+EXP(M57)))</f>
        <v>0.14602269885052788</v>
      </c>
      <c r="R54" s="12">
        <f>EXP(N54)/((EXP(N54)+EXP(N55)+EXP(N56)+EXP(N57)))</f>
        <v>0.1460226988505279</v>
      </c>
      <c r="S54" s="12">
        <f>EXP(O54)/((EXP(O54)+EXP(O55)+EXP(O56)+EXP(O57)))</f>
        <v>6.2661497972906474E-2</v>
      </c>
      <c r="T54" s="68" cm="1">
        <f t="array" ref="T54">(0.25)*SUM(LN(P54:S57)*(-(D54:G57)))</f>
        <v>0.68409608758254503</v>
      </c>
      <c r="U54" s="48" cm="1">
        <f t="array" ref="U54:X57">0.25*(P54:S57-D54:G57)</f>
        <v>-0.14771622068159279</v>
      </c>
      <c r="V54" s="48">
        <v>3.6505674712631969E-2</v>
      </c>
      <c r="W54" s="48">
        <v>3.6505674712631976E-2</v>
      </c>
      <c r="X54" s="47">
        <v>1.5665374493226619E-2</v>
      </c>
      <c r="Y54" s="46" cm="1">
        <f t="array" ref="Y54:Z57">MMULT(_xlfn.ANCHORARRAY(U54),B54:C57)</f>
        <v>5.2171049205858591E-2</v>
      </c>
      <c r="Z54" s="45">
        <v>5.2171049205858591E-2</v>
      </c>
      <c r="AA54" s="6">
        <f t="shared" si="0"/>
        <v>-5.9039496763102231E-2</v>
      </c>
      <c r="AB54" s="44" cm="1">
        <f t="array" ref="AB54:AC57">H54:I57-K54*_xlfn.ANCHORARRAY(Y54)</f>
        <v>-0.3891097728652777</v>
      </c>
      <c r="AC54" s="43">
        <v>-0.38910977286527776</v>
      </c>
      <c r="AD54" s="42" cm="1">
        <f t="array" ref="AD54:AD57">J54:J57-K54*AA54:AA57</f>
        <v>1.2275321234123626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</row>
    <row r="55" spans="1:173" s="1" customFormat="1" ht="15" thickBot="1" x14ac:dyDescent="0.4">
      <c r="A55" s="182"/>
      <c r="B55" s="41">
        <v>0</v>
      </c>
      <c r="C55" s="40">
        <v>1</v>
      </c>
      <c r="D55" s="39">
        <v>0</v>
      </c>
      <c r="E55" s="38">
        <v>1</v>
      </c>
      <c r="F55" s="38">
        <v>0</v>
      </c>
      <c r="G55" s="37">
        <v>0</v>
      </c>
      <c r="H55" s="36">
        <f t="shared" si="1"/>
        <v>-0.51382905733028339</v>
      </c>
      <c r="I55" s="35">
        <f t="shared" si="2"/>
        <v>1.5511728201877291</v>
      </c>
      <c r="J55" s="34">
        <f t="shared" si="3"/>
        <v>0.5799484975595296</v>
      </c>
      <c r="K55" s="33"/>
      <c r="L55" s="67">
        <v>0.5799484975595296</v>
      </c>
      <c r="M55" s="66">
        <v>2.1311213177472585</v>
      </c>
      <c r="N55" s="66">
        <v>6.6119440229246207E-2</v>
      </c>
      <c r="O55" s="65">
        <v>1.617292260416975</v>
      </c>
      <c r="P55" s="12">
        <f>EXP(L55)/((EXP(L54)+EXP(L55)+EXP(L56)+EXP(L57)))</f>
        <v>0.2271251830087864</v>
      </c>
      <c r="Q55" s="12">
        <f>EXP(M55)/((EXP(M54)+EXP(M55)+EXP(M56)+EXP(M57)))</f>
        <v>0.53556887298044653</v>
      </c>
      <c r="R55" s="12">
        <f>EXP(N55)/((EXP(N54)+EXP(N55)+EXP(N56)+EXP(N57)))</f>
        <v>6.7919801432037616E-2</v>
      </c>
      <c r="S55" s="12">
        <f>EXP(O55)/((EXP(O54)+EXP(O55)+EXP(O56)+EXP(O57)))</f>
        <v>0.1925631732640247</v>
      </c>
      <c r="T55" s="2"/>
      <c r="U55" s="30">
        <v>5.6781295752196599E-2</v>
      </c>
      <c r="V55" s="30">
        <v>-0.11610778175488837</v>
      </c>
      <c r="W55" s="30">
        <v>1.6979950358009404E-2</v>
      </c>
      <c r="X55" s="29">
        <v>4.8140793316006174E-2</v>
      </c>
      <c r="Y55" s="28">
        <v>6.5120743674015574E-2</v>
      </c>
      <c r="Z55" s="27">
        <v>-6.7966988438882187E-2</v>
      </c>
      <c r="AA55" s="6">
        <f t="shared" si="0"/>
        <v>5.7942576713238061E-3</v>
      </c>
      <c r="AB55" s="26">
        <v>-0.57894980100429894</v>
      </c>
      <c r="AC55" s="25">
        <v>1.6191398086266113</v>
      </c>
      <c r="AD55" s="24">
        <v>0.5741542398882058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</row>
    <row r="56" spans="1:173" s="1" customFormat="1" ht="15" thickBot="1" x14ac:dyDescent="0.4">
      <c r="A56" s="182"/>
      <c r="B56" s="41">
        <v>1</v>
      </c>
      <c r="C56" s="40">
        <v>0</v>
      </c>
      <c r="D56" s="39">
        <v>0</v>
      </c>
      <c r="E56" s="38">
        <v>0</v>
      </c>
      <c r="F56" s="38">
        <v>1</v>
      </c>
      <c r="G56" s="37">
        <v>0</v>
      </c>
      <c r="H56" s="36">
        <f t="shared" si="1"/>
        <v>1.5511728201877291</v>
      </c>
      <c r="I56" s="35">
        <f t="shared" si="2"/>
        <v>-0.51382905733028339</v>
      </c>
      <c r="J56" s="34">
        <f t="shared" si="3"/>
        <v>0.5799484975595296</v>
      </c>
      <c r="K56" s="33"/>
      <c r="L56" s="67">
        <v>0.5799484975595296</v>
      </c>
      <c r="M56" s="66">
        <v>6.6119440229246207E-2</v>
      </c>
      <c r="N56" s="66">
        <v>2.1311213177472585</v>
      </c>
      <c r="O56" s="65">
        <v>1.617292260416975</v>
      </c>
      <c r="P56" s="12">
        <f>EXP(L56)/((EXP(L54)+EXP(L55)+EXP(L56)+EXP(L57)))</f>
        <v>0.2271251830087864</v>
      </c>
      <c r="Q56" s="12">
        <f>EXP(M56)/((EXP(M54)+EXP(M55)+EXP(M56)+EXP(M57)))</f>
        <v>6.7919801432037616E-2</v>
      </c>
      <c r="R56" s="12">
        <f>EXP(N56)/((EXP(N54)+EXP(N55)+EXP(N56)+EXP(N57)))</f>
        <v>0.53556887298044653</v>
      </c>
      <c r="S56" s="12">
        <f>EXP(O56)/((EXP(O54)+EXP(O55)+EXP(O56)+EXP(O57)))</f>
        <v>0.1925631732640247</v>
      </c>
      <c r="T56" s="2"/>
      <c r="U56" s="30">
        <v>5.6781295752196599E-2</v>
      </c>
      <c r="V56" s="30">
        <v>1.6979950358009404E-2</v>
      </c>
      <c r="W56" s="30">
        <v>-0.11610778175488837</v>
      </c>
      <c r="X56" s="29">
        <v>4.8140793316006174E-2</v>
      </c>
      <c r="Y56" s="28">
        <v>-6.7966988438882187E-2</v>
      </c>
      <c r="Z56" s="27">
        <v>6.5120743674015574E-2</v>
      </c>
      <c r="AA56" s="6">
        <f t="shared" si="0"/>
        <v>5.7942576713238061E-3</v>
      </c>
      <c r="AB56" s="26">
        <v>1.6191398086266113</v>
      </c>
      <c r="AC56" s="25">
        <v>-0.57894980100429894</v>
      </c>
      <c r="AD56" s="24">
        <v>0.5741542398882058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</row>
    <row r="57" spans="1:173" s="1" customFormat="1" ht="15" thickBot="1" x14ac:dyDescent="0.4">
      <c r="A57" s="183"/>
      <c r="B57" s="23">
        <v>1</v>
      </c>
      <c r="C57" s="22">
        <v>1</v>
      </c>
      <c r="D57" s="21">
        <v>0</v>
      </c>
      <c r="E57" s="20">
        <v>0</v>
      </c>
      <c r="F57" s="20">
        <v>0</v>
      </c>
      <c r="G57" s="19">
        <v>1</v>
      </c>
      <c r="H57" s="18">
        <f t="shared" si="1"/>
        <v>1.2995949608019735</v>
      </c>
      <c r="I57" s="17">
        <f t="shared" si="2"/>
        <v>1.2995949608019735</v>
      </c>
      <c r="J57" s="16">
        <f t="shared" si="3"/>
        <v>7.1610378231679872E-2</v>
      </c>
      <c r="K57" s="15"/>
      <c r="L57" s="64">
        <v>7.1610378231679872E-2</v>
      </c>
      <c r="M57" s="63">
        <v>1.3712053390336534</v>
      </c>
      <c r="N57" s="63">
        <v>1.3712053390336534</v>
      </c>
      <c r="O57" s="62">
        <v>2.6708002998356268</v>
      </c>
      <c r="P57" s="12">
        <f>EXP(L57)/((EXP(L54)+EXP(L55)+EXP(L56)+EXP(L57)))</f>
        <v>0.13661451670879832</v>
      </c>
      <c r="Q57" s="12">
        <f>EXP(M57)/((EXP(M54)+EXP(M55)+EXP(M56)+EXP(M57)))</f>
        <v>0.25048862673698802</v>
      </c>
      <c r="R57" s="12">
        <f>EXP(N57)/((EXP(N54)+EXP(N55)+EXP(N56)+EXP(N57)))</f>
        <v>0.25048862673698802</v>
      </c>
      <c r="S57" s="12">
        <f>EXP(O57)/((EXP(O54)+EXP(O55)+EXP(O56)+EXP(O57)))</f>
        <v>0.55221215549904412</v>
      </c>
      <c r="T57" s="2"/>
      <c r="U57" s="10">
        <v>3.4153629177199579E-2</v>
      </c>
      <c r="V57" s="10">
        <v>6.2622156684247005E-2</v>
      </c>
      <c r="W57" s="10">
        <v>6.2622156684247005E-2</v>
      </c>
      <c r="X57" s="9">
        <v>-0.11194696112523897</v>
      </c>
      <c r="Y57" s="8">
        <v>-4.9324804440991965E-2</v>
      </c>
      <c r="Z57" s="7">
        <v>-4.9324804440991965E-2</v>
      </c>
      <c r="AA57" s="6">
        <f t="shared" si="0"/>
        <v>4.7450981420454619E-2</v>
      </c>
      <c r="AB57" s="5">
        <v>1.3489197652429654</v>
      </c>
      <c r="AC57" s="4">
        <v>1.3489197652429654</v>
      </c>
      <c r="AD57" s="3">
        <v>2.4159396811225253E-2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</row>
    <row r="58" spans="1:173" s="1" customFormat="1" ht="15" thickBot="1" x14ac:dyDescent="0.4">
      <c r="A58" s="181">
        <f>A54+1</f>
        <v>13</v>
      </c>
      <c r="B58" s="58">
        <v>0</v>
      </c>
      <c r="C58" s="57">
        <v>0</v>
      </c>
      <c r="D58" s="56">
        <v>1</v>
      </c>
      <c r="E58" s="55">
        <v>0</v>
      </c>
      <c r="F58" s="55">
        <v>0</v>
      </c>
      <c r="G58" s="54">
        <v>0</v>
      </c>
      <c r="H58" s="36">
        <f t="shared" si="1"/>
        <v>-0.3891097728652777</v>
      </c>
      <c r="I58" s="35">
        <f t="shared" si="2"/>
        <v>-0.38910977286527776</v>
      </c>
      <c r="J58" s="53">
        <f t="shared" si="3"/>
        <v>1.2275321234123626</v>
      </c>
      <c r="K58" s="52">
        <f>K54</f>
        <v>1</v>
      </c>
      <c r="L58" s="61" cm="1">
        <f t="array" ref="L58:O61">J58:J61 + MMULT(H58:I61, TRANSPOSE(B58:C61))</f>
        <v>1.2275321234123626</v>
      </c>
      <c r="M58" s="60">
        <v>0.83842235054708492</v>
      </c>
      <c r="N58" s="60">
        <v>0.83842235054708492</v>
      </c>
      <c r="O58" s="59">
        <v>0.44931257768180721</v>
      </c>
      <c r="P58" s="12">
        <f>EXP(L58)/((EXP(L58)+EXP(L59)+EXP(L60)+EXP(L61)))</f>
        <v>0.42721336103729329</v>
      </c>
      <c r="Q58" s="12">
        <f>EXP(M58)/((EXP(M58)+EXP(M59)+EXP(M60)+EXP(M61)))</f>
        <v>0.14258318945832757</v>
      </c>
      <c r="R58" s="12">
        <f>EXP(N58)/((EXP(N58)+EXP(N59)+EXP(N60)+EXP(N61)))</f>
        <v>0.14258318945832757</v>
      </c>
      <c r="S58" s="12">
        <f>EXP(O58)/((EXP(O58)+EXP(O59)+EXP(O60)+EXP(O61)))</f>
        <v>5.8419790728514227E-2</v>
      </c>
      <c r="T58" s="68" t="e" cm="1" vm="1">
        <f t="array" aca="1" ref="T58" ca="1">LN(P58:S61)</f>
        <v>#VALUE!</v>
      </c>
      <c r="U58" s="48" cm="1">
        <f t="array" ref="U58:X61">0.25*(P58:S61-D58:G61)</f>
        <v>-0.14319665974067669</v>
      </c>
      <c r="V58" s="48">
        <v>3.5645797364581892E-2</v>
      </c>
      <c r="W58" s="48">
        <v>3.5645797364581892E-2</v>
      </c>
      <c r="X58" s="47">
        <v>1.4604947682128557E-2</v>
      </c>
      <c r="Y58" s="46" cm="1">
        <f t="array" ref="Y58:Z61">MMULT(_xlfn.ANCHORARRAY(U58),B58:C61)</f>
        <v>5.0250745046710447E-2</v>
      </c>
      <c r="Z58" s="45">
        <v>5.0250745046710447E-2</v>
      </c>
      <c r="AA58" s="6">
        <f t="shared" si="0"/>
        <v>-5.7300117329384337E-2</v>
      </c>
      <c r="AB58" s="44" cm="1">
        <f t="array" ref="AB58:AC61">H58:I61-K58*_xlfn.ANCHORARRAY(Y58)</f>
        <v>-0.43936051791198816</v>
      </c>
      <c r="AC58" s="43">
        <v>-0.43936051791198821</v>
      </c>
      <c r="AD58" s="42" cm="1">
        <f t="array" ref="AD58:AD61">J58:J61-K58*AA58:AA61</f>
        <v>1.284832240741747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</row>
    <row r="59" spans="1:173" s="1" customFormat="1" ht="15" thickBot="1" x14ac:dyDescent="0.4">
      <c r="A59" s="182"/>
      <c r="B59" s="41">
        <v>0</v>
      </c>
      <c r="C59" s="40">
        <v>1</v>
      </c>
      <c r="D59" s="39">
        <v>0</v>
      </c>
      <c r="E59" s="38">
        <v>1</v>
      </c>
      <c r="F59" s="38">
        <v>0</v>
      </c>
      <c r="G59" s="37">
        <v>0</v>
      </c>
      <c r="H59" s="36">
        <f t="shared" si="1"/>
        <v>-0.57894980100429894</v>
      </c>
      <c r="I59" s="35">
        <f t="shared" si="2"/>
        <v>1.6191398086266113</v>
      </c>
      <c r="J59" s="34">
        <f t="shared" si="3"/>
        <v>0.5741542398882058</v>
      </c>
      <c r="K59" s="33"/>
      <c r="L59" s="67">
        <v>0.5741542398882058</v>
      </c>
      <c r="M59" s="66">
        <v>2.1932940485148169</v>
      </c>
      <c r="N59" s="66">
        <v>-4.7955611160931388E-3</v>
      </c>
      <c r="O59" s="65">
        <v>1.6143442475105183</v>
      </c>
      <c r="P59" s="12">
        <f>EXP(L59)/((EXP(L58)+EXP(L59)+EXP(L60)+EXP(L61)))</f>
        <v>0.22227284960244753</v>
      </c>
      <c r="Q59" s="12">
        <f>EXP(M59)/((EXP(M58)+EXP(M59)+EXP(M60)+EXP(M61)))</f>
        <v>0.55269002616148144</v>
      </c>
      <c r="R59" s="12">
        <f>EXP(N59)/((EXP(N58)+EXP(N59)+EXP(N60)+EXP(N61)))</f>
        <v>6.135690424044149E-2</v>
      </c>
      <c r="S59" s="12">
        <f>EXP(O59)/((EXP(O58)+EXP(O59)+EXP(O60)+EXP(O61)))</f>
        <v>0.18729527544382957</v>
      </c>
      <c r="T59" s="2"/>
      <c r="U59" s="30">
        <v>5.5568212400611883E-2</v>
      </c>
      <c r="V59" s="30">
        <v>-0.11182749345962964</v>
      </c>
      <c r="W59" s="30">
        <v>1.5339226060110372E-2</v>
      </c>
      <c r="X59" s="29">
        <v>4.6823818860957392E-2</v>
      </c>
      <c r="Y59" s="28">
        <v>6.2163044921067764E-2</v>
      </c>
      <c r="Z59" s="27">
        <v>-6.5003674598672248E-2</v>
      </c>
      <c r="AA59" s="6">
        <f t="shared" si="0"/>
        <v>5.9037638620500071E-3</v>
      </c>
      <c r="AB59" s="26">
        <v>-0.64111284592536666</v>
      </c>
      <c r="AC59" s="25">
        <v>1.6841434832252835</v>
      </c>
      <c r="AD59" s="24">
        <v>0.56825047602615575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</row>
    <row r="60" spans="1:173" s="1" customFormat="1" ht="15" thickBot="1" x14ac:dyDescent="0.4">
      <c r="A60" s="182"/>
      <c r="B60" s="41">
        <v>1</v>
      </c>
      <c r="C60" s="40">
        <v>0</v>
      </c>
      <c r="D60" s="39">
        <v>0</v>
      </c>
      <c r="E60" s="38">
        <v>0</v>
      </c>
      <c r="F60" s="38">
        <v>1</v>
      </c>
      <c r="G60" s="37">
        <v>0</v>
      </c>
      <c r="H60" s="36">
        <f t="shared" si="1"/>
        <v>1.6191398086266113</v>
      </c>
      <c r="I60" s="35">
        <f t="shared" si="2"/>
        <v>-0.57894980100429894</v>
      </c>
      <c r="J60" s="34">
        <f t="shared" si="3"/>
        <v>0.5741542398882058</v>
      </c>
      <c r="K60" s="33"/>
      <c r="L60" s="67">
        <v>0.5741542398882058</v>
      </c>
      <c r="M60" s="66">
        <v>-4.7955611160931388E-3</v>
      </c>
      <c r="N60" s="66">
        <v>2.1932940485148169</v>
      </c>
      <c r="O60" s="65">
        <v>1.6143442475105183</v>
      </c>
      <c r="P60" s="12">
        <f>EXP(L60)/((EXP(L58)+EXP(L59)+EXP(L60)+EXP(L61)))</f>
        <v>0.22227284960244753</v>
      </c>
      <c r="Q60" s="12">
        <f>EXP(M60)/((EXP(M58)+EXP(M59)+EXP(M60)+EXP(M61)))</f>
        <v>6.135690424044149E-2</v>
      </c>
      <c r="R60" s="12">
        <f>EXP(N60)/((EXP(N58)+EXP(N59)+EXP(N60)+EXP(N61)))</f>
        <v>0.55269002616148144</v>
      </c>
      <c r="S60" s="12">
        <f>EXP(O60)/((EXP(O58)+EXP(O59)+EXP(O60)+EXP(O61)))</f>
        <v>0.18729527544382957</v>
      </c>
      <c r="T60" s="2"/>
      <c r="U60" s="30">
        <v>5.5568212400611883E-2</v>
      </c>
      <c r="V60" s="30">
        <v>1.5339226060110372E-2</v>
      </c>
      <c r="W60" s="30">
        <v>-0.11182749345962964</v>
      </c>
      <c r="X60" s="29">
        <v>4.6823818860957392E-2</v>
      </c>
      <c r="Y60" s="28">
        <v>-6.5003674598672248E-2</v>
      </c>
      <c r="Z60" s="27">
        <v>6.2163044921067764E-2</v>
      </c>
      <c r="AA60" s="6">
        <f t="shared" si="0"/>
        <v>5.9037638620500071E-3</v>
      </c>
      <c r="AB60" s="26">
        <v>1.6841434832252835</v>
      </c>
      <c r="AC60" s="25">
        <v>-0.64111284592536666</v>
      </c>
      <c r="AD60" s="24">
        <v>0.56825047602615575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</row>
    <row r="61" spans="1:173" s="1" customFormat="1" ht="15" thickBot="1" x14ac:dyDescent="0.4">
      <c r="A61" s="183"/>
      <c r="B61" s="23">
        <v>1</v>
      </c>
      <c r="C61" s="22">
        <v>1</v>
      </c>
      <c r="D61" s="21">
        <v>0</v>
      </c>
      <c r="E61" s="20">
        <v>0</v>
      </c>
      <c r="F61" s="20">
        <v>0</v>
      </c>
      <c r="G61" s="19">
        <v>1</v>
      </c>
      <c r="H61" s="18">
        <f t="shared" si="1"/>
        <v>1.3489197652429654</v>
      </c>
      <c r="I61" s="17">
        <f t="shared" si="2"/>
        <v>1.3489197652429654</v>
      </c>
      <c r="J61" s="16">
        <f t="shared" si="3"/>
        <v>2.4159396811225253E-2</v>
      </c>
      <c r="K61" s="15"/>
      <c r="L61" s="64">
        <v>2.4159396811225253E-2</v>
      </c>
      <c r="M61" s="63">
        <v>1.3730791620541907</v>
      </c>
      <c r="N61" s="63">
        <v>1.3730791620541907</v>
      </c>
      <c r="O61" s="62">
        <v>2.7219989272971561</v>
      </c>
      <c r="P61" s="12">
        <f>EXP(L61)/((EXP(L58)+EXP(L59)+EXP(L60)+EXP(L61)))</f>
        <v>0.12824093975781162</v>
      </c>
      <c r="Q61" s="12">
        <f>EXP(M61)/((EXP(M58)+EXP(M59)+EXP(M60)+EXP(M61)))</f>
        <v>0.24336988013974953</v>
      </c>
      <c r="R61" s="12">
        <f>EXP(N61)/((EXP(N58)+EXP(N59)+EXP(N60)+EXP(N61)))</f>
        <v>0.24336988013974953</v>
      </c>
      <c r="S61" s="12">
        <f>EXP(O61)/((EXP(O58)+EXP(O59)+EXP(O60)+EXP(O61)))</f>
        <v>0.56698965838382664</v>
      </c>
      <c r="T61" s="2"/>
      <c r="U61" s="10">
        <v>3.2060234939452904E-2</v>
      </c>
      <c r="V61" s="10">
        <v>6.0842470034937382E-2</v>
      </c>
      <c r="W61" s="10">
        <v>6.0842470034937382E-2</v>
      </c>
      <c r="X61" s="9">
        <v>-0.10825258540404334</v>
      </c>
      <c r="Y61" s="8">
        <v>-4.7410115369105957E-2</v>
      </c>
      <c r="Z61" s="7">
        <v>-4.7410115369105957E-2</v>
      </c>
      <c r="AA61" s="6">
        <f t="shared" si="0"/>
        <v>4.5492589605284323E-2</v>
      </c>
      <c r="AB61" s="5">
        <v>1.3963298806120714</v>
      </c>
      <c r="AC61" s="4">
        <v>1.3963298806120714</v>
      </c>
      <c r="AD61" s="3">
        <v>-2.1333192794059069E-2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</row>
    <row r="62" spans="1:173" s="1" customFormat="1" ht="15" thickBot="1" x14ac:dyDescent="0.4">
      <c r="A62" s="181">
        <f>A58+1</f>
        <v>14</v>
      </c>
      <c r="B62" s="58">
        <v>0</v>
      </c>
      <c r="C62" s="57">
        <v>0</v>
      </c>
      <c r="D62" s="56">
        <v>1</v>
      </c>
      <c r="E62" s="55">
        <v>0</v>
      </c>
      <c r="F62" s="55">
        <v>0</v>
      </c>
      <c r="G62" s="54">
        <v>0</v>
      </c>
      <c r="H62" s="36">
        <f t="shared" si="1"/>
        <v>-0.43936051791198816</v>
      </c>
      <c r="I62" s="35">
        <f t="shared" si="2"/>
        <v>-0.43936051791198821</v>
      </c>
      <c r="J62" s="53">
        <f t="shared" si="3"/>
        <v>1.284832240741747</v>
      </c>
      <c r="K62" s="52">
        <f>K58</f>
        <v>1</v>
      </c>
      <c r="L62" s="61" cm="1">
        <f t="array" ref="L62:O65">J62:J65 + MMULT(H62:I65, TRANSPOSE(B62:C65))</f>
        <v>1.284832240741747</v>
      </c>
      <c r="M62" s="60">
        <v>0.8454717228297588</v>
      </c>
      <c r="N62" s="60">
        <v>0.8454717228297588</v>
      </c>
      <c r="O62" s="59">
        <v>0.40611120491777064</v>
      </c>
      <c r="P62" s="12">
        <f>EXP(L62)/((EXP(L62)+EXP(L63)+EXP(L64)+EXP(L65)))</f>
        <v>0.4449003073288863</v>
      </c>
      <c r="Q62" s="12">
        <f>EXP(M62)/((EXP(M62)+EXP(M63)+EXP(M64)+EXP(M65)))</f>
        <v>0.13926262839818768</v>
      </c>
      <c r="R62" s="12">
        <f>EXP(N62)/((EXP(N62)+EXP(N63)+EXP(N64)+EXP(N65)))</f>
        <v>0.13926262839818768</v>
      </c>
      <c r="S62" s="12">
        <f>EXP(O62)/((EXP(O62)+EXP(O63)+EXP(O64)+EXP(O65)))</f>
        <v>5.458222249625852E-2</v>
      </c>
      <c r="T62" s="68" cm="1">
        <f t="array" ref="T62">(0.25)*SUM(LN(P62:S65)*(-(D62:G65)))</f>
        <v>0.62041992245224065</v>
      </c>
      <c r="U62" s="48" cm="1">
        <f t="array" ref="U62:X65">0.25*(P62:S65-D62:G65)</f>
        <v>-0.13877492316777842</v>
      </c>
      <c r="V62" s="48">
        <v>3.4815657099546919E-2</v>
      </c>
      <c r="W62" s="48">
        <v>3.4815657099546919E-2</v>
      </c>
      <c r="X62" s="47">
        <v>1.364555562406463E-2</v>
      </c>
      <c r="Y62" s="46" cm="1">
        <f t="array" ref="Y62:Z65">MMULT(_xlfn.ANCHORARRAY(U62),B62:C65)</f>
        <v>4.8461212723611549E-2</v>
      </c>
      <c r="Z62" s="45">
        <v>4.8461212723611549E-2</v>
      </c>
      <c r="AA62" s="6">
        <f t="shared" si="0"/>
        <v>-5.5498053344619942E-2</v>
      </c>
      <c r="AB62" s="44" cm="1">
        <f t="array" ref="AB62:AC65">H62:I65-K62*_xlfn.ANCHORARRAY(Y62)</f>
        <v>-0.48782173063559969</v>
      </c>
      <c r="AC62" s="43">
        <v>-0.48782173063559975</v>
      </c>
      <c r="AD62" s="42" cm="1">
        <f t="array" ref="AD62:AD65">J62:J65-K62*AA62:AA65</f>
        <v>1.3403302940863668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</row>
    <row r="63" spans="1:173" s="1" customFormat="1" ht="15" thickBot="1" x14ac:dyDescent="0.4">
      <c r="A63" s="182"/>
      <c r="B63" s="41">
        <v>0</v>
      </c>
      <c r="C63" s="40">
        <v>1</v>
      </c>
      <c r="D63" s="39">
        <v>0</v>
      </c>
      <c r="E63" s="38">
        <v>1</v>
      </c>
      <c r="F63" s="38">
        <v>0</v>
      </c>
      <c r="G63" s="37">
        <v>0</v>
      </c>
      <c r="H63" s="36">
        <f t="shared" si="1"/>
        <v>-0.64111284592536666</v>
      </c>
      <c r="I63" s="35">
        <f t="shared" si="2"/>
        <v>1.6841434832252835</v>
      </c>
      <c r="J63" s="34">
        <f t="shared" si="3"/>
        <v>0.56825047602615575</v>
      </c>
      <c r="K63" s="33"/>
      <c r="L63" s="67">
        <v>0.56825047602615575</v>
      </c>
      <c r="M63" s="66">
        <v>2.2523939592514393</v>
      </c>
      <c r="N63" s="66">
        <v>-7.286236989921091E-2</v>
      </c>
      <c r="O63" s="65">
        <v>1.6112811133260725</v>
      </c>
      <c r="P63" s="12">
        <f>EXP(L63)/((EXP(L62)+EXP(L63)+EXP(L64)+EXP(L65)))</f>
        <v>0.2172977350104015</v>
      </c>
      <c r="Q63" s="12">
        <f>EXP(M63)/((EXP(M62)+EXP(M63)+EXP(M64)+EXP(M65)))</f>
        <v>0.56866061631866327</v>
      </c>
      <c r="R63" s="12">
        <f>EXP(N63)/((EXP(N62)+EXP(N63)+EXP(N64)+EXP(N65)))</f>
        <v>5.5591342052050109E-2</v>
      </c>
      <c r="S63" s="12">
        <f>EXP(O63)/((EXP(O62)+EXP(O63)+EXP(O64)+EXP(O65)))</f>
        <v>0.18215867407664846</v>
      </c>
      <c r="T63" s="2"/>
      <c r="U63" s="30">
        <v>5.4324433752600376E-2</v>
      </c>
      <c r="V63" s="30">
        <v>-0.10783484592033418</v>
      </c>
      <c r="W63" s="30">
        <v>1.3897835513012527E-2</v>
      </c>
      <c r="X63" s="29">
        <v>4.5539668519162115E-2</v>
      </c>
      <c r="Y63" s="28">
        <v>5.943750403217464E-2</v>
      </c>
      <c r="Z63" s="27">
        <v>-6.2295177401172068E-2</v>
      </c>
      <c r="AA63" s="6">
        <f t="shared" si="0"/>
        <v>5.9270918644408338E-3</v>
      </c>
      <c r="AB63" s="26">
        <v>-0.70055034995754129</v>
      </c>
      <c r="AC63" s="25">
        <v>1.7464386606264555</v>
      </c>
      <c r="AD63" s="24">
        <v>0.5623233841617149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</row>
    <row r="64" spans="1:173" s="1" customFormat="1" ht="15" thickBot="1" x14ac:dyDescent="0.4">
      <c r="A64" s="182"/>
      <c r="B64" s="41">
        <v>1</v>
      </c>
      <c r="C64" s="40">
        <v>0</v>
      </c>
      <c r="D64" s="39">
        <v>0</v>
      </c>
      <c r="E64" s="38">
        <v>0</v>
      </c>
      <c r="F64" s="38">
        <v>1</v>
      </c>
      <c r="G64" s="37">
        <v>0</v>
      </c>
      <c r="H64" s="36">
        <f t="shared" si="1"/>
        <v>1.6841434832252835</v>
      </c>
      <c r="I64" s="35">
        <f t="shared" si="2"/>
        <v>-0.64111284592536666</v>
      </c>
      <c r="J64" s="34">
        <f t="shared" si="3"/>
        <v>0.56825047602615575</v>
      </c>
      <c r="K64" s="33"/>
      <c r="L64" s="67">
        <v>0.56825047602615575</v>
      </c>
      <c r="M64" s="66">
        <v>-7.286236989921091E-2</v>
      </c>
      <c r="N64" s="66">
        <v>2.2523939592514393</v>
      </c>
      <c r="O64" s="65">
        <v>1.6112811133260725</v>
      </c>
      <c r="P64" s="12">
        <f>EXP(L64)/((EXP(L62)+EXP(L63)+EXP(L64)+EXP(L65)))</f>
        <v>0.2172977350104015</v>
      </c>
      <c r="Q64" s="12">
        <f>EXP(M64)/((EXP(M62)+EXP(M63)+EXP(M64)+EXP(M65)))</f>
        <v>5.5591342052050109E-2</v>
      </c>
      <c r="R64" s="12">
        <f>EXP(N64)/((EXP(N62)+EXP(N63)+EXP(N64)+EXP(N65)))</f>
        <v>0.56866061631866327</v>
      </c>
      <c r="S64" s="12">
        <f>EXP(O64)/((EXP(O62)+EXP(O63)+EXP(O64)+EXP(O65)))</f>
        <v>0.18215867407664846</v>
      </c>
      <c r="T64" s="2"/>
      <c r="U64" s="30">
        <v>5.4324433752600376E-2</v>
      </c>
      <c r="V64" s="30">
        <v>1.3897835513012527E-2</v>
      </c>
      <c r="W64" s="30">
        <v>-0.10783484592033418</v>
      </c>
      <c r="X64" s="29">
        <v>4.5539668519162115E-2</v>
      </c>
      <c r="Y64" s="28">
        <v>-6.2295177401172068E-2</v>
      </c>
      <c r="Z64" s="27">
        <v>5.943750403217464E-2</v>
      </c>
      <c r="AA64" s="6">
        <f t="shared" si="0"/>
        <v>5.9270918644408407E-3</v>
      </c>
      <c r="AB64" s="26">
        <v>1.7464386606264555</v>
      </c>
      <c r="AC64" s="25">
        <v>-0.70055034995754129</v>
      </c>
      <c r="AD64" s="24">
        <v>0.5623233841617149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</row>
    <row r="65" spans="1:173" s="1" customFormat="1" ht="15" thickBot="1" x14ac:dyDescent="0.4">
      <c r="A65" s="183"/>
      <c r="B65" s="23">
        <v>1</v>
      </c>
      <c r="C65" s="22">
        <v>1</v>
      </c>
      <c r="D65" s="21">
        <v>0</v>
      </c>
      <c r="E65" s="20">
        <v>0</v>
      </c>
      <c r="F65" s="20">
        <v>0</v>
      </c>
      <c r="G65" s="19">
        <v>1</v>
      </c>
      <c r="H65" s="18">
        <f t="shared" si="1"/>
        <v>1.3963298806120714</v>
      </c>
      <c r="I65" s="17">
        <f t="shared" si="2"/>
        <v>1.3963298806120714</v>
      </c>
      <c r="J65" s="16">
        <f t="shared" si="3"/>
        <v>-2.1333192794059069E-2</v>
      </c>
      <c r="K65" s="15"/>
      <c r="L65" s="64">
        <v>-2.1333192794059069E-2</v>
      </c>
      <c r="M65" s="63">
        <v>1.3749966878180124</v>
      </c>
      <c r="N65" s="63">
        <v>1.3749966878180124</v>
      </c>
      <c r="O65" s="62">
        <v>2.7713265684300836</v>
      </c>
      <c r="P65" s="12">
        <f>EXP(L65)/((EXP(L62)+EXP(L63)+EXP(L64)+EXP(L65)))</f>
        <v>0.12050422265031062</v>
      </c>
      <c r="Q65" s="12">
        <f>EXP(M65)/((EXP(M62)+EXP(M63)+EXP(M64)+EXP(M65)))</f>
        <v>0.23648541323109895</v>
      </c>
      <c r="R65" s="12">
        <f>EXP(N65)/((EXP(N62)+EXP(N63)+EXP(N64)+EXP(N65)))</f>
        <v>0.23648541323109895</v>
      </c>
      <c r="S65" s="12">
        <f>EXP(O65)/((EXP(O62)+EXP(O63)+EXP(O64)+EXP(O65)))</f>
        <v>0.58110042935044459</v>
      </c>
      <c r="T65" s="2"/>
      <c r="U65" s="10">
        <v>3.0126055662577655E-2</v>
      </c>
      <c r="V65" s="10">
        <v>5.9121353307774738E-2</v>
      </c>
      <c r="W65" s="10">
        <v>5.9121353307774738E-2</v>
      </c>
      <c r="X65" s="9">
        <v>-0.10472489266238885</v>
      </c>
      <c r="Y65" s="8">
        <v>-4.5603539354614114E-2</v>
      </c>
      <c r="Z65" s="7">
        <v>-4.5603539354614114E-2</v>
      </c>
      <c r="AA65" s="6">
        <f t="shared" si="0"/>
        <v>4.3643869615738268E-2</v>
      </c>
      <c r="AB65" s="5">
        <v>1.4419334199666856</v>
      </c>
      <c r="AC65" s="4">
        <v>1.4419334199666856</v>
      </c>
      <c r="AD65" s="3">
        <v>-6.4977062409797337E-2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</row>
    <row r="66" spans="1:173" s="1" customFormat="1" ht="15" thickBot="1" x14ac:dyDescent="0.4">
      <c r="A66" s="181">
        <f>A62+1</f>
        <v>15</v>
      </c>
      <c r="B66" s="58">
        <v>0</v>
      </c>
      <c r="C66" s="57">
        <v>0</v>
      </c>
      <c r="D66" s="56">
        <v>1</v>
      </c>
      <c r="E66" s="55">
        <v>0</v>
      </c>
      <c r="F66" s="55">
        <v>0</v>
      </c>
      <c r="G66" s="54">
        <v>0</v>
      </c>
      <c r="H66" s="36">
        <f t="shared" si="1"/>
        <v>-0.48782173063559969</v>
      </c>
      <c r="I66" s="35">
        <f t="shared" si="2"/>
        <v>-0.48782173063559975</v>
      </c>
      <c r="J66" s="53">
        <f t="shared" si="3"/>
        <v>1.3403302940863668</v>
      </c>
      <c r="K66" s="52">
        <f>K62</f>
        <v>1</v>
      </c>
      <c r="L66" s="61" cm="1">
        <f t="array" ref="L66:O69">J66:J69 + MMULT(H66:I69, TRANSPOSE(B66:C69))</f>
        <v>1.3403302940863668</v>
      </c>
      <c r="M66" s="60">
        <v>0.85250856345076709</v>
      </c>
      <c r="N66" s="60">
        <v>0.8525085634507672</v>
      </c>
      <c r="O66" s="59">
        <v>0.36468683281516734</v>
      </c>
      <c r="P66" s="12">
        <f>EXP(L66)/((EXP(L66)+EXP(L67)+EXP(L68)+EXP(L69)))</f>
        <v>0.46212156226942513</v>
      </c>
      <c r="Q66" s="12">
        <f>EXP(M66)/((EXP(M66)+EXP(M67)+EXP(M68)+EXP(M69)))</f>
        <v>0.13604171595900549</v>
      </c>
      <c r="R66" s="12">
        <f>EXP(N66)/((EXP(N66)+EXP(N67)+EXP(N68)+EXP(N69)))</f>
        <v>0.13604171595900549</v>
      </c>
      <c r="S66" s="12">
        <f>EXP(O66)/((EXP(O66)+EXP(O67)+EXP(O68)+EXP(O69)))</f>
        <v>5.10913484171873E-2</v>
      </c>
      <c r="T66" s="68" cm="1">
        <f t="array" ref="T66">(0.25)*SUM(LN(P66:S69)*(-(D66:G69)))</f>
        <v>0.59223622672928633</v>
      </c>
      <c r="U66" s="48" cm="1">
        <f t="array" ref="U66:X69">0.25*(P66:S69-D66:G69)</f>
        <v>-0.13446960943264372</v>
      </c>
      <c r="V66" s="48">
        <v>3.4010428989751373E-2</v>
      </c>
      <c r="W66" s="48">
        <v>3.4010428989751373E-2</v>
      </c>
      <c r="X66" s="47">
        <v>1.2772837104296825E-2</v>
      </c>
      <c r="Y66" s="46" cm="1">
        <f t="array" ref="Y66:Z69">MMULT(_xlfn.ANCHORARRAY(U66),B66:C69)</f>
        <v>4.6783266094048197E-2</v>
      </c>
      <c r="Z66" s="45">
        <v>4.6783266094048197E-2</v>
      </c>
      <c r="AA66" s="6">
        <f t="shared" si="0"/>
        <v>-5.3675914348844146E-2</v>
      </c>
      <c r="AB66" s="44" cm="1">
        <f t="array" ref="AB66:AC69">H66:I69-K66*_xlfn.ANCHORARRAY(Y66)</f>
        <v>-0.5346049967296479</v>
      </c>
      <c r="AC66" s="43">
        <v>-0.5346049967296479</v>
      </c>
      <c r="AD66" s="42" cm="1">
        <f t="array" ref="AD66:AD69">J66:J69-K66*AA66:AA69</f>
        <v>1.3940062084352109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</row>
    <row r="67" spans="1:173" s="1" customFormat="1" ht="15" thickBot="1" x14ac:dyDescent="0.4">
      <c r="A67" s="182"/>
      <c r="B67" s="41">
        <v>0</v>
      </c>
      <c r="C67" s="40">
        <v>1</v>
      </c>
      <c r="D67" s="39">
        <v>0</v>
      </c>
      <c r="E67" s="38">
        <v>1</v>
      </c>
      <c r="F67" s="38">
        <v>0</v>
      </c>
      <c r="G67" s="37">
        <v>0</v>
      </c>
      <c r="H67" s="36">
        <f t="shared" si="1"/>
        <v>-0.70055034995754129</v>
      </c>
      <c r="I67" s="35">
        <f t="shared" si="2"/>
        <v>1.7464386606264555</v>
      </c>
      <c r="J67" s="34">
        <f t="shared" si="3"/>
        <v>0.5623233841617149</v>
      </c>
      <c r="K67" s="33"/>
      <c r="L67" s="67">
        <v>0.5623233841617149</v>
      </c>
      <c r="M67" s="66">
        <v>2.3087620447881703</v>
      </c>
      <c r="N67" s="66">
        <v>-0.13822696579582638</v>
      </c>
      <c r="O67" s="65">
        <v>1.6082116948306293</v>
      </c>
      <c r="P67" s="12">
        <f>EXP(L67)/((EXP(L66)+EXP(L67)+EXP(L68)+EXP(L69)))</f>
        <v>0.21226193794439455</v>
      </c>
      <c r="Q67" s="12">
        <f>EXP(M67)/((EXP(M66)+EXP(M67)+EXP(M68)+EXP(M69)))</f>
        <v>0.58359955552104348</v>
      </c>
      <c r="R67" s="12">
        <f>EXP(N67)/((EXP(N66)+EXP(N67)+EXP(N68)+EXP(N69)))</f>
        <v>5.0512763375083848E-2</v>
      </c>
      <c r="S67" s="12">
        <f>EXP(O67)/((EXP(O66)+EXP(O67)+EXP(O68)+EXP(O69)))</f>
        <v>0.17717537087911678</v>
      </c>
      <c r="T67" s="2"/>
      <c r="U67" s="30">
        <v>5.3065484486098637E-2</v>
      </c>
      <c r="V67" s="30">
        <v>-0.10410011111973913</v>
      </c>
      <c r="W67" s="30">
        <v>1.2628190843770962E-2</v>
      </c>
      <c r="X67" s="29">
        <v>4.4293842719779195E-2</v>
      </c>
      <c r="Y67" s="28">
        <v>5.6922033563550155E-2</v>
      </c>
      <c r="Z67" s="27">
        <v>-5.9806268399959936E-2</v>
      </c>
      <c r="AA67" s="6">
        <f t="shared" si="0"/>
        <v>5.887406929909661E-3</v>
      </c>
      <c r="AB67" s="26">
        <v>-0.75747238352109147</v>
      </c>
      <c r="AC67" s="25">
        <v>1.8062449290264153</v>
      </c>
      <c r="AD67" s="24">
        <v>0.55643597723180527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</row>
    <row r="68" spans="1:173" s="1" customFormat="1" ht="15" thickBot="1" x14ac:dyDescent="0.4">
      <c r="A68" s="182"/>
      <c r="B68" s="41">
        <v>1</v>
      </c>
      <c r="C68" s="40">
        <v>0</v>
      </c>
      <c r="D68" s="39">
        <v>0</v>
      </c>
      <c r="E68" s="38">
        <v>0</v>
      </c>
      <c r="F68" s="38">
        <v>1</v>
      </c>
      <c r="G68" s="37">
        <v>0</v>
      </c>
      <c r="H68" s="36">
        <f t="shared" si="1"/>
        <v>1.7464386606264555</v>
      </c>
      <c r="I68" s="35">
        <f t="shared" si="2"/>
        <v>-0.70055034995754129</v>
      </c>
      <c r="J68" s="34">
        <f t="shared" si="3"/>
        <v>0.5623233841617149</v>
      </c>
      <c r="K68" s="33"/>
      <c r="L68" s="67">
        <v>0.5623233841617149</v>
      </c>
      <c r="M68" s="66">
        <v>-0.13822696579582638</v>
      </c>
      <c r="N68" s="66">
        <v>2.3087620447881703</v>
      </c>
      <c r="O68" s="65">
        <v>1.6082116948306293</v>
      </c>
      <c r="P68" s="12">
        <f>EXP(L68)/((EXP(L66)+EXP(L67)+EXP(L68)+EXP(L69)))</f>
        <v>0.21226193794439455</v>
      </c>
      <c r="Q68" s="12">
        <f>EXP(M68)/((EXP(M66)+EXP(M67)+EXP(M68)+EXP(M69)))</f>
        <v>5.0512763375083848E-2</v>
      </c>
      <c r="R68" s="12">
        <f>EXP(N68)/((EXP(N66)+EXP(N67)+EXP(N68)+EXP(N69)))</f>
        <v>0.58359955552104348</v>
      </c>
      <c r="S68" s="12">
        <f>EXP(O68)/((EXP(O66)+EXP(O67)+EXP(O68)+EXP(O69)))</f>
        <v>0.17717537087911678</v>
      </c>
      <c r="T68" s="2"/>
      <c r="U68" s="30">
        <v>5.3065484486098637E-2</v>
      </c>
      <c r="V68" s="30">
        <v>1.2628190843770962E-2</v>
      </c>
      <c r="W68" s="30">
        <v>-0.10410011111973913</v>
      </c>
      <c r="X68" s="29">
        <v>4.4293842719779195E-2</v>
      </c>
      <c r="Y68" s="28">
        <v>-5.9806268399959936E-2</v>
      </c>
      <c r="Z68" s="27">
        <v>5.6922033563550155E-2</v>
      </c>
      <c r="AA68" s="6">
        <f t="shared" si="0"/>
        <v>5.887406929909661E-3</v>
      </c>
      <c r="AB68" s="26">
        <v>1.8062449290264153</v>
      </c>
      <c r="AC68" s="25">
        <v>-0.75747238352109147</v>
      </c>
      <c r="AD68" s="24">
        <v>0.55643597723180527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</row>
    <row r="69" spans="1:173" s="1" customFormat="1" ht="15" thickBot="1" x14ac:dyDescent="0.4">
      <c r="A69" s="183"/>
      <c r="B69" s="23">
        <v>1</v>
      </c>
      <c r="C69" s="22">
        <v>1</v>
      </c>
      <c r="D69" s="21">
        <v>0</v>
      </c>
      <c r="E69" s="20">
        <v>0</v>
      </c>
      <c r="F69" s="20">
        <v>0</v>
      </c>
      <c r="G69" s="19">
        <v>1</v>
      </c>
      <c r="H69" s="18">
        <f t="shared" si="1"/>
        <v>1.4419334199666856</v>
      </c>
      <c r="I69" s="17">
        <f t="shared" si="2"/>
        <v>1.4419334199666856</v>
      </c>
      <c r="J69" s="16">
        <f t="shared" si="3"/>
        <v>-6.4977062409797337E-2</v>
      </c>
      <c r="K69" s="15"/>
      <c r="L69" s="64">
        <v>-6.4977062409797337E-2</v>
      </c>
      <c r="M69" s="63">
        <v>1.3769563575568882</v>
      </c>
      <c r="N69" s="63">
        <v>1.3769563575568882</v>
      </c>
      <c r="O69" s="62">
        <v>2.8188897775235739</v>
      </c>
      <c r="P69" s="12">
        <f>EXP(L69)/((EXP(L66)+EXP(L67)+EXP(L68)+EXP(L69)))</f>
        <v>0.11335456184178577</v>
      </c>
      <c r="Q69" s="12">
        <f>EXP(M69)/((EXP(M66)+EXP(M67)+EXP(M68)+EXP(M69)))</f>
        <v>0.22984596514486713</v>
      </c>
      <c r="R69" s="12">
        <f>EXP(N69)/((EXP(N66)+EXP(N67)+EXP(N68)+EXP(N69)))</f>
        <v>0.22984596514486713</v>
      </c>
      <c r="S69" s="12">
        <f>EXP(O69)/((EXP(O66)+EXP(O67)+EXP(O68)+EXP(O69)))</f>
        <v>0.59455790982457912</v>
      </c>
      <c r="T69" s="2"/>
      <c r="U69" s="10">
        <v>2.8338640460446443E-2</v>
      </c>
      <c r="V69" s="10">
        <v>5.7461491286216783E-2</v>
      </c>
      <c r="W69" s="10">
        <v>5.7461491286216783E-2</v>
      </c>
      <c r="X69" s="9">
        <v>-0.10136052254385522</v>
      </c>
      <c r="Y69" s="8">
        <v>-4.3899031257638436E-2</v>
      </c>
      <c r="Z69" s="7">
        <v>-4.3899031257638436E-2</v>
      </c>
      <c r="AA69" s="6">
        <f t="shared" si="0"/>
        <v>4.190110048902479E-2</v>
      </c>
      <c r="AB69" s="5">
        <v>1.4858324512243239</v>
      </c>
      <c r="AC69" s="4">
        <v>1.4858324512243239</v>
      </c>
      <c r="AD69" s="3">
        <v>-0.10687816289882213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</row>
    <row r="70" spans="1:173" s="1" customFormat="1" ht="15" thickBot="1" x14ac:dyDescent="0.4">
      <c r="A70" s="181">
        <f>A66+1</f>
        <v>16</v>
      </c>
      <c r="B70" s="58">
        <v>0</v>
      </c>
      <c r="C70" s="57">
        <v>0</v>
      </c>
      <c r="D70" s="56">
        <v>1</v>
      </c>
      <c r="E70" s="55">
        <v>0</v>
      </c>
      <c r="F70" s="55">
        <v>0</v>
      </c>
      <c r="G70" s="54">
        <v>0</v>
      </c>
      <c r="H70" s="36">
        <f t="shared" si="1"/>
        <v>-0.5346049967296479</v>
      </c>
      <c r="I70" s="35">
        <f t="shared" si="2"/>
        <v>-0.5346049967296479</v>
      </c>
      <c r="J70" s="53">
        <f t="shared" si="3"/>
        <v>1.3940062084352109</v>
      </c>
      <c r="K70" s="52">
        <f>K66</f>
        <v>1</v>
      </c>
      <c r="L70" s="61" cm="1">
        <f t="array" ref="L70:O73">J70:J73 + MMULT(H70:I73, TRANSPOSE(B70:C73))</f>
        <v>1.3940062084352109</v>
      </c>
      <c r="M70" s="60">
        <v>0.85940121170556305</v>
      </c>
      <c r="N70" s="60">
        <v>0.85940121170556305</v>
      </c>
      <c r="O70" s="59">
        <v>0.32479621497591515</v>
      </c>
      <c r="P70" s="12">
        <f>EXP(L70)/((EXP(L70)+EXP(L71)+EXP(L72)+EXP(L73)))</f>
        <v>0.47882299287611341</v>
      </c>
      <c r="Q70" s="12">
        <f>EXP(M70)/((EXP(M70)+EXP(M71)+EXP(M72)+EXP(M73)))</f>
        <v>0.13290816755294155</v>
      </c>
      <c r="R70" s="12">
        <f>EXP(N70)/((EXP(N70)+EXP(N71)+EXP(N72)+EXP(N73)))</f>
        <v>0.13290816755294155</v>
      </c>
      <c r="S70" s="12">
        <f>EXP(O70)/((EXP(O70)+EXP(O71)+EXP(O72)+EXP(O73)))</f>
        <v>4.7902363332813093E-2</v>
      </c>
      <c r="T70" s="68" cm="1">
        <f t="array" ref="T70">(0.25)*SUM(LN(P70:S73)*(-(D70:G73)))</f>
        <v>0.56616463133173656</v>
      </c>
      <c r="U70" s="48" cm="1">
        <f t="array" ref="U70:X73">0.25*(P70:S73-D70:G73)</f>
        <v>-0.13029425178097165</v>
      </c>
      <c r="V70" s="48">
        <v>3.3227041888235387E-2</v>
      </c>
      <c r="W70" s="48">
        <v>3.3227041888235387E-2</v>
      </c>
      <c r="X70" s="47">
        <v>1.1975590833203273E-2</v>
      </c>
      <c r="Y70" s="46" cm="1">
        <f t="array" ref="Y70:Z73">MMULT(_xlfn.ANCHORARRAY(U70),B70:C73)</f>
        <v>4.5202632721438658E-2</v>
      </c>
      <c r="Z70" s="45">
        <v>4.5202632721438658E-2</v>
      </c>
      <c r="AA70" s="6">
        <f t="shared" si="0"/>
        <v>-5.1864577171297603E-2</v>
      </c>
      <c r="AB70" s="44" cm="1">
        <f t="array" ref="AB70:AC73">H70:I73-K70*_xlfn.ANCHORARRAY(Y70)</f>
        <v>-0.57980762945108655</v>
      </c>
      <c r="AC70" s="43">
        <v>-0.57980762945108655</v>
      </c>
      <c r="AD70" s="42" cm="1">
        <f t="array" ref="AD70:AD73">J70:J73-K70*AA70:AA73</f>
        <v>1.4458707856065085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</row>
    <row r="71" spans="1:173" s="1" customFormat="1" ht="15" thickBot="1" x14ac:dyDescent="0.4">
      <c r="A71" s="182"/>
      <c r="B71" s="41">
        <v>0</v>
      </c>
      <c r="C71" s="40">
        <v>1</v>
      </c>
      <c r="D71" s="39">
        <v>0</v>
      </c>
      <c r="E71" s="38">
        <v>1</v>
      </c>
      <c r="F71" s="38">
        <v>0</v>
      </c>
      <c r="G71" s="37">
        <v>0</v>
      </c>
      <c r="H71" s="36">
        <f t="shared" si="1"/>
        <v>-0.75747238352109147</v>
      </c>
      <c r="I71" s="35">
        <f t="shared" si="2"/>
        <v>1.8062449290264153</v>
      </c>
      <c r="J71" s="34">
        <f t="shared" si="3"/>
        <v>0.55643597723180527</v>
      </c>
      <c r="K71" s="33"/>
      <c r="L71" s="67">
        <v>0.55643597723180527</v>
      </c>
      <c r="M71" s="66">
        <v>2.3626809062582206</v>
      </c>
      <c r="N71" s="66">
        <v>-0.20103640628928621</v>
      </c>
      <c r="O71" s="65">
        <v>1.6052085227371291</v>
      </c>
      <c r="P71" s="12">
        <f>EXP(L71)/((EXP(L70)+EXP(L71)+EXP(L72)+EXP(L73)))</f>
        <v>0.20721580018711661</v>
      </c>
      <c r="Q71" s="12">
        <f>EXP(M71)/((EXP(M70)+EXP(M71)+EXP(M72)+EXP(M73)))</f>
        <v>0.59760984909400128</v>
      </c>
      <c r="R71" s="12">
        <f>EXP(N71)/((EXP(N70)+EXP(N71)+EXP(N72)+EXP(N73)))</f>
        <v>4.6026660386295007E-2</v>
      </c>
      <c r="S71" s="12">
        <f>EXP(O71)/((EXP(O70)+EXP(O71)+EXP(O72)+EXP(O73)))</f>
        <v>0.17235859304880677</v>
      </c>
      <c r="T71" s="2"/>
      <c r="U71" s="30">
        <v>5.1803950046779151E-2</v>
      </c>
      <c r="V71" s="30">
        <v>-0.10059753772649968</v>
      </c>
      <c r="W71" s="30">
        <v>1.1506665096573752E-2</v>
      </c>
      <c r="X71" s="29">
        <v>4.3089648262201692E-2</v>
      </c>
      <c r="Y71" s="28">
        <v>5.4596313358775447E-2</v>
      </c>
      <c r="Z71" s="27">
        <v>-5.7507889464297988E-2</v>
      </c>
      <c r="AA71" s="6">
        <f t="shared" si="0"/>
        <v>5.8027256790549112E-3</v>
      </c>
      <c r="AB71" s="26">
        <v>-0.81206869687986694</v>
      </c>
      <c r="AC71" s="25">
        <v>1.8637528184907133</v>
      </c>
      <c r="AD71" s="24">
        <v>0.55063325155275034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</row>
    <row r="72" spans="1:173" s="1" customFormat="1" ht="15" thickBot="1" x14ac:dyDescent="0.4">
      <c r="A72" s="182"/>
      <c r="B72" s="41">
        <v>1</v>
      </c>
      <c r="C72" s="40">
        <v>0</v>
      </c>
      <c r="D72" s="39">
        <v>0</v>
      </c>
      <c r="E72" s="38">
        <v>0</v>
      </c>
      <c r="F72" s="38">
        <v>1</v>
      </c>
      <c r="G72" s="37">
        <v>0</v>
      </c>
      <c r="H72" s="36">
        <f t="shared" si="1"/>
        <v>1.8062449290264153</v>
      </c>
      <c r="I72" s="35">
        <f t="shared" si="2"/>
        <v>-0.75747238352109147</v>
      </c>
      <c r="J72" s="34">
        <f t="shared" si="3"/>
        <v>0.55643597723180527</v>
      </c>
      <c r="K72" s="33"/>
      <c r="L72" s="67">
        <v>0.55643597723180527</v>
      </c>
      <c r="M72" s="66">
        <v>-0.20103640628928621</v>
      </c>
      <c r="N72" s="66">
        <v>2.3626809062582206</v>
      </c>
      <c r="O72" s="65">
        <v>1.6052085227371291</v>
      </c>
      <c r="P72" s="12">
        <f>EXP(L72)/((EXP(L70)+EXP(L71)+EXP(L72)+EXP(L73)))</f>
        <v>0.20721580018711661</v>
      </c>
      <c r="Q72" s="12">
        <f>EXP(M72)/((EXP(M70)+EXP(M71)+EXP(M72)+EXP(M73)))</f>
        <v>4.6026660386295007E-2</v>
      </c>
      <c r="R72" s="12">
        <f>EXP(N72)/((EXP(N70)+EXP(N71)+EXP(N72)+EXP(N73)))</f>
        <v>0.59760984909400128</v>
      </c>
      <c r="S72" s="12">
        <f>EXP(O72)/((EXP(O70)+EXP(O71)+EXP(O72)+EXP(O73)))</f>
        <v>0.17235859304880677</v>
      </c>
      <c r="T72" s="2"/>
      <c r="U72" s="30">
        <v>5.1803950046779151E-2</v>
      </c>
      <c r="V72" s="30">
        <v>1.1506665096573752E-2</v>
      </c>
      <c r="W72" s="30">
        <v>-0.10059753772649968</v>
      </c>
      <c r="X72" s="29">
        <v>4.3089648262201692E-2</v>
      </c>
      <c r="Y72" s="28">
        <v>-5.7507889464297988E-2</v>
      </c>
      <c r="Z72" s="27">
        <v>5.4596313358775447E-2</v>
      </c>
      <c r="AA72" s="6">
        <f t="shared" si="0"/>
        <v>5.8027256790549112E-3</v>
      </c>
      <c r="AB72" s="26">
        <v>1.8637528184907133</v>
      </c>
      <c r="AC72" s="25">
        <v>-0.81206869687986694</v>
      </c>
      <c r="AD72" s="24">
        <v>0.55063325155275034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</row>
    <row r="73" spans="1:173" s="1" customFormat="1" ht="15" thickBot="1" x14ac:dyDescent="0.4">
      <c r="A73" s="183"/>
      <c r="B73" s="23">
        <v>1</v>
      </c>
      <c r="C73" s="22">
        <v>1</v>
      </c>
      <c r="D73" s="21">
        <v>0</v>
      </c>
      <c r="E73" s="20">
        <v>0</v>
      </c>
      <c r="F73" s="20">
        <v>0</v>
      </c>
      <c r="G73" s="19">
        <v>1</v>
      </c>
      <c r="H73" s="18">
        <f t="shared" si="1"/>
        <v>1.4858324512243239</v>
      </c>
      <c r="I73" s="17">
        <f t="shared" si="2"/>
        <v>1.4858324512243239</v>
      </c>
      <c r="J73" s="16">
        <f t="shared" si="3"/>
        <v>-0.10687816289882213</v>
      </c>
      <c r="K73" s="15"/>
      <c r="L73" s="64">
        <v>-0.10687816289882213</v>
      </c>
      <c r="M73" s="63">
        <v>1.3789542883255019</v>
      </c>
      <c r="N73" s="63">
        <v>1.3789542883255019</v>
      </c>
      <c r="O73" s="62">
        <v>2.8647867395498259</v>
      </c>
      <c r="P73" s="12">
        <f>EXP(L73)/((EXP(L70)+EXP(L71)+EXP(L72)+EXP(L73)))</f>
        <v>0.10674540674965345</v>
      </c>
      <c r="Q73" s="12">
        <f>EXP(M73)/((EXP(M70)+EXP(M71)+EXP(M72)+EXP(M73)))</f>
        <v>0.22345532296676232</v>
      </c>
      <c r="R73" s="12">
        <f>EXP(N73)/((EXP(N70)+EXP(N71)+EXP(N72)+EXP(N73)))</f>
        <v>0.22345532296676232</v>
      </c>
      <c r="S73" s="12">
        <f>EXP(O73)/((EXP(O70)+EXP(O71)+EXP(O72)+EXP(O73)))</f>
        <v>0.60738045056957335</v>
      </c>
      <c r="T73" s="2"/>
      <c r="U73" s="10">
        <v>2.6686351687413363E-2</v>
      </c>
      <c r="V73" s="10">
        <v>5.586383074169058E-2</v>
      </c>
      <c r="W73" s="10">
        <v>5.586383074169058E-2</v>
      </c>
      <c r="X73" s="9">
        <v>-9.8154887357606663E-2</v>
      </c>
      <c r="Y73" s="8">
        <v>-4.2291056615916083E-2</v>
      </c>
      <c r="Z73" s="7">
        <v>-4.2291056615916083E-2</v>
      </c>
      <c r="AA73" s="6">
        <f t="shared" si="0"/>
        <v>4.0259125813187857E-2</v>
      </c>
      <c r="AB73" s="5">
        <v>1.52812350784024</v>
      </c>
      <c r="AC73" s="4">
        <v>1.52812350784024</v>
      </c>
      <c r="AD73" s="3">
        <v>-0.14713728871200998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</row>
    <row r="74" spans="1:173" s="1" customFormat="1" ht="15" thickBot="1" x14ac:dyDescent="0.4">
      <c r="A74" s="181">
        <f>A70+1</f>
        <v>17</v>
      </c>
      <c r="B74" s="58">
        <v>0</v>
      </c>
      <c r="C74" s="57">
        <v>0</v>
      </c>
      <c r="D74" s="56">
        <v>1</v>
      </c>
      <c r="E74" s="55">
        <v>0</v>
      </c>
      <c r="F74" s="55">
        <v>0</v>
      </c>
      <c r="G74" s="54">
        <v>0</v>
      </c>
      <c r="H74" s="36">
        <f t="shared" si="1"/>
        <v>-0.57980762945108655</v>
      </c>
      <c r="I74" s="35">
        <f t="shared" si="2"/>
        <v>-0.57980762945108655</v>
      </c>
      <c r="J74" s="53">
        <f t="shared" si="3"/>
        <v>1.4458707856065085</v>
      </c>
      <c r="K74" s="52">
        <f>K70</f>
        <v>1</v>
      </c>
      <c r="L74" s="61" cm="1">
        <f t="array" ref="L74:O77">J74:J77 + MMULT(H74:I77, TRANSPOSE(B74:C77))</f>
        <v>1.4458707856065085</v>
      </c>
      <c r="M74" s="60">
        <v>0.86606315615542195</v>
      </c>
      <c r="N74" s="60">
        <v>0.86606315615542195</v>
      </c>
      <c r="O74" s="59">
        <v>0.28625552670433541</v>
      </c>
      <c r="P74" s="12">
        <f>EXP(L74)/((EXP(L74)+EXP(L75)+EXP(L76)+EXP(L77)))</f>
        <v>0.49496761135320316</v>
      </c>
      <c r="Q74" s="12">
        <f>EXP(M74)/((EXP(M74)+EXP(M75)+EXP(M76)+EXP(M77)))</f>
        <v>0.12985449154053991</v>
      </c>
      <c r="R74" s="12">
        <f>EXP(N74)/((EXP(N74)+EXP(N75)+EXP(N76)+EXP(N77)))</f>
        <v>0.12985449154053988</v>
      </c>
      <c r="S74" s="12">
        <f>EXP(O74)/((EXP(O74)+EXP(O75)+EXP(O76)+EXP(O77)))</f>
        <v>4.4979398439692841E-2</v>
      </c>
      <c r="T74" s="68" cm="1">
        <f t="array" ref="T74">(0.25)*SUM(LN(P74:S77)*(-(D74:G77)))</f>
        <v>0.54199878277769886</v>
      </c>
      <c r="U74" s="48" cm="1">
        <f t="array" ref="U74:X77">0.25*(P74:S77-D74:G77)</f>
        <v>-0.12625809716169922</v>
      </c>
      <c r="V74" s="48">
        <v>3.2463622885134977E-2</v>
      </c>
      <c r="W74" s="48">
        <v>3.246362288513497E-2</v>
      </c>
      <c r="X74" s="47">
        <v>1.124484960992321E-2</v>
      </c>
      <c r="Y74" s="46" cm="1">
        <f t="array" ref="Y74:Z77">MMULT(_xlfn.ANCHORARRAY(U74),B74:C77)</f>
        <v>4.370847249505818E-2</v>
      </c>
      <c r="Z74" s="45">
        <v>4.3708472495058187E-2</v>
      </c>
      <c r="AA74" s="6">
        <f t="shared" ref="AA74:AA137" si="4">SUM(U74:X74)</f>
        <v>-5.0086001781506066E-2</v>
      </c>
      <c r="AB74" s="44" cm="1">
        <f t="array" ref="AB74:AC77">H74:I77-K74*_xlfn.ANCHORARRAY(Y74)</f>
        <v>-0.62351610194614471</v>
      </c>
      <c r="AC74" s="43">
        <v>-0.62351610194614471</v>
      </c>
      <c r="AD74" s="42" cm="1">
        <f t="array" ref="AD74:AD77">J74:J77-K74*AA74:AA77</f>
        <v>1.4959567873880146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</row>
    <row r="75" spans="1:173" s="1" customFormat="1" ht="15" thickBot="1" x14ac:dyDescent="0.4">
      <c r="A75" s="182"/>
      <c r="B75" s="41">
        <v>0</v>
      </c>
      <c r="C75" s="40">
        <v>1</v>
      </c>
      <c r="D75" s="39">
        <v>0</v>
      </c>
      <c r="E75" s="38">
        <v>1</v>
      </c>
      <c r="F75" s="38">
        <v>0</v>
      </c>
      <c r="G75" s="37">
        <v>0</v>
      </c>
      <c r="H75" s="36">
        <f t="shared" si="1"/>
        <v>-0.81206869687986694</v>
      </c>
      <c r="I75" s="35">
        <f t="shared" si="2"/>
        <v>1.8637528184907133</v>
      </c>
      <c r="J75" s="34">
        <f t="shared" si="3"/>
        <v>0.55063325155275034</v>
      </c>
      <c r="K75" s="33"/>
      <c r="L75" s="67">
        <v>0.55063325155275034</v>
      </c>
      <c r="M75" s="66">
        <v>2.4143860700434638</v>
      </c>
      <c r="N75" s="66">
        <v>-0.2614354453271166</v>
      </c>
      <c r="O75" s="65">
        <v>1.6023173731635967</v>
      </c>
      <c r="P75" s="12">
        <f>EXP(L75)/((EXP(L74)+EXP(L75)+EXP(L76)+EXP(L77)))</f>
        <v>0.20219949211025562</v>
      </c>
      <c r="Q75" s="12">
        <f>EXP(M75)/((EXP(M74)+EXP(M75)+EXP(M76)+EXP(M77)))</f>
        <v>0.61078037425934717</v>
      </c>
      <c r="R75" s="12">
        <f>EXP(N75)/((EXP(N74)+EXP(N75)+EXP(N76)+EXP(N77)))</f>
        <v>4.2052377567176995E-2</v>
      </c>
      <c r="S75" s="12">
        <f>EXP(O75)/((EXP(O74)+EXP(O75)+EXP(O76)+EXP(O77)))</f>
        <v>0.16771505177073603</v>
      </c>
      <c r="T75" s="2"/>
      <c r="U75" s="30">
        <v>5.0549873027563905E-2</v>
      </c>
      <c r="V75" s="30">
        <v>-9.7304906435163208E-2</v>
      </c>
      <c r="W75" s="30">
        <v>1.0513094391794249E-2</v>
      </c>
      <c r="X75" s="29">
        <v>4.1928762942684009E-2</v>
      </c>
      <c r="Y75" s="28">
        <v>5.2441857334478259E-2</v>
      </c>
      <c r="Z75" s="27">
        <v>-5.5376143492479199E-2</v>
      </c>
      <c r="AA75" s="6">
        <f t="shared" si="4"/>
        <v>5.6868239268789561E-3</v>
      </c>
      <c r="AB75" s="26">
        <v>-0.86451055421434519</v>
      </c>
      <c r="AC75" s="25">
        <v>1.9191289619831924</v>
      </c>
      <c r="AD75" s="24">
        <v>0.54494642762587142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</row>
    <row r="76" spans="1:173" s="1" customFormat="1" ht="15" thickBot="1" x14ac:dyDescent="0.4">
      <c r="A76" s="182"/>
      <c r="B76" s="41">
        <v>1</v>
      </c>
      <c r="C76" s="40">
        <v>0</v>
      </c>
      <c r="D76" s="39">
        <v>0</v>
      </c>
      <c r="E76" s="38">
        <v>0</v>
      </c>
      <c r="F76" s="38">
        <v>1</v>
      </c>
      <c r="G76" s="37">
        <v>0</v>
      </c>
      <c r="H76" s="36">
        <f t="shared" si="1"/>
        <v>1.8637528184907133</v>
      </c>
      <c r="I76" s="35">
        <f t="shared" si="2"/>
        <v>-0.81206869687986694</v>
      </c>
      <c r="J76" s="34">
        <f t="shared" si="3"/>
        <v>0.55063325155275034</v>
      </c>
      <c r="K76" s="33"/>
      <c r="L76" s="67">
        <v>0.55063325155275034</v>
      </c>
      <c r="M76" s="66">
        <v>-0.2614354453271166</v>
      </c>
      <c r="N76" s="66">
        <v>2.4143860700434638</v>
      </c>
      <c r="O76" s="65">
        <v>1.6023173731635967</v>
      </c>
      <c r="P76" s="12">
        <f>EXP(L76)/((EXP(L74)+EXP(L75)+EXP(L76)+EXP(L77)))</f>
        <v>0.20219949211025562</v>
      </c>
      <c r="Q76" s="12">
        <f>EXP(M76)/((EXP(M74)+EXP(M75)+EXP(M76)+EXP(M77)))</f>
        <v>4.2052377567177002E-2</v>
      </c>
      <c r="R76" s="12">
        <f>EXP(N76)/((EXP(N74)+EXP(N75)+EXP(N76)+EXP(N77)))</f>
        <v>0.61078037425934706</v>
      </c>
      <c r="S76" s="12">
        <f>EXP(O76)/((EXP(O74)+EXP(O75)+EXP(O76)+EXP(O77)))</f>
        <v>0.16771505177073603</v>
      </c>
      <c r="T76" s="2"/>
      <c r="U76" s="30">
        <v>5.0549873027563905E-2</v>
      </c>
      <c r="V76" s="30">
        <v>1.051309439179425E-2</v>
      </c>
      <c r="W76" s="30">
        <v>-9.7304906435163235E-2</v>
      </c>
      <c r="X76" s="29">
        <v>4.1928762942684009E-2</v>
      </c>
      <c r="Y76" s="28">
        <v>-5.5376143492479227E-2</v>
      </c>
      <c r="Z76" s="27">
        <v>5.2441857334478259E-2</v>
      </c>
      <c r="AA76" s="6">
        <f t="shared" si="4"/>
        <v>5.6868239268789283E-3</v>
      </c>
      <c r="AB76" s="26">
        <v>1.9191289619831926</v>
      </c>
      <c r="AC76" s="25">
        <v>-0.86451055421434519</v>
      </c>
      <c r="AD76" s="24">
        <v>0.54494642762587142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</row>
    <row r="77" spans="1:173" s="1" customFormat="1" ht="15" thickBot="1" x14ac:dyDescent="0.4">
      <c r="A77" s="183"/>
      <c r="B77" s="23">
        <v>1</v>
      </c>
      <c r="C77" s="22">
        <v>1</v>
      </c>
      <c r="D77" s="21">
        <v>0</v>
      </c>
      <c r="E77" s="20">
        <v>0</v>
      </c>
      <c r="F77" s="20">
        <v>0</v>
      </c>
      <c r="G77" s="19">
        <v>1</v>
      </c>
      <c r="H77" s="18">
        <f t="shared" si="1"/>
        <v>1.52812350784024</v>
      </c>
      <c r="I77" s="17">
        <f t="shared" si="2"/>
        <v>1.52812350784024</v>
      </c>
      <c r="J77" s="16">
        <f t="shared" si="3"/>
        <v>-0.14713728871200998</v>
      </c>
      <c r="K77" s="15"/>
      <c r="L77" s="64">
        <v>-0.14713728871200998</v>
      </c>
      <c r="M77" s="63">
        <v>1.3809862191282301</v>
      </c>
      <c r="N77" s="63">
        <v>1.3809862191282301</v>
      </c>
      <c r="O77" s="62">
        <v>2.9091097269684698</v>
      </c>
      <c r="P77" s="12">
        <f>EXP(L77)/((EXP(L74)+EXP(L75)+EXP(L76)+EXP(L77)))</f>
        <v>0.10063340442628564</v>
      </c>
      <c r="Q77" s="12">
        <f>EXP(M77)/((EXP(M74)+EXP(M75)+EXP(M76)+EXP(M77)))</f>
        <v>0.21731275663293606</v>
      </c>
      <c r="R77" s="12">
        <f>EXP(N77)/((EXP(N74)+EXP(N75)+EXP(N76)+EXP(N77)))</f>
        <v>0.21731275663293603</v>
      </c>
      <c r="S77" s="12">
        <f>EXP(O77)/((EXP(O74)+EXP(O75)+EXP(O76)+EXP(O77)))</f>
        <v>0.61959049801883515</v>
      </c>
      <c r="T77" s="2"/>
      <c r="U77" s="10">
        <v>2.515835110657141E-2</v>
      </c>
      <c r="V77" s="10">
        <v>5.4328189158234015E-2</v>
      </c>
      <c r="W77" s="10">
        <v>5.4328189158234008E-2</v>
      </c>
      <c r="X77" s="9">
        <v>-9.5102375495291214E-2</v>
      </c>
      <c r="Y77" s="8">
        <v>-4.0774186337057206E-2</v>
      </c>
      <c r="Z77" s="7">
        <v>-4.0774186337057199E-2</v>
      </c>
      <c r="AA77" s="6">
        <f t="shared" si="4"/>
        <v>3.8712353927748216E-2</v>
      </c>
      <c r="AB77" s="5">
        <v>1.5688976941772972</v>
      </c>
      <c r="AC77" s="4">
        <v>1.5688976941772972</v>
      </c>
      <c r="AD77" s="3">
        <v>-0.1858496426397582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</row>
    <row r="78" spans="1:173" s="1" customFormat="1" ht="15" thickBot="1" x14ac:dyDescent="0.4">
      <c r="A78" s="181">
        <f>A74+1</f>
        <v>18</v>
      </c>
      <c r="B78" s="58">
        <v>0</v>
      </c>
      <c r="C78" s="57">
        <v>0</v>
      </c>
      <c r="D78" s="56">
        <v>1</v>
      </c>
      <c r="E78" s="55">
        <v>0</v>
      </c>
      <c r="F78" s="55">
        <v>0</v>
      </c>
      <c r="G78" s="54">
        <v>0</v>
      </c>
      <c r="H78" s="36">
        <f t="shared" ref="H78:H141" si="5">AB74</f>
        <v>-0.62351610194614471</v>
      </c>
      <c r="I78" s="35">
        <f t="shared" ref="I78:I141" si="6">AC74</f>
        <v>-0.62351610194614471</v>
      </c>
      <c r="J78" s="53">
        <f t="shared" ref="J78:J141" si="7">AD74</f>
        <v>1.4959567873880146</v>
      </c>
      <c r="K78" s="52">
        <f>K74</f>
        <v>1</v>
      </c>
      <c r="L78" s="61" cm="1">
        <f t="array" ref="L78:O81">J78:J81 + MMULT(H78:I81, TRANSPOSE(B78:C81))</f>
        <v>1.4959567873880146</v>
      </c>
      <c r="M78" s="60">
        <v>0.87244068544186992</v>
      </c>
      <c r="N78" s="60">
        <v>0.87244068544186992</v>
      </c>
      <c r="O78" s="59">
        <v>0.24892458349572522</v>
      </c>
      <c r="P78" s="12">
        <f>EXP(L78)/((EXP(L78)+EXP(L79)+EXP(L80)+EXP(L81)))</f>
        <v>0.51053265762983002</v>
      </c>
      <c r="Q78" s="12">
        <f>EXP(M78)/((EXP(M78)+EXP(M79)+EXP(M80)+EXP(M81)))</f>
        <v>0.12687639764614064</v>
      </c>
      <c r="R78" s="12">
        <f>EXP(N78)/((EXP(N78)+EXP(N79)+EXP(N80)+EXP(N81)))</f>
        <v>0.12687639764614064</v>
      </c>
      <c r="S78" s="12">
        <f>EXP(O78)/((EXP(O78)+EXP(O79)+EXP(O80)+EXP(O81)))</f>
        <v>4.2293051653876611E-2</v>
      </c>
      <c r="T78" s="68" cm="1">
        <f t="array" ref="T78">(0.25)*SUM(LN(P78:S81)*(-(D78:G81)))</f>
        <v>0.51955659939419441</v>
      </c>
      <c r="U78" s="48" cm="1">
        <f t="array" ref="U78:X81">0.25*(P78:S81-D78:G81)</f>
        <v>-0.12236683559254249</v>
      </c>
      <c r="V78" s="48">
        <v>3.1719099411535161E-2</v>
      </c>
      <c r="W78" s="48">
        <v>3.1719099411535161E-2</v>
      </c>
      <c r="X78" s="47">
        <v>1.0573262913469153E-2</v>
      </c>
      <c r="Y78" s="46" cm="1">
        <f t="array" ref="Y78:Z81">MMULT(_xlfn.ANCHORARRAY(U78),B78:C81)</f>
        <v>4.2292362325004315E-2</v>
      </c>
      <c r="Z78" s="45">
        <v>4.2292362325004315E-2</v>
      </c>
      <c r="AA78" s="6">
        <f t="shared" si="4"/>
        <v>-4.8355373856003012E-2</v>
      </c>
      <c r="AB78" s="44" cm="1">
        <f t="array" ref="AB78:AC81">H78:I81-K78*_xlfn.ANCHORARRAY(Y78)</f>
        <v>-0.66580846427114904</v>
      </c>
      <c r="AC78" s="43">
        <v>-0.66580846427114904</v>
      </c>
      <c r="AD78" s="42" cm="1">
        <f t="array" ref="AD78:AD81">J78:J81-K78*AA78:AA81</f>
        <v>1.5443121612440176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</row>
    <row r="79" spans="1:173" s="1" customFormat="1" ht="15" thickBot="1" x14ac:dyDescent="0.4">
      <c r="A79" s="182"/>
      <c r="B79" s="41">
        <v>0</v>
      </c>
      <c r="C79" s="40">
        <v>1</v>
      </c>
      <c r="D79" s="39">
        <v>0</v>
      </c>
      <c r="E79" s="38">
        <v>1</v>
      </c>
      <c r="F79" s="38">
        <v>0</v>
      </c>
      <c r="G79" s="37">
        <v>0</v>
      </c>
      <c r="H79" s="36">
        <f t="shared" si="5"/>
        <v>-0.86451055421434519</v>
      </c>
      <c r="I79" s="35">
        <f t="shared" si="6"/>
        <v>1.9191289619831924</v>
      </c>
      <c r="J79" s="34">
        <f t="shared" si="7"/>
        <v>0.54494642762587142</v>
      </c>
      <c r="K79" s="33"/>
      <c r="L79" s="67">
        <v>0.54494642762587142</v>
      </c>
      <c r="M79" s="66">
        <v>2.4640753896090639</v>
      </c>
      <c r="N79" s="66">
        <v>-0.31956412658847377</v>
      </c>
      <c r="O79" s="65">
        <v>1.5995648353947187</v>
      </c>
      <c r="P79" s="12">
        <f>EXP(L79)/((EXP(L78)+EXP(L79)+EXP(L80)+EXP(L81)))</f>
        <v>0.19724453386821084</v>
      </c>
      <c r="Q79" s="12">
        <f>EXP(M79)/((EXP(M78)+EXP(M79)+EXP(M80)+EXP(M81)))</f>
        <v>0.62318789462970303</v>
      </c>
      <c r="R79" s="12">
        <f>EXP(N79)/((EXP(N78)+EXP(N79)+EXP(N80)+EXP(N81)))</f>
        <v>3.8521192855956732E-2</v>
      </c>
      <c r="S79" s="12">
        <f>EXP(O79)/((EXP(O78)+EXP(O79)+EXP(O80)+EXP(O81)))</f>
        <v>0.16324678283133731</v>
      </c>
      <c r="T79" s="2"/>
      <c r="U79" s="30">
        <v>4.9311133467052709E-2</v>
      </c>
      <c r="V79" s="30">
        <v>-9.4203026342574242E-2</v>
      </c>
      <c r="W79" s="30">
        <v>9.630298213989183E-3</v>
      </c>
      <c r="X79" s="29">
        <v>4.0811695707834328E-2</v>
      </c>
      <c r="Y79" s="28">
        <v>5.0441993921823511E-2</v>
      </c>
      <c r="Z79" s="27">
        <v>-5.3391330634739914E-2</v>
      </c>
      <c r="AA79" s="6">
        <f t="shared" si="4"/>
        <v>5.5501010463019779E-3</v>
      </c>
      <c r="AB79" s="26">
        <v>-0.91495254813616866</v>
      </c>
      <c r="AC79" s="25">
        <v>1.9725202926179324</v>
      </c>
      <c r="AD79" s="24">
        <v>0.53939632657956949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</row>
    <row r="80" spans="1:173" s="1" customFormat="1" ht="15" thickBot="1" x14ac:dyDescent="0.4">
      <c r="A80" s="182"/>
      <c r="B80" s="41">
        <v>1</v>
      </c>
      <c r="C80" s="40">
        <v>0</v>
      </c>
      <c r="D80" s="39">
        <v>0</v>
      </c>
      <c r="E80" s="38">
        <v>0</v>
      </c>
      <c r="F80" s="38">
        <v>1</v>
      </c>
      <c r="G80" s="37">
        <v>0</v>
      </c>
      <c r="H80" s="36">
        <f t="shared" si="5"/>
        <v>1.9191289619831926</v>
      </c>
      <c r="I80" s="35">
        <f t="shared" si="6"/>
        <v>-0.86451055421434519</v>
      </c>
      <c r="J80" s="34">
        <f t="shared" si="7"/>
        <v>0.54494642762587142</v>
      </c>
      <c r="K80" s="33"/>
      <c r="L80" s="67">
        <v>0.54494642762587142</v>
      </c>
      <c r="M80" s="66">
        <v>-0.31956412658847377</v>
      </c>
      <c r="N80" s="66">
        <v>2.4640753896090639</v>
      </c>
      <c r="O80" s="65">
        <v>1.5995648353947187</v>
      </c>
      <c r="P80" s="12">
        <f>EXP(L80)/((EXP(L78)+EXP(L79)+EXP(L80)+EXP(L81)))</f>
        <v>0.19724453386821084</v>
      </c>
      <c r="Q80" s="12">
        <f>EXP(M80)/((EXP(M78)+EXP(M79)+EXP(M80)+EXP(M81)))</f>
        <v>3.8521192855956732E-2</v>
      </c>
      <c r="R80" s="12">
        <f>EXP(N80)/((EXP(N78)+EXP(N79)+EXP(N80)+EXP(N81)))</f>
        <v>0.62318789462970303</v>
      </c>
      <c r="S80" s="12">
        <f>EXP(O80)/((EXP(O78)+EXP(O79)+EXP(O80)+EXP(O81)))</f>
        <v>0.16324678283133731</v>
      </c>
      <c r="T80" s="2"/>
      <c r="U80" s="30">
        <v>4.9311133467052709E-2</v>
      </c>
      <c r="V80" s="30">
        <v>9.630298213989183E-3</v>
      </c>
      <c r="W80" s="30">
        <v>-9.4203026342574242E-2</v>
      </c>
      <c r="X80" s="29">
        <v>4.0811695707834328E-2</v>
      </c>
      <c r="Y80" s="28">
        <v>-5.3391330634739914E-2</v>
      </c>
      <c r="Z80" s="27">
        <v>5.0441993921823511E-2</v>
      </c>
      <c r="AA80" s="6">
        <f t="shared" si="4"/>
        <v>5.5501010463019779E-3</v>
      </c>
      <c r="AB80" s="26">
        <v>1.9725202926179326</v>
      </c>
      <c r="AC80" s="25">
        <v>-0.91495254813616866</v>
      </c>
      <c r="AD80" s="24">
        <v>0.53939632657956949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</row>
    <row r="81" spans="1:173" s="1" customFormat="1" ht="15" thickBot="1" x14ac:dyDescent="0.4">
      <c r="A81" s="183"/>
      <c r="B81" s="23">
        <v>1</v>
      </c>
      <c r="C81" s="22">
        <v>1</v>
      </c>
      <c r="D81" s="21">
        <v>0</v>
      </c>
      <c r="E81" s="20">
        <v>0</v>
      </c>
      <c r="F81" s="20">
        <v>0</v>
      </c>
      <c r="G81" s="19">
        <v>1</v>
      </c>
      <c r="H81" s="18">
        <f t="shared" si="5"/>
        <v>1.5688976941772972</v>
      </c>
      <c r="I81" s="17">
        <f t="shared" si="6"/>
        <v>1.5688976941772972</v>
      </c>
      <c r="J81" s="16">
        <f t="shared" si="7"/>
        <v>-0.1858496426397582</v>
      </c>
      <c r="K81" s="15"/>
      <c r="L81" s="64">
        <v>-0.1858496426397582</v>
      </c>
      <c r="M81" s="63">
        <v>1.383048051537539</v>
      </c>
      <c r="N81" s="63">
        <v>1.383048051537539</v>
      </c>
      <c r="O81" s="62">
        <v>2.9519457457148364</v>
      </c>
      <c r="P81" s="12">
        <f>EXP(L81)/((EXP(L78)+EXP(L79)+EXP(L80)+EXP(L81)))</f>
        <v>9.4978274633748194E-2</v>
      </c>
      <c r="Q81" s="12">
        <f>EXP(M81)/((EXP(M78)+EXP(M79)+EXP(M80)+EXP(M81)))</f>
        <v>0.21141451486819973</v>
      </c>
      <c r="R81" s="12">
        <f>EXP(N81)/((EXP(N78)+EXP(N79)+EXP(N80)+EXP(N81)))</f>
        <v>0.21141451486819973</v>
      </c>
      <c r="S81" s="12">
        <f>EXP(O81)/((EXP(O78)+EXP(O79)+EXP(O80)+EXP(O81)))</f>
        <v>0.63121338268344873</v>
      </c>
      <c r="T81" s="2"/>
      <c r="U81" s="10">
        <v>2.3744568658437049E-2</v>
      </c>
      <c r="V81" s="10">
        <v>5.2853628717049933E-2</v>
      </c>
      <c r="W81" s="10">
        <v>5.2853628717049933E-2</v>
      </c>
      <c r="X81" s="9">
        <v>-9.2196654329137817E-2</v>
      </c>
      <c r="Y81" s="8">
        <v>-3.9343025612087884E-2</v>
      </c>
      <c r="Z81" s="7">
        <v>-3.9343025612087884E-2</v>
      </c>
      <c r="AA81" s="6">
        <f t="shared" si="4"/>
        <v>3.7255171763399098E-2</v>
      </c>
      <c r="AB81" s="5">
        <v>1.6082407197893851</v>
      </c>
      <c r="AC81" s="4">
        <v>1.6082407197893851</v>
      </c>
      <c r="AD81" s="3">
        <v>-0.2231048144031573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</row>
    <row r="82" spans="1:173" s="1" customFormat="1" ht="15" thickBot="1" x14ac:dyDescent="0.4">
      <c r="A82" s="181">
        <f>A78+1</f>
        <v>19</v>
      </c>
      <c r="B82" s="58">
        <v>0</v>
      </c>
      <c r="C82" s="57">
        <v>0</v>
      </c>
      <c r="D82" s="56">
        <v>1</v>
      </c>
      <c r="E82" s="55">
        <v>0</v>
      </c>
      <c r="F82" s="55">
        <v>0</v>
      </c>
      <c r="G82" s="54">
        <v>0</v>
      </c>
      <c r="H82" s="36">
        <f t="shared" si="5"/>
        <v>-0.66580846427114904</v>
      </c>
      <c r="I82" s="35">
        <f t="shared" si="6"/>
        <v>-0.66580846427114904</v>
      </c>
      <c r="J82" s="53">
        <f t="shared" si="7"/>
        <v>1.5443121612440176</v>
      </c>
      <c r="K82" s="52">
        <f>K78</f>
        <v>1</v>
      </c>
      <c r="L82" s="61" cm="1">
        <f t="array" ref="L82:O85">J82:J85 + MMULT(H82:I85, TRANSPOSE(B82:C85))</f>
        <v>1.5443121612440176</v>
      </c>
      <c r="M82" s="60">
        <v>0.87850369697286856</v>
      </c>
      <c r="N82" s="60">
        <v>0.87850369697286856</v>
      </c>
      <c r="O82" s="59">
        <v>0.21269523270171953</v>
      </c>
      <c r="P82" s="12">
        <f>EXP(L82)/((EXP(L82)+EXP(L83)+EXP(L84)+EXP(L85)))</f>
        <v>0.52550694562707267</v>
      </c>
      <c r="Q82" s="12">
        <f>EXP(M82)/((EXP(M82)+EXP(M83)+EXP(M84)+EXP(M85)))</f>
        <v>0.12397165745347821</v>
      </c>
      <c r="R82" s="12">
        <f>EXP(N82)/((EXP(N82)+EXP(N83)+EXP(N84)+EXP(N85)))</f>
        <v>0.12397165745347821</v>
      </c>
      <c r="S82" s="12">
        <f>EXP(O82)/((EXP(O82)+EXP(O83)+EXP(O84)+EXP(O85)))</f>
        <v>3.9818712904781881E-2</v>
      </c>
      <c r="T82" s="68" cm="1">
        <f t="array" ref="T82">(0.25)*SUM(LN(P82:S85)*(-(D82:G85)))</f>
        <v>0.4986768888014943</v>
      </c>
      <c r="U82" s="48" cm="1">
        <f t="array" ref="U82:X85">0.25*(P82:S85-D82:G85)</f>
        <v>-0.11862326359323183</v>
      </c>
      <c r="V82" s="48">
        <v>3.0992914363369553E-2</v>
      </c>
      <c r="W82" s="48">
        <v>3.0992914363369553E-2</v>
      </c>
      <c r="X82" s="47">
        <v>9.9546782261954701E-3</v>
      </c>
      <c r="Y82" s="46" cm="1">
        <f t="array" ref="Y82:Z85">MMULT(_xlfn.ANCHORARRAY(U82),B82:C85)</f>
        <v>4.0947592589565027E-2</v>
      </c>
      <c r="Z82" s="45">
        <v>4.0947592589565027E-2</v>
      </c>
      <c r="AA82" s="6">
        <f t="shared" si="4"/>
        <v>-4.6682756640297252E-2</v>
      </c>
      <c r="AB82" s="44" cm="1">
        <f t="array" ref="AB82:AC85">H82:I85-K82*_xlfn.ANCHORARRAY(Y82)</f>
        <v>-0.70675605686071408</v>
      </c>
      <c r="AC82" s="43">
        <v>-0.70675605686071408</v>
      </c>
      <c r="AD82" s="42" cm="1">
        <f t="array" ref="AD82:AD85">J82:J85-K82*AA82:AA85</f>
        <v>1.5909949178843148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</row>
    <row r="83" spans="1:173" s="1" customFormat="1" ht="15" thickBot="1" x14ac:dyDescent="0.4">
      <c r="A83" s="182"/>
      <c r="B83" s="41">
        <v>0</v>
      </c>
      <c r="C83" s="40">
        <v>1</v>
      </c>
      <c r="D83" s="39">
        <v>0</v>
      </c>
      <c r="E83" s="38">
        <v>1</v>
      </c>
      <c r="F83" s="38">
        <v>0</v>
      </c>
      <c r="G83" s="37">
        <v>0</v>
      </c>
      <c r="H83" s="36">
        <f t="shared" si="5"/>
        <v>-0.91495254813616866</v>
      </c>
      <c r="I83" s="35">
        <f t="shared" si="6"/>
        <v>1.9725202926179324</v>
      </c>
      <c r="J83" s="34">
        <f t="shared" si="7"/>
        <v>0.53939632657956949</v>
      </c>
      <c r="K83" s="33"/>
      <c r="L83" s="67">
        <v>0.53939632657956949</v>
      </c>
      <c r="M83" s="66">
        <v>2.511916619197502</v>
      </c>
      <c r="N83" s="66">
        <v>-0.37555622155659918</v>
      </c>
      <c r="O83" s="65">
        <v>1.5969640710613331</v>
      </c>
      <c r="P83" s="12">
        <f>EXP(L83)/((EXP(L82)+EXP(L83)+EXP(L84)+EXP(L85)))</f>
        <v>0.19237518863998421</v>
      </c>
      <c r="Q83" s="12">
        <f>EXP(M83)/((EXP(M82)+EXP(M83)+EXP(M84)+EXP(M85)))</f>
        <v>0.63489897565560793</v>
      </c>
      <c r="R83" s="12">
        <f>EXP(N83)/((EXP(N82)+EXP(N83)+EXP(N84)+EXP(N85)))</f>
        <v>3.5374564750897321E-2</v>
      </c>
      <c r="S83" s="12">
        <f>EXP(O83)/((EXP(O82)+EXP(O83)+EXP(O84)+EXP(O85)))</f>
        <v>0.15895256329339164</v>
      </c>
      <c r="T83" s="11"/>
      <c r="U83" s="30">
        <v>4.8093797159996052E-2</v>
      </c>
      <c r="V83" s="30">
        <v>-9.1275256086098017E-2</v>
      </c>
      <c r="W83" s="30">
        <v>8.8436411877243302E-3</v>
      </c>
      <c r="X83" s="29">
        <v>3.9738140823347909E-2</v>
      </c>
      <c r="Y83" s="28">
        <v>4.8581782011072237E-2</v>
      </c>
      <c r="Z83" s="27">
        <v>-5.1537115262750108E-2</v>
      </c>
      <c r="AA83" s="6">
        <f t="shared" si="4"/>
        <v>5.4003230849702724E-3</v>
      </c>
      <c r="AB83" s="26">
        <v>-0.96353433014724088</v>
      </c>
      <c r="AC83" s="25">
        <v>2.0240574078806826</v>
      </c>
      <c r="AD83" s="24">
        <v>0.53399600349459919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</row>
    <row r="84" spans="1:173" s="1" customFormat="1" ht="15" thickBot="1" x14ac:dyDescent="0.4">
      <c r="A84" s="182"/>
      <c r="B84" s="41">
        <v>1</v>
      </c>
      <c r="C84" s="40">
        <v>0</v>
      </c>
      <c r="D84" s="39">
        <v>0</v>
      </c>
      <c r="E84" s="38">
        <v>0</v>
      </c>
      <c r="F84" s="38">
        <v>1</v>
      </c>
      <c r="G84" s="37">
        <v>0</v>
      </c>
      <c r="H84" s="36">
        <f t="shared" si="5"/>
        <v>1.9725202926179326</v>
      </c>
      <c r="I84" s="35">
        <f t="shared" si="6"/>
        <v>-0.91495254813616866</v>
      </c>
      <c r="J84" s="34">
        <f t="shared" si="7"/>
        <v>0.53939632657956949</v>
      </c>
      <c r="K84" s="33"/>
      <c r="L84" s="67">
        <v>0.53939632657956949</v>
      </c>
      <c r="M84" s="66">
        <v>-0.37555622155659918</v>
      </c>
      <c r="N84" s="66">
        <v>2.511916619197502</v>
      </c>
      <c r="O84" s="65">
        <v>1.5969640710613335</v>
      </c>
      <c r="P84" s="12">
        <f>EXP(L84)/((EXP(L82)+EXP(L83)+EXP(L84)+EXP(L85)))</f>
        <v>0.19237518863998421</v>
      </c>
      <c r="Q84" s="12">
        <f>EXP(M84)/((EXP(M82)+EXP(M83)+EXP(M84)+EXP(M85)))</f>
        <v>3.5374564750897321E-2</v>
      </c>
      <c r="R84" s="12">
        <f>EXP(N84)/((EXP(N82)+EXP(N83)+EXP(N84)+EXP(N85)))</f>
        <v>0.63489897565560793</v>
      </c>
      <c r="S84" s="12">
        <f>EXP(O84)/((EXP(O82)+EXP(O83)+EXP(O84)+EXP(O85)))</f>
        <v>0.15895256329339169</v>
      </c>
      <c r="T84" s="11"/>
      <c r="U84" s="30">
        <v>4.8093797159996052E-2</v>
      </c>
      <c r="V84" s="30">
        <v>8.8436411877243302E-3</v>
      </c>
      <c r="W84" s="30">
        <v>-9.1275256086098017E-2</v>
      </c>
      <c r="X84" s="29">
        <v>3.9738140823347923E-2</v>
      </c>
      <c r="Y84" s="28">
        <v>-5.1537115262750094E-2</v>
      </c>
      <c r="Z84" s="27">
        <v>4.8581782011072251E-2</v>
      </c>
      <c r="AA84" s="6">
        <f t="shared" si="4"/>
        <v>5.4003230849702863E-3</v>
      </c>
      <c r="AB84" s="26">
        <v>2.0240574078806826</v>
      </c>
      <c r="AC84" s="25">
        <v>-0.96353433014724088</v>
      </c>
      <c r="AD84" s="24">
        <v>0.53399600349459919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</row>
    <row r="85" spans="1:173" s="1" customFormat="1" ht="15" thickBot="1" x14ac:dyDescent="0.4">
      <c r="A85" s="183"/>
      <c r="B85" s="23">
        <v>1</v>
      </c>
      <c r="C85" s="22">
        <v>1</v>
      </c>
      <c r="D85" s="21">
        <v>0</v>
      </c>
      <c r="E85" s="20">
        <v>0</v>
      </c>
      <c r="F85" s="20">
        <v>0</v>
      </c>
      <c r="G85" s="19">
        <v>1</v>
      </c>
      <c r="H85" s="18">
        <f t="shared" si="5"/>
        <v>1.6082407197893851</v>
      </c>
      <c r="I85" s="17">
        <f t="shared" si="6"/>
        <v>1.6082407197893851</v>
      </c>
      <c r="J85" s="16">
        <f t="shared" si="7"/>
        <v>-0.2231048144031573</v>
      </c>
      <c r="K85" s="15"/>
      <c r="L85" s="64">
        <v>-0.2231048144031573</v>
      </c>
      <c r="M85" s="63">
        <v>1.3851359053862278</v>
      </c>
      <c r="N85" s="63">
        <v>1.3851359053862278</v>
      </c>
      <c r="O85" s="62">
        <v>2.9933766251756131</v>
      </c>
      <c r="P85" s="12">
        <f>EXP(L85)/((EXP(L82)+EXP(L83)+EXP(L84)+EXP(L85)))</f>
        <v>8.9742677092959008E-2</v>
      </c>
      <c r="Q85" s="12">
        <f>EXP(M85)/((EXP(M82)+EXP(M83)+EXP(M84)+EXP(M85)))</f>
        <v>0.20575480214001646</v>
      </c>
      <c r="R85" s="12">
        <f>EXP(N85)/((EXP(N82)+EXP(N83)+EXP(N84)+EXP(N85)))</f>
        <v>0.20575480214001646</v>
      </c>
      <c r="S85" s="12">
        <f>EXP(O85)/((EXP(O82)+EXP(O83)+EXP(O84)+EXP(O85)))</f>
        <v>0.64227616050843483</v>
      </c>
      <c r="T85" s="11"/>
      <c r="U85" s="10">
        <v>2.2435669273239752E-2</v>
      </c>
      <c r="V85" s="10">
        <v>5.1438700535004114E-2</v>
      </c>
      <c r="W85" s="10">
        <v>5.1438700535004114E-2</v>
      </c>
      <c r="X85" s="9">
        <v>-8.9430959872891291E-2</v>
      </c>
      <c r="Y85" s="8">
        <v>-3.7992259337887177E-2</v>
      </c>
      <c r="Z85" s="7">
        <v>-3.7992259337887177E-2</v>
      </c>
      <c r="AA85" s="6">
        <f t="shared" si="4"/>
        <v>3.5882110470356693E-2</v>
      </c>
      <c r="AB85" s="5">
        <v>1.6462329791272723</v>
      </c>
      <c r="AC85" s="4">
        <v>1.6462329791272723</v>
      </c>
      <c r="AD85" s="3">
        <v>-0.25898692487351399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</row>
    <row r="86" spans="1:173" s="1" customFormat="1" ht="15" thickBot="1" x14ac:dyDescent="0.4">
      <c r="A86" s="181">
        <f>A82+1</f>
        <v>20</v>
      </c>
      <c r="B86" s="58">
        <v>0</v>
      </c>
      <c r="C86" s="57">
        <v>0</v>
      </c>
      <c r="D86" s="56">
        <v>1</v>
      </c>
      <c r="E86" s="55">
        <v>0</v>
      </c>
      <c r="F86" s="55">
        <v>0</v>
      </c>
      <c r="G86" s="54">
        <v>0</v>
      </c>
      <c r="H86" s="36">
        <f t="shared" si="5"/>
        <v>-0.70675605686071408</v>
      </c>
      <c r="I86" s="35">
        <f t="shared" si="6"/>
        <v>-0.70675605686071408</v>
      </c>
      <c r="J86" s="53">
        <f t="shared" si="7"/>
        <v>1.5909949178843148</v>
      </c>
      <c r="K86" s="52">
        <f>K82</f>
        <v>1</v>
      </c>
      <c r="L86" s="61" cm="1">
        <f t="array" ref="L86:O89">J86:J89 + MMULT(H86:I89, TRANSPOSE(B86:C89))</f>
        <v>1.5909949178843148</v>
      </c>
      <c r="M86" s="60">
        <v>0.88423886102360072</v>
      </c>
      <c r="N86" s="60">
        <v>0.88423886102360072</v>
      </c>
      <c r="O86" s="59">
        <v>0.17748280416288664</v>
      </c>
      <c r="P86" s="12">
        <f>EXP(L86)/((EXP(L86)+EXP(L87)+EXP(L88)+EXP(L89)))</f>
        <v>0.53988851497179691</v>
      </c>
      <c r="Q86" s="12">
        <f>EXP(M86)/((EXP(M86)+EXP(M87)+EXP(M88)+EXP(M89)))</f>
        <v>0.12113929666789219</v>
      </c>
      <c r="R86" s="12">
        <f>EXP(N86)/((EXP(N86)+EXP(N87)+EXP(N88)+EXP(N89)))</f>
        <v>0.12113929666789219</v>
      </c>
      <c r="S86" s="12">
        <f>EXP(O86)/((EXP(O86)+EXP(O87)+EXP(O88)+EXP(O89)))</f>
        <v>3.7535410840141163E-2</v>
      </c>
      <c r="T86" s="49" cm="1">
        <f t="array" ref="T86">SUM(LN(P86:S89)*D86:G89*(-0.25))</f>
        <v>0.47921653846244561</v>
      </c>
      <c r="U86" s="48" cm="1">
        <f t="array" ref="U86:X89">0.25*(P86:S89-D86:G89)</f>
        <v>-0.11502787125705077</v>
      </c>
      <c r="V86" s="48">
        <v>3.0284824166973048E-2</v>
      </c>
      <c r="W86" s="48">
        <v>3.0284824166973048E-2</v>
      </c>
      <c r="X86" s="47">
        <v>9.3838527100352908E-3</v>
      </c>
      <c r="Y86" s="46" cm="1">
        <f t="array" ref="Y86:Z89">MMULT(_xlfn.ANCHORARRAY(U86),B86:C89)</f>
        <v>3.9668676877008341E-2</v>
      </c>
      <c r="Z86" s="45">
        <v>3.9668676877008341E-2</v>
      </c>
      <c r="AA86" s="6">
        <f t="shared" si="4"/>
        <v>-4.5074370213069384E-2</v>
      </c>
      <c r="AB86" s="44" cm="1">
        <f t="array" ref="AB86:AC89">H86:I89-K86*_xlfn.ANCHORARRAY(Y86)</f>
        <v>-0.74642473373772245</v>
      </c>
      <c r="AC86" s="43">
        <v>-0.74642473373772245</v>
      </c>
      <c r="AD86" s="42" cm="1">
        <f t="array" ref="AD86:AD89">J86:J89-K86*AA86:AA89</f>
        <v>1.6360692880973842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</row>
    <row r="87" spans="1:173" s="1" customFormat="1" ht="15" thickBot="1" x14ac:dyDescent="0.4">
      <c r="A87" s="182"/>
      <c r="B87" s="41">
        <v>0</v>
      </c>
      <c r="C87" s="40">
        <v>1</v>
      </c>
      <c r="D87" s="39">
        <v>0</v>
      </c>
      <c r="E87" s="38">
        <v>1</v>
      </c>
      <c r="F87" s="38">
        <v>0</v>
      </c>
      <c r="G87" s="37">
        <v>0</v>
      </c>
      <c r="H87" s="36">
        <f t="shared" si="5"/>
        <v>-0.96353433014724088</v>
      </c>
      <c r="I87" s="35">
        <f t="shared" si="6"/>
        <v>2.0240574078806826</v>
      </c>
      <c r="J87" s="34">
        <f t="shared" si="7"/>
        <v>0.53399600349459919</v>
      </c>
      <c r="K87" s="33"/>
      <c r="L87" s="67">
        <v>0.53399600349459919</v>
      </c>
      <c r="M87" s="66">
        <v>2.5580534113752815</v>
      </c>
      <c r="N87" s="66">
        <v>-0.42953832665264169</v>
      </c>
      <c r="O87" s="65">
        <v>1.594519081228041</v>
      </c>
      <c r="P87" s="12">
        <f>EXP(L87)/((EXP(L86)+EXP(L87)+EXP(L88)+EXP(L89)))</f>
        <v>0.18760970170833738</v>
      </c>
      <c r="Q87" s="12">
        <f>EXP(M87)/((EXP(M86)+EXP(M87)+EXP(M88)+EXP(M89)))</f>
        <v>0.64597166845703169</v>
      </c>
      <c r="R87" s="12">
        <f>EXP(N87)/((EXP(N86)+EXP(N87)+EXP(N88)+EXP(N89)))</f>
        <v>3.2562584284939182E-2</v>
      </c>
      <c r="S87" s="12">
        <f>EXP(O87)/((EXP(O86)+EXP(O87)+EXP(O88)+EXP(O89)))</f>
        <v>0.15482896461232545</v>
      </c>
      <c r="T87" s="11"/>
      <c r="U87" s="30">
        <v>4.6902425427084345E-2</v>
      </c>
      <c r="V87" s="30">
        <v>-8.8507082885742078E-2</v>
      </c>
      <c r="W87" s="30">
        <v>8.1406460712347955E-3</v>
      </c>
      <c r="X87" s="29">
        <v>3.8707241153081363E-2</v>
      </c>
      <c r="Y87" s="28">
        <v>4.6847887224316161E-2</v>
      </c>
      <c r="Z87" s="27">
        <v>-4.9799841732660714E-2</v>
      </c>
      <c r="AA87" s="6">
        <f t="shared" si="4"/>
        <v>5.2432297656584276E-3</v>
      </c>
      <c r="AB87" s="26">
        <v>-1.0103822173715571</v>
      </c>
      <c r="AC87" s="25">
        <v>2.0738572496133432</v>
      </c>
      <c r="AD87" s="24">
        <v>0.52875277372894081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</row>
    <row r="88" spans="1:173" s="1" customFormat="1" ht="15" thickBot="1" x14ac:dyDescent="0.4">
      <c r="A88" s="182"/>
      <c r="B88" s="41">
        <v>1</v>
      </c>
      <c r="C88" s="40">
        <v>0</v>
      </c>
      <c r="D88" s="39">
        <v>0</v>
      </c>
      <c r="E88" s="38">
        <v>0</v>
      </c>
      <c r="F88" s="38">
        <v>1</v>
      </c>
      <c r="G88" s="37">
        <v>0</v>
      </c>
      <c r="H88" s="36">
        <f t="shared" si="5"/>
        <v>2.0240574078806826</v>
      </c>
      <c r="I88" s="35">
        <f t="shared" si="6"/>
        <v>-0.96353433014724088</v>
      </c>
      <c r="J88" s="34">
        <f t="shared" si="7"/>
        <v>0.53399600349459919</v>
      </c>
      <c r="K88" s="33"/>
      <c r="L88" s="67">
        <v>0.53399600349459919</v>
      </c>
      <c r="M88" s="66">
        <v>-0.42953832665264169</v>
      </c>
      <c r="N88" s="66">
        <v>2.5580534113752815</v>
      </c>
      <c r="O88" s="65">
        <v>1.594519081228041</v>
      </c>
      <c r="P88" s="12">
        <f>EXP(L88)/((EXP(L86)+EXP(L87)+EXP(L88)+EXP(L89)))</f>
        <v>0.18760970170833738</v>
      </c>
      <c r="Q88" s="12">
        <f>EXP(M88)/((EXP(M86)+EXP(M87)+EXP(M88)+EXP(M89)))</f>
        <v>3.2562584284939182E-2</v>
      </c>
      <c r="R88" s="12">
        <f>EXP(N88)/((EXP(N86)+EXP(N87)+EXP(N88)+EXP(N89)))</f>
        <v>0.64597166845703169</v>
      </c>
      <c r="S88" s="12">
        <f>EXP(O88)/((EXP(O86)+EXP(O87)+EXP(O88)+EXP(O89)))</f>
        <v>0.15482896461232545</v>
      </c>
      <c r="T88" s="11"/>
      <c r="U88" s="30">
        <v>4.6902425427084345E-2</v>
      </c>
      <c r="V88" s="30">
        <v>8.1406460712347955E-3</v>
      </c>
      <c r="W88" s="30">
        <v>-8.8507082885742078E-2</v>
      </c>
      <c r="X88" s="29">
        <v>3.8707241153081363E-2</v>
      </c>
      <c r="Y88" s="28">
        <v>-4.9799841732660714E-2</v>
      </c>
      <c r="Z88" s="27">
        <v>4.6847887224316161E-2</v>
      </c>
      <c r="AA88" s="6">
        <f t="shared" si="4"/>
        <v>5.2432297656584276E-3</v>
      </c>
      <c r="AB88" s="26">
        <v>2.0738572496133432</v>
      </c>
      <c r="AC88" s="25">
        <v>-1.0103822173715571</v>
      </c>
      <c r="AD88" s="24">
        <v>0.52875277372894081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</row>
    <row r="89" spans="1:173" s="1" customFormat="1" ht="15" thickBot="1" x14ac:dyDescent="0.4">
      <c r="A89" s="183"/>
      <c r="B89" s="23">
        <v>1</v>
      </c>
      <c r="C89" s="22">
        <v>1</v>
      </c>
      <c r="D89" s="21">
        <v>0</v>
      </c>
      <c r="E89" s="20">
        <v>0</v>
      </c>
      <c r="F89" s="20">
        <v>0</v>
      </c>
      <c r="G89" s="19">
        <v>1</v>
      </c>
      <c r="H89" s="18">
        <f t="shared" si="5"/>
        <v>1.6462329791272723</v>
      </c>
      <c r="I89" s="17">
        <f t="shared" si="6"/>
        <v>1.6462329791272723</v>
      </c>
      <c r="J89" s="16">
        <f t="shared" si="7"/>
        <v>-0.25898692487351399</v>
      </c>
      <c r="K89" s="15"/>
      <c r="L89" s="64">
        <v>-0.25898692487351399</v>
      </c>
      <c r="M89" s="63">
        <v>1.3872460542537584</v>
      </c>
      <c r="N89" s="63">
        <v>1.3872460542537584</v>
      </c>
      <c r="O89" s="62">
        <v>3.0334790333810306</v>
      </c>
      <c r="P89" s="12">
        <f>EXP(L89)/((EXP(L86)+EXP(L87)+EXP(L88)+EXP(L89)))</f>
        <v>8.489208161152835E-2</v>
      </c>
      <c r="Q89" s="12">
        <f>EXP(M89)/((EXP(M86)+EXP(M87)+EXP(M88)+EXP(M89)))</f>
        <v>0.2003264505901369</v>
      </c>
      <c r="R89" s="12">
        <f>EXP(N89)/((EXP(N86)+EXP(N87)+EXP(N88)+EXP(N89)))</f>
        <v>0.2003264505901369</v>
      </c>
      <c r="S89" s="12">
        <f>EXP(O89)/((EXP(O86)+EXP(O87)+EXP(O88)+EXP(O89)))</f>
        <v>0.65280665993520792</v>
      </c>
      <c r="T89" s="11"/>
      <c r="U89" s="10">
        <v>2.1223020402882087E-2</v>
      </c>
      <c r="V89" s="10">
        <v>5.0081612647534225E-2</v>
      </c>
      <c r="W89" s="10">
        <v>5.0081612647534225E-2</v>
      </c>
      <c r="X89" s="9">
        <v>-8.6798335016198019E-2</v>
      </c>
      <c r="Y89" s="8">
        <v>-3.6716722368663794E-2</v>
      </c>
      <c r="Z89" s="7">
        <v>-3.6716722368663794E-2</v>
      </c>
      <c r="AA89" s="6">
        <f t="shared" si="4"/>
        <v>3.4587910681752515E-2</v>
      </c>
      <c r="AB89" s="5">
        <v>1.682949701495936</v>
      </c>
      <c r="AC89" s="4">
        <v>1.682949701495936</v>
      </c>
      <c r="AD89" s="3">
        <v>-0.29357483555526653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</row>
    <row r="90" spans="1:173" s="1" customFormat="1" ht="15" thickBot="1" x14ac:dyDescent="0.4">
      <c r="A90" s="181">
        <f>A86+1</f>
        <v>21</v>
      </c>
      <c r="B90" s="58">
        <v>0</v>
      </c>
      <c r="C90" s="57">
        <v>0</v>
      </c>
      <c r="D90" s="56">
        <v>1</v>
      </c>
      <c r="E90" s="55">
        <v>0</v>
      </c>
      <c r="F90" s="55">
        <v>0</v>
      </c>
      <c r="G90" s="54">
        <v>0</v>
      </c>
      <c r="H90" s="36">
        <f t="shared" si="5"/>
        <v>-0.74642473373772245</v>
      </c>
      <c r="I90" s="35">
        <f t="shared" si="6"/>
        <v>-0.74642473373772245</v>
      </c>
      <c r="J90" s="53">
        <f t="shared" si="7"/>
        <v>1.6360692880973842</v>
      </c>
      <c r="K90" s="52">
        <f>K86</f>
        <v>1</v>
      </c>
      <c r="L90" s="61" cm="1">
        <f t="array" ref="L90:O93">J90:J93 + MMULT(H90:I93, TRANSPOSE(B90:C93))</f>
        <v>1.6360692880973842</v>
      </c>
      <c r="M90" s="60">
        <v>0.88964455435966172</v>
      </c>
      <c r="N90" s="60">
        <v>0.88964455435966172</v>
      </c>
      <c r="O90" s="59">
        <v>0.14321982062193928</v>
      </c>
      <c r="P90" s="12">
        <f>EXP(L90)/((EXP(L90)+EXP(L91)+EXP(L92)+EXP(L93)))</f>
        <v>0.55368260313376949</v>
      </c>
      <c r="Q90" s="12">
        <f>EXP(M90)/((EXP(M90)+EXP(M91)+EXP(M92)+EXP(M93)))</f>
        <v>0.11837903259428605</v>
      </c>
      <c r="R90" s="12">
        <f>EXP(N90)/((EXP(N90)+EXP(N91)+EXP(N92)+EXP(N93)))</f>
        <v>0.11837903259428605</v>
      </c>
      <c r="S90" s="12">
        <f>EXP(O90)/((EXP(O90)+EXP(O91)+EXP(O92)+EXP(O93)))</f>
        <v>3.5425006241092731E-2</v>
      </c>
      <c r="T90" s="49" cm="1">
        <f t="array" ref="T90">SUM(LN(P90:S93)*D90:G93*(-0.25))</f>
        <v>0.46104815774345215</v>
      </c>
      <c r="U90" s="48" cm="1">
        <f t="array" ref="U90:X93">0.25*(P90:S93-D90:G93)</f>
        <v>-0.11157934921655763</v>
      </c>
      <c r="V90" s="48">
        <v>2.9594758148571512E-2</v>
      </c>
      <c r="W90" s="48">
        <v>2.9594758148571512E-2</v>
      </c>
      <c r="X90" s="47">
        <v>8.8562515602731828E-3</v>
      </c>
      <c r="Y90" s="46" cm="1">
        <f t="array" ref="Y90:Z93">MMULT(_xlfn.ANCHORARRAY(U90),B90:C93)</f>
        <v>3.8451009708844693E-2</v>
      </c>
      <c r="Z90" s="45">
        <v>3.8451009708844693E-2</v>
      </c>
      <c r="AA90" s="6">
        <f t="shared" si="4"/>
        <v>-4.3533581359141413E-2</v>
      </c>
      <c r="AB90" s="44" cm="1">
        <f t="array" ref="AB90:AC93">H90:I93-K90*_xlfn.ANCHORARRAY(Y90)</f>
        <v>-0.78487574344656719</v>
      </c>
      <c r="AC90" s="43">
        <v>-0.78487574344656719</v>
      </c>
      <c r="AD90" s="42" cm="1">
        <f t="array" ref="AD90:AD93">J90:J93-K90*AA90:AA93</f>
        <v>1.6796028694565255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</row>
    <row r="91" spans="1:173" s="1" customFormat="1" ht="15" thickBot="1" x14ac:dyDescent="0.4">
      <c r="A91" s="182"/>
      <c r="B91" s="41">
        <v>0</v>
      </c>
      <c r="C91" s="40">
        <v>1</v>
      </c>
      <c r="D91" s="39">
        <v>0</v>
      </c>
      <c r="E91" s="38">
        <v>1</v>
      </c>
      <c r="F91" s="38">
        <v>0</v>
      </c>
      <c r="G91" s="37">
        <v>0</v>
      </c>
      <c r="H91" s="36">
        <f t="shared" si="5"/>
        <v>-1.0103822173715571</v>
      </c>
      <c r="I91" s="35">
        <f t="shared" si="6"/>
        <v>2.0738572496133432</v>
      </c>
      <c r="J91" s="34">
        <f t="shared" si="7"/>
        <v>0.52875277372894081</v>
      </c>
      <c r="K91" s="33"/>
      <c r="L91" s="67">
        <v>0.52875277372894081</v>
      </c>
      <c r="M91" s="66">
        <v>2.602610023342284</v>
      </c>
      <c r="N91" s="66">
        <v>-0.48162944364261628</v>
      </c>
      <c r="O91" s="65">
        <v>1.5922278059707269</v>
      </c>
      <c r="P91" s="12">
        <f>EXP(L91)/((EXP(L90)+EXP(L91)+EXP(L92)+EXP(L93)))</f>
        <v>0.18296137951494307</v>
      </c>
      <c r="Q91" s="12">
        <f>EXP(M91)/((EXP(M90)+EXP(M91)+EXP(M92)+EXP(M93)))</f>
        <v>0.65645693004459882</v>
      </c>
      <c r="R91" s="12">
        <f>EXP(N91)/((EXP(N90)+EXP(N91)+EXP(N92)+EXP(N93)))</f>
        <v>3.0042637396287496E-2</v>
      </c>
      <c r="S91" s="12">
        <f>EXP(O91)/((EXP(O90)+EXP(O91)+EXP(O92)+EXP(O93)))</f>
        <v>0.15087111768699382</v>
      </c>
      <c r="T91" s="11"/>
      <c r="U91" s="30">
        <v>4.5740344878735767E-2</v>
      </c>
      <c r="V91" s="30">
        <v>-8.5885767488850295E-2</v>
      </c>
      <c r="W91" s="30">
        <v>7.5106593490718741E-3</v>
      </c>
      <c r="X91" s="29">
        <v>3.7717779421748455E-2</v>
      </c>
      <c r="Y91" s="28">
        <v>4.5228438770820327E-2</v>
      </c>
      <c r="Z91" s="27">
        <v>-4.816798806710184E-2</v>
      </c>
      <c r="AA91" s="6">
        <f t="shared" si="4"/>
        <v>5.0830161607057986E-3</v>
      </c>
      <c r="AB91" s="26">
        <v>-1.0556106561423775</v>
      </c>
      <c r="AC91" s="25">
        <v>2.1220252376804449</v>
      </c>
      <c r="AD91" s="24">
        <v>0.52366975756823497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</row>
    <row r="92" spans="1:173" s="1" customFormat="1" ht="15" thickBot="1" x14ac:dyDescent="0.4">
      <c r="A92" s="182"/>
      <c r="B92" s="41">
        <v>1</v>
      </c>
      <c r="C92" s="40">
        <v>0</v>
      </c>
      <c r="D92" s="39">
        <v>0</v>
      </c>
      <c r="E92" s="38">
        <v>0</v>
      </c>
      <c r="F92" s="38">
        <v>1</v>
      </c>
      <c r="G92" s="37">
        <v>0</v>
      </c>
      <c r="H92" s="36">
        <f t="shared" si="5"/>
        <v>2.0738572496133432</v>
      </c>
      <c r="I92" s="35">
        <f t="shared" si="6"/>
        <v>-1.0103822173715571</v>
      </c>
      <c r="J92" s="34">
        <f t="shared" si="7"/>
        <v>0.52875277372894081</v>
      </c>
      <c r="K92" s="33"/>
      <c r="L92" s="67">
        <v>0.52875277372894081</v>
      </c>
      <c r="M92" s="66">
        <v>-0.48162944364261628</v>
      </c>
      <c r="N92" s="66">
        <v>2.602610023342284</v>
      </c>
      <c r="O92" s="65">
        <v>1.5922278059707269</v>
      </c>
      <c r="P92" s="12">
        <f>EXP(L92)/((EXP(L90)+EXP(L91)+EXP(L92)+EXP(L93)))</f>
        <v>0.18296137951494307</v>
      </c>
      <c r="Q92" s="12">
        <f>EXP(M92)/((EXP(M90)+EXP(M91)+EXP(M92)+EXP(M93)))</f>
        <v>3.0042637396287496E-2</v>
      </c>
      <c r="R92" s="12">
        <f>EXP(N92)/((EXP(N90)+EXP(N91)+EXP(N92)+EXP(N93)))</f>
        <v>0.65645693004459882</v>
      </c>
      <c r="S92" s="12">
        <f>EXP(O92)/((EXP(O90)+EXP(O91)+EXP(O92)+EXP(O93)))</f>
        <v>0.15087111768699382</v>
      </c>
      <c r="T92" s="11"/>
      <c r="U92" s="30">
        <v>4.5740344878735767E-2</v>
      </c>
      <c r="V92" s="30">
        <v>7.5106593490718741E-3</v>
      </c>
      <c r="W92" s="30">
        <v>-8.5885767488850295E-2</v>
      </c>
      <c r="X92" s="29">
        <v>3.7717779421748455E-2</v>
      </c>
      <c r="Y92" s="28">
        <v>-4.816798806710184E-2</v>
      </c>
      <c r="Z92" s="27">
        <v>4.5228438770820327E-2</v>
      </c>
      <c r="AA92" s="6">
        <f t="shared" si="4"/>
        <v>5.0830161607057986E-3</v>
      </c>
      <c r="AB92" s="26">
        <v>2.1220252376804449</v>
      </c>
      <c r="AC92" s="25">
        <v>-1.0556106561423775</v>
      </c>
      <c r="AD92" s="24">
        <v>0.52366975756823497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</row>
    <row r="93" spans="1:173" s="1" customFormat="1" ht="15" thickBot="1" x14ac:dyDescent="0.4">
      <c r="A93" s="183"/>
      <c r="B93" s="23">
        <v>1</v>
      </c>
      <c r="C93" s="22">
        <v>1</v>
      </c>
      <c r="D93" s="21">
        <v>0</v>
      </c>
      <c r="E93" s="20">
        <v>0</v>
      </c>
      <c r="F93" s="20">
        <v>0</v>
      </c>
      <c r="G93" s="19">
        <v>1</v>
      </c>
      <c r="H93" s="18">
        <f t="shared" si="5"/>
        <v>1.682949701495936</v>
      </c>
      <c r="I93" s="17">
        <f t="shared" si="6"/>
        <v>1.682949701495936</v>
      </c>
      <c r="J93" s="16">
        <f t="shared" si="7"/>
        <v>-0.29357483555526653</v>
      </c>
      <c r="K93" s="15"/>
      <c r="L93" s="64">
        <v>-0.29357483555526653</v>
      </c>
      <c r="M93" s="63">
        <v>1.3893748659406695</v>
      </c>
      <c r="N93" s="63">
        <v>1.3893748659406695</v>
      </c>
      <c r="O93" s="62">
        <v>3.0723245674366053</v>
      </c>
      <c r="P93" s="12">
        <f>EXP(L93)/((EXP(L90)+EXP(L91)+EXP(L92)+EXP(L93)))</f>
        <v>8.0394637836344332E-2</v>
      </c>
      <c r="Q93" s="12">
        <f>EXP(M93)/((EXP(M90)+EXP(M91)+EXP(M92)+EXP(M93)))</f>
        <v>0.19512139996482764</v>
      </c>
      <c r="R93" s="12">
        <f>EXP(N93)/((EXP(N90)+EXP(N91)+EXP(N92)+EXP(N93)))</f>
        <v>0.19512139996482764</v>
      </c>
      <c r="S93" s="12">
        <f>EXP(O93)/((EXP(O90)+EXP(O91)+EXP(O92)+EXP(O93)))</f>
        <v>0.66283275838491951</v>
      </c>
      <c r="T93" s="11"/>
      <c r="U93" s="10">
        <v>2.0098659459086083E-2</v>
      </c>
      <c r="V93" s="10">
        <v>4.8780349991206909E-2</v>
      </c>
      <c r="W93" s="10">
        <v>4.8780349991206909E-2</v>
      </c>
      <c r="X93" s="9">
        <v>-8.4291810403770123E-2</v>
      </c>
      <c r="Y93" s="8">
        <v>-3.5511460412563214E-2</v>
      </c>
      <c r="Z93" s="7">
        <v>-3.5511460412563214E-2</v>
      </c>
      <c r="AA93" s="6">
        <f t="shared" si="4"/>
        <v>3.3367549037729774E-2</v>
      </c>
      <c r="AB93" s="5">
        <v>1.7184611619084993</v>
      </c>
      <c r="AC93" s="4">
        <v>1.7184611619084993</v>
      </c>
      <c r="AD93" s="3">
        <v>-0.32694238459299629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</row>
    <row r="94" spans="1:173" s="1" customFormat="1" ht="15" thickBot="1" x14ac:dyDescent="0.4">
      <c r="A94" s="181">
        <f>A90+1</f>
        <v>22</v>
      </c>
      <c r="B94" s="58">
        <v>0</v>
      </c>
      <c r="C94" s="57">
        <v>0</v>
      </c>
      <c r="D94" s="56">
        <v>1</v>
      </c>
      <c r="E94" s="55">
        <v>0</v>
      </c>
      <c r="F94" s="55">
        <v>0</v>
      </c>
      <c r="G94" s="54">
        <v>0</v>
      </c>
      <c r="H94" s="36">
        <f t="shared" si="5"/>
        <v>-0.78487574344656719</v>
      </c>
      <c r="I94" s="35">
        <f t="shared" si="6"/>
        <v>-0.78487574344656719</v>
      </c>
      <c r="J94" s="53">
        <f t="shared" si="7"/>
        <v>1.6796028694565255</v>
      </c>
      <c r="K94" s="52">
        <f>K90</f>
        <v>1</v>
      </c>
      <c r="L94" s="61" cm="1">
        <f t="array" ref="L94:O97">J94:J97 + MMULT(H94:I97, TRANSPOSE(B94:C97))</f>
        <v>1.6796028694565255</v>
      </c>
      <c r="M94" s="60">
        <v>0.8947271260099583</v>
      </c>
      <c r="N94" s="60">
        <v>0.8947271260099583</v>
      </c>
      <c r="O94" s="59">
        <v>0.10985138256339111</v>
      </c>
      <c r="P94" s="12">
        <f>EXP(L94)/((EXP(L94)+EXP(L95)+EXP(L96)+EXP(L97)))</f>
        <v>0.56689993111160264</v>
      </c>
      <c r="Q94" s="12">
        <f>EXP(M94)/((EXP(M94)+EXP(M95)+EXP(M96)+EXP(M97)))</f>
        <v>0.11569089225093454</v>
      </c>
      <c r="R94" s="12">
        <f>EXP(N94)/((EXP(N94)+EXP(N95)+EXP(N96)+EXP(N97)))</f>
        <v>0.11569089225093454</v>
      </c>
      <c r="S94" s="12">
        <f>EXP(O94)/((EXP(O94)+EXP(O95)+EXP(O96)+EXP(O97)))</f>
        <v>3.3471618480156146E-2</v>
      </c>
      <c r="T94" s="49" cm="1">
        <f t="array" ref="T94">SUM(LN(P94:S97)*D94:G97*(-0.25))</f>
        <v>0.44405808147470999</v>
      </c>
      <c r="U94" s="48" cm="1">
        <f t="array" ref="U94:X97">0.25*(P94:S97-D94:G97)</f>
        <v>-0.10827501722209934</v>
      </c>
      <c r="V94" s="48">
        <v>2.8922723062733635E-2</v>
      </c>
      <c r="W94" s="48">
        <v>2.8922723062733635E-2</v>
      </c>
      <c r="X94" s="47">
        <v>8.3679046200390364E-3</v>
      </c>
      <c r="Y94" s="46" cm="1">
        <f t="array" ref="Y94:Z97">MMULT(_xlfn.ANCHORARRAY(U94),B94:C97)</f>
        <v>3.7290627682772672E-2</v>
      </c>
      <c r="Z94" s="45">
        <v>3.7290627682772672E-2</v>
      </c>
      <c r="AA94" s="6">
        <f t="shared" si="4"/>
        <v>-4.2061666476593033E-2</v>
      </c>
      <c r="AB94" s="44" cm="1">
        <f t="array" ref="AB94:AC97">H94:I97-K94*_xlfn.ANCHORARRAY(Y94)</f>
        <v>-0.82216637112933988</v>
      </c>
      <c r="AC94" s="43">
        <v>-0.82216637112933988</v>
      </c>
      <c r="AD94" s="42" cm="1">
        <f t="array" ref="AD94:AD97">J94:J97-K94*AA94:AA97</f>
        <v>1.7216645359331184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</row>
    <row r="95" spans="1:173" s="1" customFormat="1" ht="15" thickBot="1" x14ac:dyDescent="0.4">
      <c r="A95" s="182"/>
      <c r="B95" s="41">
        <v>0</v>
      </c>
      <c r="C95" s="40">
        <v>1</v>
      </c>
      <c r="D95" s="39">
        <v>0</v>
      </c>
      <c r="E95" s="38">
        <v>1</v>
      </c>
      <c r="F95" s="38">
        <v>0</v>
      </c>
      <c r="G95" s="37">
        <v>0</v>
      </c>
      <c r="H95" s="36">
        <f t="shared" si="5"/>
        <v>-1.0556106561423775</v>
      </c>
      <c r="I95" s="35">
        <f t="shared" si="6"/>
        <v>2.1220252376804449</v>
      </c>
      <c r="J95" s="34">
        <f t="shared" si="7"/>
        <v>0.52366975756823497</v>
      </c>
      <c r="K95" s="33"/>
      <c r="L95" s="67">
        <v>0.52366975756823497</v>
      </c>
      <c r="M95" s="66">
        <v>2.6456949952486797</v>
      </c>
      <c r="N95" s="66">
        <v>-0.53194089857414251</v>
      </c>
      <c r="O95" s="65">
        <v>1.5900843391063024</v>
      </c>
      <c r="P95" s="12">
        <f>EXP(L95)/((EXP(L94)+EXP(L95)+EXP(L96)+EXP(L97)))</f>
        <v>0.1784395142270562</v>
      </c>
      <c r="Q95" s="12">
        <f>EXP(M95)/((EXP(M94)+EXP(M95)+EXP(M96)+EXP(M97)))</f>
        <v>0.66639979396671067</v>
      </c>
      <c r="R95" s="12">
        <f>EXP(N95)/((EXP(N94)+EXP(N95)+EXP(N96)+EXP(N97)))</f>
        <v>2.7778265207891326E-2</v>
      </c>
      <c r="S95" s="12">
        <f>EXP(O95)/((EXP(O94)+EXP(O95)+EXP(O96)+EXP(O97)))</f>
        <v>0.14707325952342451</v>
      </c>
      <c r="T95" s="11"/>
      <c r="U95" s="30">
        <v>4.460987855676405E-2</v>
      </c>
      <c r="V95" s="30">
        <v>-8.3400051508322331E-2</v>
      </c>
      <c r="W95" s="30">
        <v>6.9445663019728314E-3</v>
      </c>
      <c r="X95" s="29">
        <v>3.6768314880856127E-2</v>
      </c>
      <c r="Y95" s="28">
        <v>4.3712881182828955E-2</v>
      </c>
      <c r="Z95" s="27">
        <v>-4.6631736627466204E-2</v>
      </c>
      <c r="AA95" s="6">
        <f t="shared" si="4"/>
        <v>4.9227082312706741E-3</v>
      </c>
      <c r="AB95" s="26">
        <v>-1.0993235373252064</v>
      </c>
      <c r="AC95" s="25">
        <v>2.1686569743079112</v>
      </c>
      <c r="AD95" s="24">
        <v>0.51874704933696425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</row>
    <row r="96" spans="1:173" s="1" customFormat="1" ht="15" thickBot="1" x14ac:dyDescent="0.4">
      <c r="A96" s="182"/>
      <c r="B96" s="41">
        <v>1</v>
      </c>
      <c r="C96" s="40">
        <v>0</v>
      </c>
      <c r="D96" s="39">
        <v>0</v>
      </c>
      <c r="E96" s="38">
        <v>0</v>
      </c>
      <c r="F96" s="38">
        <v>1</v>
      </c>
      <c r="G96" s="37">
        <v>0</v>
      </c>
      <c r="H96" s="36">
        <f t="shared" si="5"/>
        <v>2.1220252376804449</v>
      </c>
      <c r="I96" s="35">
        <f t="shared" si="6"/>
        <v>-1.0556106561423775</v>
      </c>
      <c r="J96" s="34">
        <f t="shared" si="7"/>
        <v>0.52366975756823497</v>
      </c>
      <c r="K96" s="33"/>
      <c r="L96" s="67">
        <v>0.52366975756823497</v>
      </c>
      <c r="M96" s="66">
        <v>-0.53194089857414251</v>
      </c>
      <c r="N96" s="66">
        <v>2.6456949952486797</v>
      </c>
      <c r="O96" s="65">
        <v>1.5900843391063024</v>
      </c>
      <c r="P96" s="12">
        <f>EXP(L96)/((EXP(L94)+EXP(L95)+EXP(L96)+EXP(L97)))</f>
        <v>0.1784395142270562</v>
      </c>
      <c r="Q96" s="12">
        <f>EXP(M96)/((EXP(M94)+EXP(M95)+EXP(M96)+EXP(M97)))</f>
        <v>2.7778265207891326E-2</v>
      </c>
      <c r="R96" s="12">
        <f>EXP(N96)/((EXP(N94)+EXP(N95)+EXP(N96)+EXP(N97)))</f>
        <v>0.66639979396671067</v>
      </c>
      <c r="S96" s="12">
        <f>EXP(O96)/((EXP(O94)+EXP(O95)+EXP(O96)+EXP(O97)))</f>
        <v>0.14707325952342451</v>
      </c>
      <c r="T96" s="11"/>
      <c r="U96" s="30">
        <v>4.460987855676405E-2</v>
      </c>
      <c r="V96" s="30">
        <v>6.9445663019728314E-3</v>
      </c>
      <c r="W96" s="30">
        <v>-8.3400051508322331E-2</v>
      </c>
      <c r="X96" s="29">
        <v>3.6768314880856127E-2</v>
      </c>
      <c r="Y96" s="28">
        <v>-4.6631736627466204E-2</v>
      </c>
      <c r="Z96" s="27">
        <v>4.3712881182828955E-2</v>
      </c>
      <c r="AA96" s="6">
        <f t="shared" si="4"/>
        <v>4.9227082312706741E-3</v>
      </c>
      <c r="AB96" s="26">
        <v>2.1686569743079112</v>
      </c>
      <c r="AC96" s="25">
        <v>-1.0993235373252064</v>
      </c>
      <c r="AD96" s="24">
        <v>0.51874704933696425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</row>
    <row r="97" spans="1:173" s="1" customFormat="1" ht="15" thickBot="1" x14ac:dyDescent="0.4">
      <c r="A97" s="183"/>
      <c r="B97" s="23">
        <v>1</v>
      </c>
      <c r="C97" s="22">
        <v>1</v>
      </c>
      <c r="D97" s="21">
        <v>0</v>
      </c>
      <c r="E97" s="20">
        <v>0</v>
      </c>
      <c r="F97" s="20">
        <v>0</v>
      </c>
      <c r="G97" s="19">
        <v>1</v>
      </c>
      <c r="H97" s="18">
        <f t="shared" si="5"/>
        <v>1.7184611619084993</v>
      </c>
      <c r="I97" s="17">
        <f t="shared" si="6"/>
        <v>1.7184611619084993</v>
      </c>
      <c r="J97" s="16">
        <f t="shared" si="7"/>
        <v>-0.32694238459299629</v>
      </c>
      <c r="K97" s="15"/>
      <c r="L97" s="64">
        <v>-0.32694238459299629</v>
      </c>
      <c r="M97" s="63">
        <v>1.3915187773155031</v>
      </c>
      <c r="N97" s="63">
        <v>1.3915187773155031</v>
      </c>
      <c r="O97" s="62">
        <v>3.1099799392240022</v>
      </c>
      <c r="P97" s="12">
        <f>EXP(L97)/((EXP(L94)+EXP(L95)+EXP(L96)+EXP(L97)))</f>
        <v>7.622104043428507E-2</v>
      </c>
      <c r="Q97" s="12">
        <f>EXP(M97)/((EXP(M94)+EXP(M95)+EXP(M96)+EXP(M97)))</f>
        <v>0.19013104857446358</v>
      </c>
      <c r="R97" s="12">
        <f>EXP(N97)/((EXP(N94)+EXP(N95)+EXP(N96)+EXP(N97)))</f>
        <v>0.19013104857446358</v>
      </c>
      <c r="S97" s="12">
        <f>EXP(O97)/((EXP(O94)+EXP(O95)+EXP(O96)+EXP(O97)))</f>
        <v>0.6723818624729947</v>
      </c>
      <c r="T97" s="11"/>
      <c r="U97" s="10">
        <v>1.9055260108571268E-2</v>
      </c>
      <c r="V97" s="10">
        <v>4.7532762143615896E-2</v>
      </c>
      <c r="W97" s="10">
        <v>4.7532762143615896E-2</v>
      </c>
      <c r="X97" s="9">
        <v>-8.1904534381751326E-2</v>
      </c>
      <c r="Y97" s="8">
        <v>-3.437177223813543E-2</v>
      </c>
      <c r="Z97" s="7">
        <v>-3.437177223813543E-2</v>
      </c>
      <c r="AA97" s="6">
        <f t="shared" si="4"/>
        <v>3.2216250014051734E-2</v>
      </c>
      <c r="AB97" s="5">
        <v>1.7528329341466347</v>
      </c>
      <c r="AC97" s="4">
        <v>1.7528329341466347</v>
      </c>
      <c r="AD97" s="3">
        <v>-0.359158634607048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</row>
    <row r="98" spans="1:173" s="1" customFormat="1" ht="15" thickBot="1" x14ac:dyDescent="0.4">
      <c r="A98" s="181">
        <f>A94+1</f>
        <v>23</v>
      </c>
      <c r="B98" s="58">
        <v>0</v>
      </c>
      <c r="C98" s="57">
        <v>0</v>
      </c>
      <c r="D98" s="56">
        <v>1</v>
      </c>
      <c r="E98" s="55">
        <v>0</v>
      </c>
      <c r="F98" s="55">
        <v>0</v>
      </c>
      <c r="G98" s="54">
        <v>0</v>
      </c>
      <c r="H98" s="36">
        <f t="shared" si="5"/>
        <v>-0.82216637112933988</v>
      </c>
      <c r="I98" s="35">
        <f t="shared" si="6"/>
        <v>-0.82216637112933988</v>
      </c>
      <c r="J98" s="53">
        <f t="shared" si="7"/>
        <v>1.7216645359331184</v>
      </c>
      <c r="K98" s="52">
        <f>K94</f>
        <v>1</v>
      </c>
      <c r="L98" s="61" cm="1">
        <f t="array" ref="L98:O101">J98:J101 + MMULT(H98:I101, TRANSPOSE(B98:C101))</f>
        <v>1.7216645359331184</v>
      </c>
      <c r="M98" s="60">
        <v>0.89949816480377853</v>
      </c>
      <c r="N98" s="60">
        <v>0.89949816480377853</v>
      </c>
      <c r="O98" s="59">
        <v>7.7331793674438654E-2</v>
      </c>
      <c r="P98" s="12">
        <f>EXP(L98)/((EXP(L98)+EXP(L99)+EXP(L100)+EXP(L101)))</f>
        <v>0.57955528086641295</v>
      </c>
      <c r="Q98" s="12">
        <f>EXP(M98)/((EXP(M98)+EXP(M99)+EXP(M100)+EXP(M101)))</f>
        <v>0.11307496221763468</v>
      </c>
      <c r="R98" s="12">
        <f>EXP(N98)/((EXP(N98)+EXP(N99)+EXP(N100)+EXP(N101)))</f>
        <v>0.11307496221763466</v>
      </c>
      <c r="S98" s="12">
        <f>EXP(O98)/((EXP(O98)+EXP(O99)+EXP(O100)+EXP(O101)))</f>
        <v>3.1661210065734913E-2</v>
      </c>
      <c r="T98" s="49" cm="1">
        <f t="array" ref="T98">SUM(LN(P98:S101)*D98:G101*(-0.25))</f>
        <v>0.42814466727541978</v>
      </c>
      <c r="U98" s="48" cm="1">
        <f t="array" ref="U98:X101">0.25*(P98:S101-D98:G101)</f>
        <v>-0.10511117978339676</v>
      </c>
      <c r="V98" s="48">
        <v>2.8268740554408669E-2</v>
      </c>
      <c r="W98" s="48">
        <v>2.8268740554408665E-2</v>
      </c>
      <c r="X98" s="47">
        <v>7.9153025164337282E-3</v>
      </c>
      <c r="Y98" s="46" cm="1">
        <f t="array" ref="Y98:Z101">MMULT(_xlfn.ANCHORARRAY(U98),B98:C101)</f>
        <v>3.6184043070842394E-2</v>
      </c>
      <c r="Z98" s="45">
        <v>3.61840430708424E-2</v>
      </c>
      <c r="AA98" s="6">
        <f t="shared" si="4"/>
        <v>-4.0658396158145697E-2</v>
      </c>
      <c r="AB98" s="44" cm="1">
        <f t="array" ref="AB98:AC101">H98:I101-K98*_xlfn.ANCHORARRAY(Y98)</f>
        <v>-0.85835041420018232</v>
      </c>
      <c r="AC98" s="43">
        <v>-0.85835041420018232</v>
      </c>
      <c r="AD98" s="42" cm="1">
        <f t="array" ref="AD98:AD101">J98:J101-K98*AA98:AA101</f>
        <v>1.7623229320912641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</row>
    <row r="99" spans="1:173" s="1" customFormat="1" ht="15" thickBot="1" x14ac:dyDescent="0.4">
      <c r="A99" s="182"/>
      <c r="B99" s="41">
        <v>0</v>
      </c>
      <c r="C99" s="40">
        <v>1</v>
      </c>
      <c r="D99" s="39">
        <v>0</v>
      </c>
      <c r="E99" s="38">
        <v>1</v>
      </c>
      <c r="F99" s="38">
        <v>0</v>
      </c>
      <c r="G99" s="37">
        <v>0</v>
      </c>
      <c r="H99" s="36">
        <f t="shared" si="5"/>
        <v>-1.0993235373252064</v>
      </c>
      <c r="I99" s="35">
        <f t="shared" si="6"/>
        <v>2.1686569743079112</v>
      </c>
      <c r="J99" s="34">
        <f t="shared" si="7"/>
        <v>0.51874704933696425</v>
      </c>
      <c r="K99" s="33"/>
      <c r="L99" s="67">
        <v>0.51874704933696425</v>
      </c>
      <c r="M99" s="66">
        <v>2.6874040236448753</v>
      </c>
      <c r="N99" s="66">
        <v>-0.58057648798824213</v>
      </c>
      <c r="O99" s="65">
        <v>1.5880804863196691</v>
      </c>
      <c r="P99" s="12">
        <f>EXP(L99)/((EXP(L98)+EXP(L99)+EXP(L100)+EXP(L101)))</f>
        <v>0.17405016560019382</v>
      </c>
      <c r="Q99" s="12">
        <f>EXP(M99)/((EXP(M98)+EXP(M99)+EXP(M100)+EXP(M101)))</f>
        <v>0.67584032334336874</v>
      </c>
      <c r="R99" s="12">
        <f>EXP(N99)/((EXP(N98)+EXP(N99)+EXP(N100)+EXP(N101)))</f>
        <v>2.5738201512982995E-2</v>
      </c>
      <c r="S99" s="12">
        <f>EXP(O99)/((EXP(O98)+EXP(O99)+EXP(O100)+EXP(O101)))</f>
        <v>0.14342911872722022</v>
      </c>
      <c r="T99" s="11"/>
      <c r="U99" s="30">
        <v>4.3512541400048454E-2</v>
      </c>
      <c r="V99" s="30">
        <v>-8.1039919164157814E-2</v>
      </c>
      <c r="W99" s="30">
        <v>6.4345503782457488E-3</v>
      </c>
      <c r="X99" s="29">
        <v>3.5857279681805056E-2</v>
      </c>
      <c r="Y99" s="28">
        <v>4.2291830060050807E-2</v>
      </c>
      <c r="Z99" s="27">
        <v>-4.5182639482352759E-2</v>
      </c>
      <c r="AA99" s="6">
        <f t="shared" si="4"/>
        <v>4.7644522959414438E-3</v>
      </c>
      <c r="AB99" s="26">
        <v>-1.1416153673852572</v>
      </c>
      <c r="AC99" s="25">
        <v>2.2138396137902641</v>
      </c>
      <c r="AD99" s="24">
        <v>0.51398259704102278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</row>
    <row r="100" spans="1:173" s="1" customFormat="1" ht="15" thickBot="1" x14ac:dyDescent="0.4">
      <c r="A100" s="182"/>
      <c r="B100" s="41">
        <v>1</v>
      </c>
      <c r="C100" s="40">
        <v>0</v>
      </c>
      <c r="D100" s="39">
        <v>0</v>
      </c>
      <c r="E100" s="38">
        <v>0</v>
      </c>
      <c r="F100" s="38">
        <v>1</v>
      </c>
      <c r="G100" s="37">
        <v>0</v>
      </c>
      <c r="H100" s="36">
        <f t="shared" si="5"/>
        <v>2.1686569743079112</v>
      </c>
      <c r="I100" s="35">
        <f t="shared" si="6"/>
        <v>-1.0993235373252064</v>
      </c>
      <c r="J100" s="34">
        <f t="shared" si="7"/>
        <v>0.51874704933696425</v>
      </c>
      <c r="K100" s="33"/>
      <c r="L100" s="67">
        <v>0.51874704933696425</v>
      </c>
      <c r="M100" s="66">
        <v>-0.58057648798824213</v>
      </c>
      <c r="N100" s="66">
        <v>2.6874040236448753</v>
      </c>
      <c r="O100" s="65">
        <v>1.5880804863196691</v>
      </c>
      <c r="P100" s="12">
        <f>EXP(L100)/((EXP(L98)+EXP(L99)+EXP(L100)+EXP(L101)))</f>
        <v>0.17405016560019382</v>
      </c>
      <c r="Q100" s="12">
        <f>EXP(M100)/((EXP(M98)+EXP(M99)+EXP(M100)+EXP(M101)))</f>
        <v>2.5738201512982999E-2</v>
      </c>
      <c r="R100" s="12">
        <f>EXP(N100)/((EXP(N98)+EXP(N99)+EXP(N100)+EXP(N101)))</f>
        <v>0.67584032334336863</v>
      </c>
      <c r="S100" s="12">
        <f>EXP(O100)/((EXP(O98)+EXP(O99)+EXP(O100)+EXP(O101)))</f>
        <v>0.14342911872722022</v>
      </c>
      <c r="T100" s="11"/>
      <c r="U100" s="30">
        <v>4.3512541400048454E-2</v>
      </c>
      <c r="V100" s="30">
        <v>6.4345503782457496E-3</v>
      </c>
      <c r="W100" s="30">
        <v>-8.1039919164157842E-2</v>
      </c>
      <c r="X100" s="29">
        <v>3.5857279681805056E-2</v>
      </c>
      <c r="Y100" s="28">
        <v>-4.5182639482352786E-2</v>
      </c>
      <c r="Z100" s="27">
        <v>4.2291830060050807E-2</v>
      </c>
      <c r="AA100" s="6">
        <f t="shared" si="4"/>
        <v>4.7644522959414196E-3</v>
      </c>
      <c r="AB100" s="26">
        <v>2.2138396137902641</v>
      </c>
      <c r="AC100" s="25">
        <v>-1.1416153673852572</v>
      </c>
      <c r="AD100" s="24">
        <v>0.51398259704102278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</row>
    <row r="101" spans="1:173" s="1" customFormat="1" ht="15" thickBot="1" x14ac:dyDescent="0.4">
      <c r="A101" s="183"/>
      <c r="B101" s="23">
        <v>1</v>
      </c>
      <c r="C101" s="22">
        <v>1</v>
      </c>
      <c r="D101" s="21">
        <v>0</v>
      </c>
      <c r="E101" s="20">
        <v>0</v>
      </c>
      <c r="F101" s="20">
        <v>0</v>
      </c>
      <c r="G101" s="19">
        <v>1</v>
      </c>
      <c r="H101" s="18">
        <f t="shared" si="5"/>
        <v>1.7528329341466347</v>
      </c>
      <c r="I101" s="17">
        <f t="shared" si="6"/>
        <v>1.7528329341466347</v>
      </c>
      <c r="J101" s="16">
        <f t="shared" si="7"/>
        <v>-0.359158634607048</v>
      </c>
      <c r="K101" s="15"/>
      <c r="L101" s="64">
        <v>-0.359158634607048</v>
      </c>
      <c r="M101" s="63">
        <v>1.3936742995395868</v>
      </c>
      <c r="N101" s="63">
        <v>1.3936742995395868</v>
      </c>
      <c r="O101" s="62">
        <v>3.1465072336862212</v>
      </c>
      <c r="P101" s="12">
        <f>EXP(L101)/((EXP(L98)+EXP(L99)+EXP(L100)+EXP(L101)))</f>
        <v>7.2344387933199292E-2</v>
      </c>
      <c r="Q101" s="12">
        <f>EXP(M101)/((EXP(M98)+EXP(M99)+EXP(M100)+EXP(M101)))</f>
        <v>0.1853465129260137</v>
      </c>
      <c r="R101" s="12">
        <f>EXP(N101)/((EXP(N98)+EXP(N99)+EXP(N100)+EXP(N101)))</f>
        <v>0.18534651292601367</v>
      </c>
      <c r="S101" s="12">
        <f>EXP(O101)/((EXP(O98)+EXP(O99)+EXP(O100)+EXP(O101)))</f>
        <v>0.68148055247982464</v>
      </c>
      <c r="T101" s="11"/>
      <c r="U101" s="10">
        <v>1.8086096983299823E-2</v>
      </c>
      <c r="V101" s="10">
        <v>4.6336628231503425E-2</v>
      </c>
      <c r="W101" s="10">
        <v>4.6336628231503418E-2</v>
      </c>
      <c r="X101" s="9">
        <v>-7.962986188004384E-2</v>
      </c>
      <c r="Y101" s="8">
        <v>-3.3293233648540421E-2</v>
      </c>
      <c r="Z101" s="7">
        <v>-3.3293233648540414E-2</v>
      </c>
      <c r="AA101" s="6">
        <f t="shared" si="4"/>
        <v>3.1129491566262824E-2</v>
      </c>
      <c r="AB101" s="5">
        <v>1.786126167795175</v>
      </c>
      <c r="AC101" s="4">
        <v>1.786126167795175</v>
      </c>
      <c r="AD101" s="3">
        <v>-0.39028812617331082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</row>
    <row r="102" spans="1:173" s="1" customFormat="1" ht="15" thickBot="1" x14ac:dyDescent="0.4">
      <c r="A102" s="181">
        <f>A98+1</f>
        <v>24</v>
      </c>
      <c r="B102" s="58">
        <v>0</v>
      </c>
      <c r="C102" s="57">
        <v>0</v>
      </c>
      <c r="D102" s="56">
        <v>1</v>
      </c>
      <c r="E102" s="55">
        <v>0</v>
      </c>
      <c r="F102" s="55">
        <v>0</v>
      </c>
      <c r="G102" s="54">
        <v>0</v>
      </c>
      <c r="H102" s="36">
        <f t="shared" si="5"/>
        <v>-0.85835041420018232</v>
      </c>
      <c r="I102" s="35">
        <f t="shared" si="6"/>
        <v>-0.85835041420018232</v>
      </c>
      <c r="J102" s="53">
        <f t="shared" si="7"/>
        <v>1.7623229320912641</v>
      </c>
      <c r="K102" s="52">
        <f>K98</f>
        <v>1</v>
      </c>
      <c r="L102" s="61" cm="1">
        <f t="array" ref="L102:O105">J102:J105 + MMULT(H102:I105, TRANSPOSE(B102:C105))</f>
        <v>1.7623229320912641</v>
      </c>
      <c r="M102" s="60">
        <v>0.90397251789108179</v>
      </c>
      <c r="N102" s="60">
        <v>0.90397251789108179</v>
      </c>
      <c r="O102" s="59">
        <v>4.5622103690899474E-2</v>
      </c>
      <c r="P102" s="12">
        <f>EXP(L102)/((EXP(L102)+EXP(L103)+EXP(L104)+EXP(L105)))</f>
        <v>0.59166633417887571</v>
      </c>
      <c r="Q102" s="12">
        <f>EXP(M102)/((EXP(M102)+EXP(M103)+EXP(M104)+EXP(M105)))</f>
        <v>0.11053123315149584</v>
      </c>
      <c r="R102" s="12">
        <f>EXP(N102)/((EXP(N102)+EXP(N103)+EXP(N104)+EXP(N105)))</f>
        <v>0.11053123315149584</v>
      </c>
      <c r="S102" s="12">
        <f>EXP(O102)/((EXP(O102)+EXP(O103)+EXP(O104)+EXP(O105)))</f>
        <v>2.9981279375703305E-2</v>
      </c>
      <c r="T102" s="49" cm="1">
        <f t="array" ref="T102">SUM(LN(P102:S105)*D102:G105*(-0.25))</f>
        <v>0.4132168347535754</v>
      </c>
      <c r="U102" s="48" cm="1">
        <f t="array" ref="U102:X105">0.25*(P102:S105-D102:G105)</f>
        <v>-0.10208341645528107</v>
      </c>
      <c r="V102" s="48">
        <v>2.7632808287873959E-2</v>
      </c>
      <c r="W102" s="48">
        <v>2.7632808287873959E-2</v>
      </c>
      <c r="X102" s="47">
        <v>7.4953198439258262E-3</v>
      </c>
      <c r="Y102" s="46" cm="1">
        <f t="array" ref="Y102:Z105">MMULT(_xlfn.ANCHORARRAY(U102),B102:C105)</f>
        <v>3.5128128131799788E-2</v>
      </c>
      <c r="Z102" s="45">
        <v>3.5128128131799788E-2</v>
      </c>
      <c r="AA102" s="6">
        <f t="shared" si="4"/>
        <v>-3.9322480035607336E-2</v>
      </c>
      <c r="AB102" s="44" cm="1">
        <f t="array" ref="AB102:AC105">H102:I105-K102*_xlfn.ANCHORARRAY(Y102)</f>
        <v>-0.8934785423319821</v>
      </c>
      <c r="AC102" s="43">
        <v>-0.8934785423319821</v>
      </c>
      <c r="AD102" s="42" cm="1">
        <f t="array" ref="AD102:AD105">J102:J105-K102*AA102:AA105</f>
        <v>1.8016454121268715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</row>
    <row r="103" spans="1:173" s="1" customFormat="1" ht="15" thickBot="1" x14ac:dyDescent="0.4">
      <c r="A103" s="182"/>
      <c r="B103" s="41">
        <v>0</v>
      </c>
      <c r="C103" s="40">
        <v>1</v>
      </c>
      <c r="D103" s="39">
        <v>0</v>
      </c>
      <c r="E103" s="38">
        <v>1</v>
      </c>
      <c r="F103" s="38">
        <v>0</v>
      </c>
      <c r="G103" s="37">
        <v>0</v>
      </c>
      <c r="H103" s="36">
        <f t="shared" si="5"/>
        <v>-1.1416153673852572</v>
      </c>
      <c r="I103" s="35">
        <f t="shared" si="6"/>
        <v>2.2138396137902641</v>
      </c>
      <c r="J103" s="34">
        <f t="shared" si="7"/>
        <v>0.51398259704102278</v>
      </c>
      <c r="K103" s="33"/>
      <c r="L103" s="67">
        <v>0.51398259704102278</v>
      </c>
      <c r="M103" s="66">
        <v>2.7278222108312868</v>
      </c>
      <c r="N103" s="66">
        <v>-0.62763277034423437</v>
      </c>
      <c r="O103" s="65">
        <v>1.5862068434460297</v>
      </c>
      <c r="P103" s="12">
        <f>EXP(L103)/((EXP(L102)+EXP(L103)+EXP(L104)+EXP(L105)))</f>
        <v>0.1697968149830352</v>
      </c>
      <c r="Q103" s="12">
        <f>EXP(M103)/((EXP(M102)+EXP(M103)+EXP(M104)+EXP(M105)))</f>
        <v>0.68481438237977776</v>
      </c>
      <c r="R103" s="12">
        <f>EXP(N103)/((EXP(N102)+EXP(N103)+EXP(N104)+EXP(N105)))</f>
        <v>2.3895564256221E-2</v>
      </c>
      <c r="S103" s="12">
        <f>EXP(O103)/((EXP(O102)+EXP(O103)+EXP(O104)+EXP(O105)))</f>
        <v>0.13993218408055202</v>
      </c>
      <c r="T103" s="11"/>
      <c r="U103" s="30">
        <v>4.24492037457588E-2</v>
      </c>
      <c r="V103" s="30">
        <v>-7.8796404405055559E-2</v>
      </c>
      <c r="W103" s="30">
        <v>5.9738910640552501E-3</v>
      </c>
      <c r="X103" s="29">
        <v>3.4983046020138006E-2</v>
      </c>
      <c r="Y103" s="28">
        <v>4.0956937084193255E-2</v>
      </c>
      <c r="Z103" s="27">
        <v>-4.3813358384917553E-2</v>
      </c>
      <c r="AA103" s="6">
        <f t="shared" si="4"/>
        <v>4.6097364248964962E-3</v>
      </c>
      <c r="AB103" s="26">
        <v>-1.1825723044694505</v>
      </c>
      <c r="AC103" s="25">
        <v>2.2576529721751815</v>
      </c>
      <c r="AD103" s="24">
        <v>0.5093728606161263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</row>
    <row r="104" spans="1:173" s="1" customFormat="1" ht="15" thickBot="1" x14ac:dyDescent="0.4">
      <c r="A104" s="182"/>
      <c r="B104" s="41">
        <v>1</v>
      </c>
      <c r="C104" s="40">
        <v>0</v>
      </c>
      <c r="D104" s="39">
        <v>0</v>
      </c>
      <c r="E104" s="38">
        <v>0</v>
      </c>
      <c r="F104" s="38">
        <v>1</v>
      </c>
      <c r="G104" s="37">
        <v>0</v>
      </c>
      <c r="H104" s="36">
        <f t="shared" si="5"/>
        <v>2.2138396137902641</v>
      </c>
      <c r="I104" s="35">
        <f t="shared" si="6"/>
        <v>-1.1416153673852572</v>
      </c>
      <c r="J104" s="34">
        <f t="shared" si="7"/>
        <v>0.51398259704102278</v>
      </c>
      <c r="K104" s="33"/>
      <c r="L104" s="67">
        <v>0.51398259704102278</v>
      </c>
      <c r="M104" s="66">
        <v>-0.62763277034423437</v>
      </c>
      <c r="N104" s="66">
        <v>2.7278222108312868</v>
      </c>
      <c r="O104" s="65">
        <v>1.5862068434460297</v>
      </c>
      <c r="P104" s="12">
        <f>EXP(L104)/((EXP(L102)+EXP(L103)+EXP(L104)+EXP(L105)))</f>
        <v>0.1697968149830352</v>
      </c>
      <c r="Q104" s="12">
        <f>EXP(M104)/((EXP(M102)+EXP(M103)+EXP(M104)+EXP(M105)))</f>
        <v>2.3895564256221E-2</v>
      </c>
      <c r="R104" s="12">
        <f>EXP(N104)/((EXP(N102)+EXP(N103)+EXP(N104)+EXP(N105)))</f>
        <v>0.68481438237977776</v>
      </c>
      <c r="S104" s="12">
        <f>EXP(O104)/((EXP(O102)+EXP(O103)+EXP(O104)+EXP(O105)))</f>
        <v>0.13993218408055202</v>
      </c>
      <c r="T104" s="11"/>
      <c r="U104" s="30">
        <v>4.24492037457588E-2</v>
      </c>
      <c r="V104" s="30">
        <v>5.9738910640552501E-3</v>
      </c>
      <c r="W104" s="30">
        <v>-7.8796404405055559E-2</v>
      </c>
      <c r="X104" s="29">
        <v>3.4983046020138006E-2</v>
      </c>
      <c r="Y104" s="28">
        <v>-4.3813358384917553E-2</v>
      </c>
      <c r="Z104" s="27">
        <v>4.0956937084193255E-2</v>
      </c>
      <c r="AA104" s="6">
        <f t="shared" si="4"/>
        <v>4.6097364248964962E-3</v>
      </c>
      <c r="AB104" s="26">
        <v>2.2576529721751815</v>
      </c>
      <c r="AC104" s="25">
        <v>-1.1825723044694505</v>
      </c>
      <c r="AD104" s="24">
        <v>0.5093728606161263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</row>
    <row r="105" spans="1:173" s="1" customFormat="1" ht="15" thickBot="1" x14ac:dyDescent="0.4">
      <c r="A105" s="183"/>
      <c r="B105" s="23">
        <v>1</v>
      </c>
      <c r="C105" s="22">
        <v>1</v>
      </c>
      <c r="D105" s="21">
        <v>0</v>
      </c>
      <c r="E105" s="20">
        <v>0</v>
      </c>
      <c r="F105" s="20">
        <v>0</v>
      </c>
      <c r="G105" s="19">
        <v>1</v>
      </c>
      <c r="H105" s="18">
        <f t="shared" si="5"/>
        <v>1.786126167795175</v>
      </c>
      <c r="I105" s="17">
        <f t="shared" si="6"/>
        <v>1.786126167795175</v>
      </c>
      <c r="J105" s="16">
        <f t="shared" si="7"/>
        <v>-0.39028812617331082</v>
      </c>
      <c r="K105" s="15"/>
      <c r="L105" s="64">
        <v>-0.39028812617331082</v>
      </c>
      <c r="M105" s="63">
        <v>1.3958380416218641</v>
      </c>
      <c r="N105" s="63">
        <v>1.3958380416218641</v>
      </c>
      <c r="O105" s="62">
        <v>3.1819642094170391</v>
      </c>
      <c r="P105" s="12">
        <f>EXP(L105)/((EXP(L102)+EXP(L103)+EXP(L104)+EXP(L105)))</f>
        <v>6.8740035855053866E-2</v>
      </c>
      <c r="Q105" s="12">
        <f>EXP(M105)/((EXP(M102)+EXP(M103)+EXP(M104)+EXP(M105)))</f>
        <v>0.18075882021250547</v>
      </c>
      <c r="R105" s="12">
        <f>EXP(N105)/((EXP(N102)+EXP(N103)+EXP(N104)+EXP(N105)))</f>
        <v>0.18075882021250547</v>
      </c>
      <c r="S105" s="12">
        <f>EXP(O105)/((EXP(O102)+EXP(O103)+EXP(O104)+EXP(O105)))</f>
        <v>0.69015435246319268</v>
      </c>
      <c r="T105" s="11"/>
      <c r="U105" s="10">
        <v>1.7185008963763466E-2</v>
      </c>
      <c r="V105" s="10">
        <v>4.5189705053126368E-2</v>
      </c>
      <c r="W105" s="10">
        <v>4.5189705053126368E-2</v>
      </c>
      <c r="X105" s="9">
        <v>-7.7461411884201831E-2</v>
      </c>
      <c r="Y105" s="8">
        <v>-3.2271706831075463E-2</v>
      </c>
      <c r="Z105" s="7">
        <v>-3.2271706831075463E-2</v>
      </c>
      <c r="AA105" s="6">
        <f t="shared" si="4"/>
        <v>3.0103007185814379E-2</v>
      </c>
      <c r="AB105" s="5">
        <v>1.8183978746262504</v>
      </c>
      <c r="AC105" s="4">
        <v>1.8183978746262504</v>
      </c>
      <c r="AD105" s="3">
        <v>-0.4203911333591252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</row>
    <row r="106" spans="1:173" s="1" customFormat="1" ht="15" thickBot="1" x14ac:dyDescent="0.4">
      <c r="A106" s="181">
        <f>A102+1</f>
        <v>25</v>
      </c>
      <c r="B106" s="58">
        <v>0</v>
      </c>
      <c r="C106" s="57">
        <v>0</v>
      </c>
      <c r="D106" s="56">
        <v>1</v>
      </c>
      <c r="E106" s="55">
        <v>0</v>
      </c>
      <c r="F106" s="55">
        <v>0</v>
      </c>
      <c r="G106" s="54">
        <v>0</v>
      </c>
      <c r="H106" s="36">
        <f t="shared" si="5"/>
        <v>-0.8934785423319821</v>
      </c>
      <c r="I106" s="35">
        <f t="shared" si="6"/>
        <v>-0.8934785423319821</v>
      </c>
      <c r="J106" s="53">
        <f t="shared" si="7"/>
        <v>1.8016454121268715</v>
      </c>
      <c r="K106" s="52">
        <f>K102</f>
        <v>1</v>
      </c>
      <c r="L106" s="61" cm="1">
        <f t="array" ref="L106:O109">J106:J109 + MMULT(H106:I109, TRANSPOSE(B106:C109))</f>
        <v>1.8016454121268715</v>
      </c>
      <c r="M106" s="60">
        <v>0.90816686979488936</v>
      </c>
      <c r="N106" s="60">
        <v>0.90816686979488936</v>
      </c>
      <c r="O106" s="59">
        <v>1.4688327462907269E-2</v>
      </c>
      <c r="P106" s="12">
        <f>EXP(L106)/((EXP(L106)+EXP(L107)+EXP(L108)+EXP(L109)))</f>
        <v>0.60325273906603338</v>
      </c>
      <c r="Q106" s="12">
        <f>EXP(M106)/((EXP(M106)+EXP(M107)+EXP(M108)+EXP(M109)))</f>
        <v>0.10805951106494305</v>
      </c>
      <c r="R106" s="12">
        <f>EXP(N106)/((EXP(N106)+EXP(N107)+EXP(N108)+EXP(N109)))</f>
        <v>0.10805951106494305</v>
      </c>
      <c r="S106" s="12">
        <f>EXP(O106)/((EXP(O106)+EXP(O107)+EXP(O108)+EXP(O109)))</f>
        <v>2.8420628144882491E-2</v>
      </c>
      <c r="T106" s="49" cm="1">
        <f t="array" ref="T106">SUM(LN(P106:S109)*D106:G109*(-0.25))</f>
        <v>0.39919280609290808</v>
      </c>
      <c r="U106" s="48" cm="1">
        <f t="array" ref="U106:X109">0.25*(P106:S109-D106:G109)</f>
        <v>-9.9186815233491654E-2</v>
      </c>
      <c r="V106" s="48">
        <v>2.7014877766235762E-2</v>
      </c>
      <c r="W106" s="48">
        <v>2.7014877766235762E-2</v>
      </c>
      <c r="X106" s="47">
        <v>7.1051570362206228E-3</v>
      </c>
      <c r="Y106" s="46" cm="1">
        <f t="array" ref="Y106:Z109">MMULT(_xlfn.ANCHORARRAY(U106),B106:C109)</f>
        <v>3.4120034802456387E-2</v>
      </c>
      <c r="Z106" s="45">
        <v>3.4120034802456387E-2</v>
      </c>
      <c r="AA106" s="6">
        <f t="shared" si="4"/>
        <v>-3.8051902664799506E-2</v>
      </c>
      <c r="AB106" s="44" cm="1">
        <f t="array" ref="AB106:AC109">H106:I109-K106*_xlfn.ANCHORARRAY(Y106)</f>
        <v>-0.9275985771344385</v>
      </c>
      <c r="AC106" s="43">
        <v>-0.9275985771344385</v>
      </c>
      <c r="AD106" s="42" cm="1">
        <f t="array" ref="AD106:AD109">J106:J109-K106*AA106:AA109</f>
        <v>1.8396973147916709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</row>
    <row r="107" spans="1:173" s="1" customFormat="1" ht="15" thickBot="1" x14ac:dyDescent="0.4">
      <c r="A107" s="182"/>
      <c r="B107" s="41">
        <v>0</v>
      </c>
      <c r="C107" s="40">
        <v>1</v>
      </c>
      <c r="D107" s="39">
        <v>0</v>
      </c>
      <c r="E107" s="38">
        <v>1</v>
      </c>
      <c r="F107" s="38">
        <v>0</v>
      </c>
      <c r="G107" s="37">
        <v>0</v>
      </c>
      <c r="H107" s="36">
        <f t="shared" si="5"/>
        <v>-1.1825723044694505</v>
      </c>
      <c r="I107" s="35">
        <f t="shared" si="6"/>
        <v>2.2576529721751815</v>
      </c>
      <c r="J107" s="34">
        <f t="shared" si="7"/>
        <v>0.5093728606161263</v>
      </c>
      <c r="K107" s="33"/>
      <c r="L107" s="67">
        <v>0.5093728606161263</v>
      </c>
      <c r="M107" s="66">
        <v>2.7670258327913078</v>
      </c>
      <c r="N107" s="66">
        <v>-0.6731994438533242</v>
      </c>
      <c r="O107" s="65">
        <v>1.5844535283218573</v>
      </c>
      <c r="P107" s="12">
        <f>EXP(L107)/((EXP(L106)+EXP(L107)+EXP(L108)+EXP(L109)))</f>
        <v>0.16568090733448348</v>
      </c>
      <c r="Q107" s="12">
        <f>EXP(M107)/((EXP(M106)+EXP(M107)+EXP(M108)+EXP(M109)))</f>
        <v>0.69335426032953507</v>
      </c>
      <c r="R107" s="12">
        <f>EXP(N107)/((EXP(N106)+EXP(N107)+EXP(N108)+EXP(N109)))</f>
        <v>2.2227178349987692E-2</v>
      </c>
      <c r="S107" s="12">
        <f>EXP(O107)/((EXP(O106)+EXP(O107)+EXP(O108)+EXP(O109)))</f>
        <v>0.13657588927201367</v>
      </c>
      <c r="T107" s="11"/>
      <c r="U107" s="30">
        <v>4.1420226833620871E-2</v>
      </c>
      <c r="V107" s="30">
        <v>-7.6661434917616234E-2</v>
      </c>
      <c r="W107" s="30">
        <v>5.556794587496923E-3</v>
      </c>
      <c r="X107" s="29">
        <v>3.4143972318003417E-2</v>
      </c>
      <c r="Y107" s="28">
        <v>3.970076690550034E-2</v>
      </c>
      <c r="Z107" s="27">
        <v>-4.2517462599612817E-2</v>
      </c>
      <c r="AA107" s="6">
        <f t="shared" si="4"/>
        <v>4.4595588215049775E-3</v>
      </c>
      <c r="AB107" s="26">
        <v>-1.2222730713749508</v>
      </c>
      <c r="AC107" s="25">
        <v>2.3001704347747944</v>
      </c>
      <c r="AD107" s="24">
        <v>0.50491330179462135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</row>
    <row r="108" spans="1:173" s="1" customFormat="1" ht="15" thickBot="1" x14ac:dyDescent="0.4">
      <c r="A108" s="182"/>
      <c r="B108" s="41">
        <v>1</v>
      </c>
      <c r="C108" s="40">
        <v>0</v>
      </c>
      <c r="D108" s="39">
        <v>0</v>
      </c>
      <c r="E108" s="38">
        <v>0</v>
      </c>
      <c r="F108" s="38">
        <v>1</v>
      </c>
      <c r="G108" s="37">
        <v>0</v>
      </c>
      <c r="H108" s="36">
        <f t="shared" si="5"/>
        <v>2.2576529721751815</v>
      </c>
      <c r="I108" s="35">
        <f t="shared" si="6"/>
        <v>-1.1825723044694505</v>
      </c>
      <c r="J108" s="34">
        <f t="shared" si="7"/>
        <v>0.5093728606161263</v>
      </c>
      <c r="K108" s="33"/>
      <c r="L108" s="67">
        <v>0.5093728606161263</v>
      </c>
      <c r="M108" s="66">
        <v>-0.6731994438533242</v>
      </c>
      <c r="N108" s="66">
        <v>2.7670258327913078</v>
      </c>
      <c r="O108" s="65">
        <v>1.5844535283218573</v>
      </c>
      <c r="P108" s="12">
        <f>EXP(L108)/((EXP(L106)+EXP(L107)+EXP(L108)+EXP(L109)))</f>
        <v>0.16568090733448348</v>
      </c>
      <c r="Q108" s="12">
        <f>EXP(M108)/((EXP(M106)+EXP(M107)+EXP(M108)+EXP(M109)))</f>
        <v>2.2227178349987692E-2</v>
      </c>
      <c r="R108" s="12">
        <f>EXP(N108)/((EXP(N106)+EXP(N107)+EXP(N108)+EXP(N109)))</f>
        <v>0.69335426032953507</v>
      </c>
      <c r="S108" s="12">
        <f>EXP(O108)/((EXP(O106)+EXP(O107)+EXP(O108)+EXP(O109)))</f>
        <v>0.13657588927201367</v>
      </c>
      <c r="T108" s="11"/>
      <c r="U108" s="30">
        <v>4.1420226833620871E-2</v>
      </c>
      <c r="V108" s="30">
        <v>5.556794587496923E-3</v>
      </c>
      <c r="W108" s="30">
        <v>-7.6661434917616234E-2</v>
      </c>
      <c r="X108" s="29">
        <v>3.4143972318003417E-2</v>
      </c>
      <c r="Y108" s="28">
        <v>-4.2517462599612817E-2</v>
      </c>
      <c r="Z108" s="27">
        <v>3.970076690550034E-2</v>
      </c>
      <c r="AA108" s="6">
        <f t="shared" si="4"/>
        <v>4.4595588215049775E-3</v>
      </c>
      <c r="AB108" s="26">
        <v>2.3001704347747944</v>
      </c>
      <c r="AC108" s="25">
        <v>-1.2222730713749508</v>
      </c>
      <c r="AD108" s="24">
        <v>0.50491330179462135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</row>
    <row r="109" spans="1:173" s="1" customFormat="1" ht="15" thickBot="1" x14ac:dyDescent="0.4">
      <c r="A109" s="183"/>
      <c r="B109" s="23">
        <v>1</v>
      </c>
      <c r="C109" s="22">
        <v>1</v>
      </c>
      <c r="D109" s="21">
        <v>0</v>
      </c>
      <c r="E109" s="20">
        <v>0</v>
      </c>
      <c r="F109" s="20">
        <v>0</v>
      </c>
      <c r="G109" s="19">
        <v>1</v>
      </c>
      <c r="H109" s="18">
        <f t="shared" si="5"/>
        <v>1.8183978746262504</v>
      </c>
      <c r="I109" s="17">
        <f t="shared" si="6"/>
        <v>1.8183978746262504</v>
      </c>
      <c r="J109" s="16">
        <f t="shared" si="7"/>
        <v>-0.4203911333591252</v>
      </c>
      <c r="K109" s="15"/>
      <c r="L109" s="64">
        <v>-0.4203911333591252</v>
      </c>
      <c r="M109" s="63">
        <v>1.3980067412671251</v>
      </c>
      <c r="N109" s="63">
        <v>1.3980067412671251</v>
      </c>
      <c r="O109" s="62">
        <v>3.2164046158933757</v>
      </c>
      <c r="P109" s="12">
        <f>EXP(L109)/((EXP(L106)+EXP(L107)+EXP(L108)+EXP(L109)))</f>
        <v>6.5385446264999647E-2</v>
      </c>
      <c r="Q109" s="12">
        <f>EXP(M109)/((EXP(M106)+EXP(M107)+EXP(M108)+EXP(M109)))</f>
        <v>0.17635905025553425</v>
      </c>
      <c r="R109" s="12">
        <f>EXP(N109)/((EXP(N106)+EXP(N107)+EXP(N108)+EXP(N109)))</f>
        <v>0.17635905025553425</v>
      </c>
      <c r="S109" s="12">
        <f>EXP(O109)/((EXP(O106)+EXP(O107)+EXP(O108)+EXP(O109)))</f>
        <v>0.69842759331109017</v>
      </c>
      <c r="T109" s="11"/>
      <c r="U109" s="10">
        <v>1.6346361566249912E-2</v>
      </c>
      <c r="V109" s="10">
        <v>4.4089762563883562E-2</v>
      </c>
      <c r="W109" s="10">
        <v>4.4089762563883562E-2</v>
      </c>
      <c r="X109" s="9">
        <v>-7.5393101672227458E-2</v>
      </c>
      <c r="Y109" s="8">
        <v>-3.1303339108343896E-2</v>
      </c>
      <c r="Z109" s="7">
        <v>-3.1303339108343896E-2</v>
      </c>
      <c r="AA109" s="6">
        <f t="shared" si="4"/>
        <v>2.9132785021789578E-2</v>
      </c>
      <c r="AB109" s="5">
        <v>1.8497012137345943</v>
      </c>
      <c r="AC109" s="4">
        <v>1.8497012137345943</v>
      </c>
      <c r="AD109" s="3">
        <v>-0.44952391838091477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</row>
    <row r="110" spans="1:173" s="1" customFormat="1" ht="15" thickBot="1" x14ac:dyDescent="0.4">
      <c r="A110" s="181">
        <f>A106+1</f>
        <v>26</v>
      </c>
      <c r="B110" s="58">
        <v>0</v>
      </c>
      <c r="C110" s="57">
        <v>0</v>
      </c>
      <c r="D110" s="56">
        <v>1</v>
      </c>
      <c r="E110" s="55">
        <v>0</v>
      </c>
      <c r="F110" s="55">
        <v>0</v>
      </c>
      <c r="G110" s="54">
        <v>0</v>
      </c>
      <c r="H110" s="36">
        <f t="shared" si="5"/>
        <v>-0.9275985771344385</v>
      </c>
      <c r="I110" s="35">
        <f t="shared" si="6"/>
        <v>-0.9275985771344385</v>
      </c>
      <c r="J110" s="53">
        <f t="shared" si="7"/>
        <v>1.8396973147916709</v>
      </c>
      <c r="K110" s="52">
        <f>K106</f>
        <v>1</v>
      </c>
      <c r="L110" s="61" cm="1">
        <f t="array" ref="L110:O113">J110:J113 + MMULT(H110:I113, TRANSPOSE(B110:C113))</f>
        <v>1.8396973147916709</v>
      </c>
      <c r="M110" s="60">
        <v>0.91209873765723237</v>
      </c>
      <c r="N110" s="60">
        <v>0.91209873765723237</v>
      </c>
      <c r="O110" s="59">
        <v>-1.5499839477206123E-2</v>
      </c>
      <c r="P110" s="12">
        <f>EXP(L110)/((EXP(L110)+EXP(L111)+EXP(L112)+EXP(L113)))</f>
        <v>0.6143353698104409</v>
      </c>
      <c r="Q110" s="12">
        <f>EXP(M110)/((EXP(M110)+EXP(M111)+EXP(M112)+EXP(M113)))</f>
        <v>0.1056593745899336</v>
      </c>
      <c r="R110" s="12">
        <f>EXP(N110)/((EXP(N110)+EXP(N111)+EXP(N112)+EXP(N113)))</f>
        <v>0.1056593745899336</v>
      </c>
      <c r="S110" s="12">
        <f>EXP(O110)/((EXP(O110)+EXP(O111)+EXP(O112)+EXP(O113)))</f>
        <v>2.6969181194175827E-2</v>
      </c>
      <c r="T110" s="49" cm="1">
        <f t="array" ref="T110">SUM(LN(P110:S113)*D110:G113*(-0.25))</f>
        <v>0.3859990158780785</v>
      </c>
      <c r="U110" s="48" cm="1">
        <f t="array" ref="U110:X113">0.25*(P110:S113-D110:G113)</f>
        <v>-9.6416157547389775E-2</v>
      </c>
      <c r="V110" s="48">
        <v>2.6414843647483401E-2</v>
      </c>
      <c r="W110" s="48">
        <v>2.6414843647483401E-2</v>
      </c>
      <c r="X110" s="47">
        <v>6.7422952985439566E-3</v>
      </c>
      <c r="Y110" s="46" cm="1">
        <f t="array" ref="Y110:Z113">MMULT(_xlfn.ANCHORARRAY(U110),B110:C113)</f>
        <v>3.3157138946027356E-2</v>
      </c>
      <c r="Z110" s="45">
        <v>3.3157138946027356E-2</v>
      </c>
      <c r="AA110" s="6">
        <f t="shared" si="4"/>
        <v>-3.6844174953879025E-2</v>
      </c>
      <c r="AB110" s="44" cm="1">
        <f t="array" ref="AB110:AC113">H110:I113-K110*_xlfn.ANCHORARRAY(Y110)</f>
        <v>-0.96075571608046584</v>
      </c>
      <c r="AC110" s="43">
        <v>-0.96075571608046584</v>
      </c>
      <c r="AD110" s="42" cm="1">
        <f t="array" ref="AD110:AD113">J110:J113-K110*AA110:AA113</f>
        <v>1.8765414897455499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</row>
    <row r="111" spans="1:173" s="1" customFormat="1" ht="15" thickBot="1" x14ac:dyDescent="0.4">
      <c r="A111" s="182"/>
      <c r="B111" s="41">
        <v>0</v>
      </c>
      <c r="C111" s="40">
        <v>1</v>
      </c>
      <c r="D111" s="39">
        <v>0</v>
      </c>
      <c r="E111" s="38">
        <v>1</v>
      </c>
      <c r="F111" s="38">
        <v>0</v>
      </c>
      <c r="G111" s="37">
        <v>0</v>
      </c>
      <c r="H111" s="36">
        <f t="shared" si="5"/>
        <v>-1.2222730713749508</v>
      </c>
      <c r="I111" s="35">
        <f t="shared" si="6"/>
        <v>2.3001704347747944</v>
      </c>
      <c r="J111" s="34">
        <f t="shared" si="7"/>
        <v>0.50491330179462135</v>
      </c>
      <c r="K111" s="33"/>
      <c r="L111" s="67">
        <v>0.50491330179462135</v>
      </c>
      <c r="M111" s="66">
        <v>2.8050837365694159</v>
      </c>
      <c r="N111" s="66">
        <v>-0.71735976958032943</v>
      </c>
      <c r="O111" s="65">
        <v>1.5828106651944651</v>
      </c>
      <c r="P111" s="12">
        <f>EXP(L111)/((EXP(L110)+EXP(L111)+EXP(L112)+EXP(L113)))</f>
        <v>0.16170229686042367</v>
      </c>
      <c r="Q111" s="12">
        <f>EXP(M111)/((EXP(M110)+EXP(M111)+EXP(M112)+EXP(M113)))</f>
        <v>0.70148917734683391</v>
      </c>
      <c r="R111" s="12">
        <f>EXP(N111)/((EXP(N110)+EXP(N111)+EXP(N112)+EXP(N113)))</f>
        <v>2.071300917434914E-2</v>
      </c>
      <c r="S111" s="12">
        <f>EXP(O111)/((EXP(O110)+EXP(O111)+EXP(O112)+EXP(O113)))</f>
        <v>0.13335373796751476</v>
      </c>
      <c r="T111" s="11"/>
      <c r="U111" s="30">
        <v>4.0425574215105918E-2</v>
      </c>
      <c r="V111" s="30">
        <v>-7.4627705663291521E-2</v>
      </c>
      <c r="W111" s="30">
        <v>5.1782522935872851E-3</v>
      </c>
      <c r="X111" s="29">
        <v>3.3338434491878691E-2</v>
      </c>
      <c r="Y111" s="28">
        <v>3.8516686785465978E-2</v>
      </c>
      <c r="Z111" s="27">
        <v>-4.1289271171412831E-2</v>
      </c>
      <c r="AA111" s="6">
        <f t="shared" si="4"/>
        <v>4.3145553372803715E-3</v>
      </c>
      <c r="AB111" s="26">
        <v>-1.2607897581604168</v>
      </c>
      <c r="AC111" s="25">
        <v>2.3414597059462072</v>
      </c>
      <c r="AD111" s="24">
        <v>0.50059874645734093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</row>
    <row r="112" spans="1:173" s="1" customFormat="1" ht="15" thickBot="1" x14ac:dyDescent="0.4">
      <c r="A112" s="182"/>
      <c r="B112" s="41">
        <v>1</v>
      </c>
      <c r="C112" s="40">
        <v>0</v>
      </c>
      <c r="D112" s="39">
        <v>0</v>
      </c>
      <c r="E112" s="38">
        <v>0</v>
      </c>
      <c r="F112" s="38">
        <v>1</v>
      </c>
      <c r="G112" s="37">
        <v>0</v>
      </c>
      <c r="H112" s="36">
        <f t="shared" si="5"/>
        <v>2.3001704347747944</v>
      </c>
      <c r="I112" s="35">
        <f t="shared" si="6"/>
        <v>-1.2222730713749508</v>
      </c>
      <c r="J112" s="34">
        <f t="shared" si="7"/>
        <v>0.50491330179462135</v>
      </c>
      <c r="K112" s="33"/>
      <c r="L112" s="67">
        <v>0.50491330179462135</v>
      </c>
      <c r="M112" s="66">
        <v>-0.71735976958032943</v>
      </c>
      <c r="N112" s="66">
        <v>2.8050837365694159</v>
      </c>
      <c r="O112" s="65">
        <v>1.5828106651944651</v>
      </c>
      <c r="P112" s="12">
        <f>EXP(L112)/((EXP(L110)+EXP(L111)+EXP(L112)+EXP(L113)))</f>
        <v>0.16170229686042367</v>
      </c>
      <c r="Q112" s="12">
        <f>EXP(M112)/((EXP(M110)+EXP(M111)+EXP(M112)+EXP(M113)))</f>
        <v>2.071300917434914E-2</v>
      </c>
      <c r="R112" s="12">
        <f>EXP(N112)/((EXP(N110)+EXP(N111)+EXP(N112)+EXP(N113)))</f>
        <v>0.70148917734683391</v>
      </c>
      <c r="S112" s="12">
        <f>EXP(O112)/((EXP(O110)+EXP(O111)+EXP(O112)+EXP(O113)))</f>
        <v>0.13335373796751476</v>
      </c>
      <c r="T112" s="11"/>
      <c r="U112" s="30">
        <v>4.0425574215105918E-2</v>
      </c>
      <c r="V112" s="30">
        <v>5.1782522935872851E-3</v>
      </c>
      <c r="W112" s="30">
        <v>-7.4627705663291521E-2</v>
      </c>
      <c r="X112" s="29">
        <v>3.3338434491878691E-2</v>
      </c>
      <c r="Y112" s="28">
        <v>-4.1289271171412831E-2</v>
      </c>
      <c r="Z112" s="27">
        <v>3.8516686785465978E-2</v>
      </c>
      <c r="AA112" s="6">
        <f t="shared" si="4"/>
        <v>4.3145553372803749E-3</v>
      </c>
      <c r="AB112" s="26">
        <v>2.3414597059462072</v>
      </c>
      <c r="AC112" s="25">
        <v>-1.2607897581604168</v>
      </c>
      <c r="AD112" s="24">
        <v>0.50059874645734093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</row>
    <row r="113" spans="1:173" s="1" customFormat="1" ht="15" thickBot="1" x14ac:dyDescent="0.4">
      <c r="A113" s="183"/>
      <c r="B113" s="23">
        <v>1</v>
      </c>
      <c r="C113" s="22">
        <v>1</v>
      </c>
      <c r="D113" s="21">
        <v>0</v>
      </c>
      <c r="E113" s="20">
        <v>0</v>
      </c>
      <c r="F113" s="20">
        <v>0</v>
      </c>
      <c r="G113" s="19">
        <v>1</v>
      </c>
      <c r="H113" s="18">
        <f t="shared" si="5"/>
        <v>1.8497012137345943</v>
      </c>
      <c r="I113" s="17">
        <f t="shared" si="6"/>
        <v>1.8497012137345943</v>
      </c>
      <c r="J113" s="16">
        <f t="shared" si="7"/>
        <v>-0.44952391838091477</v>
      </c>
      <c r="K113" s="15"/>
      <c r="L113" s="64">
        <v>-0.44952391838091477</v>
      </c>
      <c r="M113" s="63">
        <v>1.4001772953536795</v>
      </c>
      <c r="N113" s="63">
        <v>1.4001772953536795</v>
      </c>
      <c r="O113" s="62">
        <v>3.2498785090882736</v>
      </c>
      <c r="P113" s="12">
        <f>EXP(L113)/((EXP(L110)+EXP(L111)+EXP(L112)+EXP(L113)))</f>
        <v>6.2260036468711727E-2</v>
      </c>
      <c r="Q113" s="12">
        <f>EXP(M113)/((EXP(M110)+EXP(M111)+EXP(M112)+EXP(M113)))</f>
        <v>0.17213843888888336</v>
      </c>
      <c r="R113" s="12">
        <f>EXP(N113)/((EXP(N110)+EXP(N111)+EXP(N112)+EXP(N113)))</f>
        <v>0.17213843888888336</v>
      </c>
      <c r="S113" s="12">
        <f>EXP(O113)/((EXP(O110)+EXP(O111)+EXP(O112)+EXP(O113)))</f>
        <v>0.70632334287079468</v>
      </c>
      <c r="T113" s="11"/>
      <c r="U113" s="10">
        <v>1.5565009117177932E-2</v>
      </c>
      <c r="V113" s="10">
        <v>4.303460972222084E-2</v>
      </c>
      <c r="W113" s="10">
        <v>4.303460972222084E-2</v>
      </c>
      <c r="X113" s="9">
        <v>-7.341916428230133E-2</v>
      </c>
      <c r="Y113" s="8">
        <v>-3.038455456008049E-2</v>
      </c>
      <c r="Z113" s="7">
        <v>-3.038455456008049E-2</v>
      </c>
      <c r="AA113" s="6">
        <f t="shared" si="4"/>
        <v>2.8215064279318275E-2</v>
      </c>
      <c r="AB113" s="5">
        <v>1.8800857682946748</v>
      </c>
      <c r="AC113" s="4">
        <v>1.8800857682946748</v>
      </c>
      <c r="AD113" s="3">
        <v>-0.47773898266023307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</row>
    <row r="114" spans="1:173" s="1" customFormat="1" ht="15" thickBot="1" x14ac:dyDescent="0.4">
      <c r="A114" s="181">
        <f>A110+1</f>
        <v>27</v>
      </c>
      <c r="B114" s="58">
        <v>0</v>
      </c>
      <c r="C114" s="57">
        <v>0</v>
      </c>
      <c r="D114" s="56">
        <v>1</v>
      </c>
      <c r="E114" s="55">
        <v>0</v>
      </c>
      <c r="F114" s="55">
        <v>0</v>
      </c>
      <c r="G114" s="54">
        <v>0</v>
      </c>
      <c r="H114" s="36">
        <f t="shared" si="5"/>
        <v>-0.96075571608046584</v>
      </c>
      <c r="I114" s="35">
        <f t="shared" si="6"/>
        <v>-0.96075571608046584</v>
      </c>
      <c r="J114" s="53">
        <f t="shared" si="7"/>
        <v>1.8765414897455499</v>
      </c>
      <c r="K114" s="52">
        <f>K110</f>
        <v>1</v>
      </c>
      <c r="L114" s="61" cm="1">
        <f t="array" ref="L114:O117">J114:J117 + MMULT(H114:I117, TRANSPOSE(B114:C117))</f>
        <v>1.8765414897455499</v>
      </c>
      <c r="M114" s="60">
        <v>0.91578577366508407</v>
      </c>
      <c r="N114" s="60">
        <v>0.91578577366508407</v>
      </c>
      <c r="O114" s="59">
        <v>-4.496994241538177E-2</v>
      </c>
      <c r="P114" s="12">
        <f>EXP(L114)/((EXP(L114)+EXP(L115)+EXP(L116)+EXP(L117)))</f>
        <v>0.62493574871869917</v>
      </c>
      <c r="Q114" s="12">
        <f>EXP(M114)/((EXP(M114)+EXP(M115)+EXP(M116)+EXP(M117)))</f>
        <v>0.10333016297054692</v>
      </c>
      <c r="R114" s="12">
        <f>EXP(N114)/((EXP(N114)+EXP(N115)+EXP(N116)+EXP(N117)))</f>
        <v>0.10333016297054692</v>
      </c>
      <c r="S114" s="12">
        <f>EXP(O114)/((EXP(O114)+EXP(O115)+EXP(O116)+EXP(O117)))</f>
        <v>2.5617843182214366E-2</v>
      </c>
      <c r="T114" s="49" cm="1">
        <f t="array" ref="T114">SUM(LN(P114:S117)*D114:G117*(-0.25))</f>
        <v>0.37356916422132275</v>
      </c>
      <c r="U114" s="48" cm="1">
        <f t="array" ref="U114:X117">0.25*(P114:S117-D114:G117)</f>
        <v>-9.3766062820325208E-2</v>
      </c>
      <c r="V114" s="48">
        <v>2.5832540742636731E-2</v>
      </c>
      <c r="W114" s="48">
        <v>2.5832540742636731E-2</v>
      </c>
      <c r="X114" s="47">
        <v>6.4044607955535916E-3</v>
      </c>
      <c r="Y114" s="46" cm="1">
        <f t="array" ref="Y114:Z117">MMULT(_xlfn.ANCHORARRAY(U114),B114:C117)</f>
        <v>3.223700153819032E-2</v>
      </c>
      <c r="Z114" s="45">
        <v>3.223700153819032E-2</v>
      </c>
      <c r="AA114" s="6">
        <f t="shared" si="4"/>
        <v>-3.5696520539498157E-2</v>
      </c>
      <c r="AB114" s="44" cm="1">
        <f t="array" ref="AB114:AC117">H114:I117-K114*_xlfn.ANCHORARRAY(Y114)</f>
        <v>-0.99299271761865615</v>
      </c>
      <c r="AC114" s="43">
        <v>-0.99299271761865615</v>
      </c>
      <c r="AD114" s="42" cm="1">
        <f t="array" ref="AD114:AD117">J114:J117-K114*AA114:AA117</f>
        <v>1.912238010285048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</row>
    <row r="115" spans="1:173" s="1" customFormat="1" ht="15" thickBot="1" x14ac:dyDescent="0.4">
      <c r="A115" s="182"/>
      <c r="B115" s="41">
        <v>0</v>
      </c>
      <c r="C115" s="40">
        <v>1</v>
      </c>
      <c r="D115" s="39">
        <v>0</v>
      </c>
      <c r="E115" s="38">
        <v>1</v>
      </c>
      <c r="F115" s="38">
        <v>0</v>
      </c>
      <c r="G115" s="37">
        <v>0</v>
      </c>
      <c r="H115" s="36">
        <f t="shared" si="5"/>
        <v>-1.2607897581604168</v>
      </c>
      <c r="I115" s="35">
        <f t="shared" si="6"/>
        <v>2.3414597059462072</v>
      </c>
      <c r="J115" s="34">
        <f t="shared" si="7"/>
        <v>0.50059874645734093</v>
      </c>
      <c r="K115" s="33"/>
      <c r="L115" s="67">
        <v>0.50059874645734093</v>
      </c>
      <c r="M115" s="66">
        <v>2.8420584524035482</v>
      </c>
      <c r="N115" s="66">
        <v>-0.7601910117030759</v>
      </c>
      <c r="O115" s="65">
        <v>1.5812686942431313</v>
      </c>
      <c r="P115" s="12">
        <f>EXP(L115)/((EXP(L114)+EXP(L115)+EXP(L116)+EXP(L117)))</f>
        <v>0.15785961084927416</v>
      </c>
      <c r="Q115" s="12">
        <f>EXP(M115)/((EXP(M114)+EXP(M115)+EXP(M116)+EXP(M117)))</f>
        <v>0.70924569661011561</v>
      </c>
      <c r="R115" s="12">
        <f>EXP(N115)/((EXP(N114)+EXP(N115)+EXP(N116)+EXP(N117)))</f>
        <v>1.9335688666626508E-2</v>
      </c>
      <c r="S115" s="12">
        <f>EXP(O115)/((EXP(O114)+EXP(O115)+EXP(O116)+EXP(O117)))</f>
        <v>0.13025938667742054</v>
      </c>
      <c r="T115" s="11"/>
      <c r="U115" s="30">
        <v>3.9464902712318541E-2</v>
      </c>
      <c r="V115" s="30">
        <v>-7.2688575847471099E-2</v>
      </c>
      <c r="W115" s="30">
        <v>4.8339221666566269E-3</v>
      </c>
      <c r="X115" s="29">
        <v>3.2564846669355135E-2</v>
      </c>
      <c r="Y115" s="28">
        <v>3.7398768836011759E-2</v>
      </c>
      <c r="Z115" s="27">
        <v>-4.0123729178115963E-2</v>
      </c>
      <c r="AA115" s="6">
        <f t="shared" si="4"/>
        <v>4.1750957008592042E-3</v>
      </c>
      <c r="AB115" s="26">
        <v>-1.2981885269964286</v>
      </c>
      <c r="AC115" s="25">
        <v>2.3815834351243232</v>
      </c>
      <c r="AD115" s="24">
        <v>0.4964236507564817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</row>
    <row r="116" spans="1:173" s="1" customFormat="1" ht="15" thickBot="1" x14ac:dyDescent="0.4">
      <c r="A116" s="182"/>
      <c r="B116" s="41">
        <v>1</v>
      </c>
      <c r="C116" s="40">
        <v>0</v>
      </c>
      <c r="D116" s="39">
        <v>0</v>
      </c>
      <c r="E116" s="38">
        <v>0</v>
      </c>
      <c r="F116" s="38">
        <v>1</v>
      </c>
      <c r="G116" s="37">
        <v>0</v>
      </c>
      <c r="H116" s="36">
        <f t="shared" si="5"/>
        <v>2.3414597059462072</v>
      </c>
      <c r="I116" s="35">
        <f t="shared" si="6"/>
        <v>-1.2607897581604168</v>
      </c>
      <c r="J116" s="34">
        <f t="shared" si="7"/>
        <v>0.50059874645734093</v>
      </c>
      <c r="K116" s="33"/>
      <c r="L116" s="67">
        <v>0.50059874645734093</v>
      </c>
      <c r="M116" s="66">
        <v>-0.7601910117030759</v>
      </c>
      <c r="N116" s="66">
        <v>2.8420584524035482</v>
      </c>
      <c r="O116" s="65">
        <v>1.5812686942431313</v>
      </c>
      <c r="P116" s="12">
        <f>EXP(L116)/((EXP(L114)+EXP(L115)+EXP(L116)+EXP(L117)))</f>
        <v>0.15785961084927416</v>
      </c>
      <c r="Q116" s="12">
        <f>EXP(M116)/((EXP(M114)+EXP(M115)+EXP(M116)+EXP(M117)))</f>
        <v>1.9335688666626508E-2</v>
      </c>
      <c r="R116" s="12">
        <f>EXP(N116)/((EXP(N114)+EXP(N115)+EXP(N116)+EXP(N117)))</f>
        <v>0.70924569661011561</v>
      </c>
      <c r="S116" s="12">
        <f>EXP(O116)/((EXP(O114)+EXP(O115)+EXP(O116)+EXP(O117)))</f>
        <v>0.13025938667742054</v>
      </c>
      <c r="T116" s="11"/>
      <c r="U116" s="30">
        <v>3.9464902712318541E-2</v>
      </c>
      <c r="V116" s="30">
        <v>4.8339221666566269E-3</v>
      </c>
      <c r="W116" s="30">
        <v>-7.2688575847471099E-2</v>
      </c>
      <c r="X116" s="29">
        <v>3.2564846669355135E-2</v>
      </c>
      <c r="Y116" s="28">
        <v>-4.0123729178115963E-2</v>
      </c>
      <c r="Z116" s="27">
        <v>3.7398768836011759E-2</v>
      </c>
      <c r="AA116" s="6">
        <f t="shared" si="4"/>
        <v>4.1750957008592077E-3</v>
      </c>
      <c r="AB116" s="26">
        <v>2.3815834351243232</v>
      </c>
      <c r="AC116" s="25">
        <v>-1.2981885269964286</v>
      </c>
      <c r="AD116" s="24">
        <v>0.4964236507564817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</row>
    <row r="117" spans="1:173" s="1" customFormat="1" ht="15" thickBot="1" x14ac:dyDescent="0.4">
      <c r="A117" s="183"/>
      <c r="B117" s="23">
        <v>1</v>
      </c>
      <c r="C117" s="22">
        <v>1</v>
      </c>
      <c r="D117" s="21">
        <v>0</v>
      </c>
      <c r="E117" s="20">
        <v>0</v>
      </c>
      <c r="F117" s="20">
        <v>0</v>
      </c>
      <c r="G117" s="19">
        <v>1</v>
      </c>
      <c r="H117" s="18">
        <f t="shared" si="5"/>
        <v>1.8800857682946748</v>
      </c>
      <c r="I117" s="17">
        <f t="shared" si="6"/>
        <v>1.8800857682946748</v>
      </c>
      <c r="J117" s="16">
        <f t="shared" si="7"/>
        <v>-0.47773898266023307</v>
      </c>
      <c r="K117" s="15"/>
      <c r="L117" s="64">
        <v>-0.47773898266023307</v>
      </c>
      <c r="M117" s="63">
        <v>1.4023467856344416</v>
      </c>
      <c r="N117" s="63">
        <v>1.4023467856344416</v>
      </c>
      <c r="O117" s="62">
        <v>3.2824325539291164</v>
      </c>
      <c r="P117" s="12">
        <f>EXP(L117)/((EXP(L114)+EXP(L115)+EXP(L116)+EXP(L117)))</f>
        <v>5.9345029582752555E-2</v>
      </c>
      <c r="Q117" s="12">
        <f>EXP(M117)/((EXP(M114)+EXP(M115)+EXP(M116)+EXP(M117)))</f>
        <v>0.16808845175271089</v>
      </c>
      <c r="R117" s="12">
        <f>EXP(N117)/((EXP(N114)+EXP(N115)+EXP(N116)+EXP(N117)))</f>
        <v>0.16808845175271089</v>
      </c>
      <c r="S117" s="12">
        <f>EXP(O117)/((EXP(O114)+EXP(O115)+EXP(O116)+EXP(O117)))</f>
        <v>0.71386338346294453</v>
      </c>
      <c r="T117" s="11"/>
      <c r="U117" s="10">
        <v>1.4836257395688139E-2</v>
      </c>
      <c r="V117" s="10">
        <v>4.2022112938177723E-2</v>
      </c>
      <c r="W117" s="10">
        <v>4.2022112938177723E-2</v>
      </c>
      <c r="X117" s="9">
        <v>-7.1534154134263866E-2</v>
      </c>
      <c r="Y117" s="8">
        <v>-2.9512041196086143E-2</v>
      </c>
      <c r="Z117" s="7">
        <v>-2.9512041196086143E-2</v>
      </c>
      <c r="AA117" s="6">
        <f t="shared" si="4"/>
        <v>2.7346329137779721E-2</v>
      </c>
      <c r="AB117" s="5">
        <v>1.9095978094907609</v>
      </c>
      <c r="AC117" s="4">
        <v>1.9095978094907609</v>
      </c>
      <c r="AD117" s="3">
        <v>-0.50508531179801275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</row>
    <row r="118" spans="1:173" s="1" customFormat="1" ht="15" thickBot="1" x14ac:dyDescent="0.4">
      <c r="A118" s="181">
        <f>A114+1</f>
        <v>28</v>
      </c>
      <c r="B118" s="58">
        <v>0</v>
      </c>
      <c r="C118" s="57">
        <v>0</v>
      </c>
      <c r="D118" s="56">
        <v>1</v>
      </c>
      <c r="E118" s="55">
        <v>0</v>
      </c>
      <c r="F118" s="55">
        <v>0</v>
      </c>
      <c r="G118" s="54">
        <v>0</v>
      </c>
      <c r="H118" s="36">
        <f t="shared" si="5"/>
        <v>-0.99299271761865615</v>
      </c>
      <c r="I118" s="35">
        <f t="shared" si="6"/>
        <v>-0.99299271761865615</v>
      </c>
      <c r="J118" s="53">
        <f t="shared" si="7"/>
        <v>1.912238010285048</v>
      </c>
      <c r="K118" s="52">
        <f>K114</f>
        <v>1</v>
      </c>
      <c r="L118" s="61" cm="1">
        <f t="array" ref="L118:O121">J118:J121 + MMULT(H118:I121, TRANSPOSE(B118:C121))</f>
        <v>1.912238010285048</v>
      </c>
      <c r="M118" s="60">
        <v>0.91924529266639188</v>
      </c>
      <c r="N118" s="60">
        <v>0.91924529266639188</v>
      </c>
      <c r="O118" s="59">
        <v>-7.3747424952264273E-2</v>
      </c>
      <c r="P118" s="12">
        <f>EXP(L118)/((EXP(L118)+EXP(L119)+EXP(L120)+EXP(L121)))</f>
        <v>0.63507560094820181</v>
      </c>
      <c r="Q118" s="12">
        <f>EXP(M118)/((EXP(M118)+EXP(M119)+EXP(M120)+EXP(M121)))</f>
        <v>0.10107098375215069</v>
      </c>
      <c r="R118" s="12">
        <f>EXP(N118)/((EXP(N118)+EXP(N119)+EXP(N120)+EXP(N121)))</f>
        <v>0.10107098375215069</v>
      </c>
      <c r="S118" s="12">
        <f>EXP(O118)/((EXP(O118)+EXP(O119)+EXP(O120)+EXP(O121)))</f>
        <v>2.4358382047423691E-2</v>
      </c>
      <c r="T118" s="49" cm="1">
        <f t="array" ref="T118">SUM(LN(P118:S121)*D118:G121*(-0.25))</f>
        <v>0.361843391974488</v>
      </c>
      <c r="U118" s="48" cm="1">
        <f t="array" ref="U118:X121">0.25*(P118:S121-D118:G121)</f>
        <v>-9.1231099762949547E-2</v>
      </c>
      <c r="V118" s="48">
        <v>2.5267745938037673E-2</v>
      </c>
      <c r="W118" s="48">
        <v>2.5267745938037673E-2</v>
      </c>
      <c r="X118" s="47">
        <v>6.0895955118559228E-3</v>
      </c>
      <c r="Y118" s="46" cm="1">
        <f t="array" ref="Y118:Z121">MMULT(_xlfn.ANCHORARRAY(U118),B118:C121)</f>
        <v>3.1357341449893598E-2</v>
      </c>
      <c r="Z118" s="45">
        <v>3.1357341449893598E-2</v>
      </c>
      <c r="AA118" s="6">
        <f t="shared" si="4"/>
        <v>-3.4606012375018286E-2</v>
      </c>
      <c r="AB118" s="44" cm="1">
        <f t="array" ref="AB118:AC121">H118:I121-K118*_xlfn.ANCHORARRAY(Y118)</f>
        <v>-1.0243500590685497</v>
      </c>
      <c r="AC118" s="43">
        <v>-1.0243500590685497</v>
      </c>
      <c r="AD118" s="42" cm="1">
        <f t="array" ref="AD118:AD121">J118:J121-K118*AA118:AA121</f>
        <v>1.9468440226600663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</row>
    <row r="119" spans="1:173" s="1" customFormat="1" ht="15" thickBot="1" x14ac:dyDescent="0.4">
      <c r="A119" s="182"/>
      <c r="B119" s="41">
        <v>0</v>
      </c>
      <c r="C119" s="40">
        <v>1</v>
      </c>
      <c r="D119" s="39">
        <v>0</v>
      </c>
      <c r="E119" s="38">
        <v>1</v>
      </c>
      <c r="F119" s="38">
        <v>0</v>
      </c>
      <c r="G119" s="37">
        <v>0</v>
      </c>
      <c r="H119" s="36">
        <f t="shared" si="5"/>
        <v>-1.2981885269964286</v>
      </c>
      <c r="I119" s="35">
        <f t="shared" si="6"/>
        <v>2.3815834351243232</v>
      </c>
      <c r="J119" s="34">
        <f t="shared" si="7"/>
        <v>0.4964236507564817</v>
      </c>
      <c r="K119" s="33"/>
      <c r="L119" s="67">
        <v>0.4964236507564817</v>
      </c>
      <c r="M119" s="66">
        <v>2.8780070858808049</v>
      </c>
      <c r="N119" s="66">
        <v>-0.80176487623994697</v>
      </c>
      <c r="O119" s="65">
        <v>1.5798185588843763</v>
      </c>
      <c r="P119" s="12">
        <f>EXP(L119)/((EXP(L118)+EXP(L119)+EXP(L120)+EXP(L121)))</f>
        <v>0.15415054485286767</v>
      </c>
      <c r="Q119" s="12">
        <f>EXP(M119)/((EXP(M118)+EXP(M119)+EXP(M120)+EXP(M121)))</f>
        <v>0.71664806236648237</v>
      </c>
      <c r="R119" s="12">
        <f>EXP(N119)/((EXP(N118)+EXP(N119)+EXP(N120)+EXP(N121)))</f>
        <v>1.8080118524610164E-2</v>
      </c>
      <c r="S119" s="12">
        <f>EXP(O119)/((EXP(O118)+EXP(O119)+EXP(O120)+EXP(O121)))</f>
        <v>0.12728669790802005</v>
      </c>
      <c r="T119" s="11"/>
      <c r="U119" s="30">
        <v>3.8537636213216916E-2</v>
      </c>
      <c r="V119" s="30">
        <v>-7.0837984408379406E-2</v>
      </c>
      <c r="W119" s="30">
        <v>4.5200296311525409E-3</v>
      </c>
      <c r="X119" s="29">
        <v>3.1821674477005013E-2</v>
      </c>
      <c r="Y119" s="28">
        <v>3.6341704108157555E-2</v>
      </c>
      <c r="Z119" s="27">
        <v>-3.9016309931374393E-2</v>
      </c>
      <c r="AA119" s="6">
        <f t="shared" si="4"/>
        <v>4.0413559129950649E-3</v>
      </c>
      <c r="AB119" s="26">
        <v>-1.3345302311045861</v>
      </c>
      <c r="AC119" s="25">
        <v>2.4205997450556977</v>
      </c>
      <c r="AD119" s="24">
        <v>0.49238229484348661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</row>
    <row r="120" spans="1:173" s="1" customFormat="1" ht="15" thickBot="1" x14ac:dyDescent="0.4">
      <c r="A120" s="182"/>
      <c r="B120" s="41">
        <v>1</v>
      </c>
      <c r="C120" s="40">
        <v>0</v>
      </c>
      <c r="D120" s="39">
        <v>0</v>
      </c>
      <c r="E120" s="38">
        <v>0</v>
      </c>
      <c r="F120" s="38">
        <v>1</v>
      </c>
      <c r="G120" s="37">
        <v>0</v>
      </c>
      <c r="H120" s="36">
        <f t="shared" si="5"/>
        <v>2.3815834351243232</v>
      </c>
      <c r="I120" s="35">
        <f t="shared" si="6"/>
        <v>-1.2981885269964286</v>
      </c>
      <c r="J120" s="34">
        <f t="shared" si="7"/>
        <v>0.4964236507564817</v>
      </c>
      <c r="K120" s="33"/>
      <c r="L120" s="67">
        <v>0.4964236507564817</v>
      </c>
      <c r="M120" s="66">
        <v>-0.80176487623994697</v>
      </c>
      <c r="N120" s="66">
        <v>2.8780070858808049</v>
      </c>
      <c r="O120" s="65">
        <v>1.5798185588843763</v>
      </c>
      <c r="P120" s="12">
        <f>EXP(L120)/((EXP(L118)+EXP(L119)+EXP(L120)+EXP(L121)))</f>
        <v>0.15415054485286767</v>
      </c>
      <c r="Q120" s="12">
        <f>EXP(M120)/((EXP(M118)+EXP(M119)+EXP(M120)+EXP(M121)))</f>
        <v>1.8080118524610164E-2</v>
      </c>
      <c r="R120" s="12">
        <f>EXP(N120)/((EXP(N118)+EXP(N119)+EXP(N120)+EXP(N121)))</f>
        <v>0.71664806236648237</v>
      </c>
      <c r="S120" s="12">
        <f>EXP(O120)/((EXP(O118)+EXP(O119)+EXP(O120)+EXP(O121)))</f>
        <v>0.12728669790802005</v>
      </c>
      <c r="T120" s="11"/>
      <c r="U120" s="30">
        <v>3.8537636213216916E-2</v>
      </c>
      <c r="V120" s="30">
        <v>4.5200296311525409E-3</v>
      </c>
      <c r="W120" s="30">
        <v>-7.0837984408379406E-2</v>
      </c>
      <c r="X120" s="29">
        <v>3.1821674477005013E-2</v>
      </c>
      <c r="Y120" s="28">
        <v>-3.9016309931374393E-2</v>
      </c>
      <c r="Z120" s="27">
        <v>3.6341704108157555E-2</v>
      </c>
      <c r="AA120" s="6">
        <f t="shared" si="4"/>
        <v>4.0413559129950649E-3</v>
      </c>
      <c r="AB120" s="26">
        <v>2.4205997450556977</v>
      </c>
      <c r="AC120" s="25">
        <v>-1.3345302311045861</v>
      </c>
      <c r="AD120" s="24">
        <v>0.49238229484348661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</row>
    <row r="121" spans="1:173" s="1" customFormat="1" ht="15" thickBot="1" x14ac:dyDescent="0.4">
      <c r="A121" s="183"/>
      <c r="B121" s="23">
        <v>1</v>
      </c>
      <c r="C121" s="22">
        <v>1</v>
      </c>
      <c r="D121" s="21">
        <v>0</v>
      </c>
      <c r="E121" s="20">
        <v>0</v>
      </c>
      <c r="F121" s="20">
        <v>0</v>
      </c>
      <c r="G121" s="19">
        <v>1</v>
      </c>
      <c r="H121" s="18">
        <f t="shared" si="5"/>
        <v>1.9095978094907609</v>
      </c>
      <c r="I121" s="17">
        <f t="shared" si="6"/>
        <v>1.9095978094907609</v>
      </c>
      <c r="J121" s="16">
        <f t="shared" si="7"/>
        <v>-0.50508531179801275</v>
      </c>
      <c r="K121" s="15"/>
      <c r="L121" s="64">
        <v>-0.50508531179801275</v>
      </c>
      <c r="M121" s="63">
        <v>1.4045124976927481</v>
      </c>
      <c r="N121" s="63">
        <v>1.4045124976927481</v>
      </c>
      <c r="O121" s="62">
        <v>3.3141103071835092</v>
      </c>
      <c r="P121" s="12">
        <f>EXP(L121)/((EXP(L118)+EXP(L119)+EXP(L120)+EXP(L121)))</f>
        <v>5.6623309346062904E-2</v>
      </c>
      <c r="Q121" s="12">
        <f>EXP(M121)/((EXP(M118)+EXP(M119)+EXP(M120)+EXP(M121)))</f>
        <v>0.16420083535675678</v>
      </c>
      <c r="R121" s="12">
        <f>EXP(N121)/((EXP(N118)+EXP(N119)+EXP(N120)+EXP(N121)))</f>
        <v>0.16420083535675678</v>
      </c>
      <c r="S121" s="12">
        <f>EXP(O121)/((EXP(O118)+EXP(O119)+EXP(O120)+EXP(O121)))</f>
        <v>0.72106822213653621</v>
      </c>
      <c r="T121" s="11"/>
      <c r="U121" s="10">
        <v>1.4155827336515726E-2</v>
      </c>
      <c r="V121" s="10">
        <v>4.1050208839189195E-2</v>
      </c>
      <c r="W121" s="10">
        <v>4.1050208839189195E-2</v>
      </c>
      <c r="X121" s="9">
        <v>-6.9732944465865948E-2</v>
      </c>
      <c r="Y121" s="8">
        <v>-2.8682735626676753E-2</v>
      </c>
      <c r="Z121" s="7">
        <v>-2.8682735626676753E-2</v>
      </c>
      <c r="AA121" s="6">
        <f t="shared" si="4"/>
        <v>2.652330054902817E-2</v>
      </c>
      <c r="AB121" s="5">
        <v>1.9382805451174376</v>
      </c>
      <c r="AC121" s="4">
        <v>1.9382805451174376</v>
      </c>
      <c r="AD121" s="3">
        <v>-0.53160861234704093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</row>
    <row r="122" spans="1:173" s="1" customFormat="1" ht="15" thickBot="1" x14ac:dyDescent="0.4">
      <c r="A122" s="181">
        <f>A118+1</f>
        <v>29</v>
      </c>
      <c r="B122" s="58">
        <v>0</v>
      </c>
      <c r="C122" s="57">
        <v>0</v>
      </c>
      <c r="D122" s="56">
        <v>1</v>
      </c>
      <c r="E122" s="55">
        <v>0</v>
      </c>
      <c r="F122" s="55">
        <v>0</v>
      </c>
      <c r="G122" s="54">
        <v>0</v>
      </c>
      <c r="H122" s="36">
        <f t="shared" si="5"/>
        <v>-1.0243500590685497</v>
      </c>
      <c r="I122" s="35">
        <f t="shared" si="6"/>
        <v>-1.0243500590685497</v>
      </c>
      <c r="J122" s="53">
        <f t="shared" si="7"/>
        <v>1.9468440226600663</v>
      </c>
      <c r="K122" s="52">
        <f>K118</f>
        <v>1</v>
      </c>
      <c r="L122" s="61" cm="1">
        <f t="array" ref="L122:O125">J122:J125 + MMULT(H122:I125, TRANSPOSE(B122:C125))</f>
        <v>1.9468440226600663</v>
      </c>
      <c r="M122" s="60">
        <v>0.92249396359151659</v>
      </c>
      <c r="N122" s="60">
        <v>0.92249396359151659</v>
      </c>
      <c r="O122" s="59">
        <v>-0.10185609547703312</v>
      </c>
      <c r="P122" s="12">
        <f>EXP(L122)/((EXP(L122)+EXP(L123)+EXP(L124)+EXP(L125)))</f>
        <v>0.644776517431353</v>
      </c>
      <c r="Q122" s="12">
        <f>EXP(M122)/((EXP(M122)+EXP(M123)+EXP(M124)+EXP(M125)))</f>
        <v>9.8880732330564422E-2</v>
      </c>
      <c r="R122" s="12">
        <f>EXP(N122)/((EXP(N122)+EXP(N123)+EXP(N124)+EXP(N125)))</f>
        <v>9.8880732330564422E-2</v>
      </c>
      <c r="S122" s="12">
        <f>EXP(O122)/((EXP(O122)+EXP(O123)+EXP(O124)+EXP(O125)))</f>
        <v>2.3183332089343516E-2</v>
      </c>
      <c r="T122" s="49" cm="1">
        <f t="array" ref="T122">SUM(LN(P122:S125)*D122:G125*(-0.25))</f>
        <v>0.35076756046922941</v>
      </c>
      <c r="U122" s="48" cm="1">
        <f t="array" ref="U122:X125">0.25*(P122:S125-D122:G125)</f>
        <v>-8.8805870642161749E-2</v>
      </c>
      <c r="V122" s="48">
        <v>2.4720183082641106E-2</v>
      </c>
      <c r="W122" s="48">
        <v>2.4720183082641106E-2</v>
      </c>
      <c r="X122" s="47">
        <v>5.795833022335879E-3</v>
      </c>
      <c r="Y122" s="46" cm="1">
        <f t="array" ref="Y122:Z125">MMULT(_xlfn.ANCHORARRAY(U122),B122:C125)</f>
        <v>3.0516016104976985E-2</v>
      </c>
      <c r="Z122" s="45">
        <v>3.0516016104976985E-2</v>
      </c>
      <c r="AA122" s="6">
        <f t="shared" si="4"/>
        <v>-3.3569671454543655E-2</v>
      </c>
      <c r="AB122" s="44" cm="1">
        <f t="array" ref="AB122:AC125">H122:I125-K122*_xlfn.ANCHORARRAY(Y122)</f>
        <v>-1.0548660751735266</v>
      </c>
      <c r="AC122" s="43">
        <v>-1.0548660751735266</v>
      </c>
      <c r="AD122" s="42" cm="1">
        <f t="array" ref="AD122:AD125">J122:J125-K122*AA122:AA125</f>
        <v>1.98041369411461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</row>
    <row r="123" spans="1:173" s="1" customFormat="1" ht="15" thickBot="1" x14ac:dyDescent="0.4">
      <c r="A123" s="182"/>
      <c r="B123" s="41">
        <v>0</v>
      </c>
      <c r="C123" s="40">
        <v>1</v>
      </c>
      <c r="D123" s="39">
        <v>0</v>
      </c>
      <c r="E123" s="38">
        <v>1</v>
      </c>
      <c r="F123" s="38">
        <v>0</v>
      </c>
      <c r="G123" s="37">
        <v>0</v>
      </c>
      <c r="H123" s="36">
        <f t="shared" si="5"/>
        <v>-1.3345302311045861</v>
      </c>
      <c r="I123" s="35">
        <f t="shared" si="6"/>
        <v>2.4205997450556977</v>
      </c>
      <c r="J123" s="34">
        <f t="shared" si="7"/>
        <v>0.49238229484348661</v>
      </c>
      <c r="K123" s="33"/>
      <c r="L123" s="67">
        <v>0.49238229484348661</v>
      </c>
      <c r="M123" s="66">
        <v>2.9129820398991844</v>
      </c>
      <c r="N123" s="66">
        <v>-0.84214793626109952</v>
      </c>
      <c r="O123" s="65">
        <v>1.5784518087945982</v>
      </c>
      <c r="P123" s="12">
        <f>EXP(L123)/((EXP(L122)+EXP(L123)+EXP(L124)+EXP(L125)))</f>
        <v>0.15057210076760033</v>
      </c>
      <c r="Q123" s="12">
        <f>EXP(M123)/((EXP(M122)+EXP(M123)+EXP(M124)+EXP(M125)))</f>
        <v>0.72371847946184964</v>
      </c>
      <c r="R123" s="12">
        <f>EXP(N123)/((EXP(N122)+EXP(N123)+EXP(N124)+EXP(N125)))</f>
        <v>1.6933137486389561E-2</v>
      </c>
      <c r="S123" s="12">
        <f>EXP(O123)/((EXP(O122)+EXP(O123)+EXP(O124)+EXP(O125)))</f>
        <v>0.12442977248326702</v>
      </c>
      <c r="T123" s="11"/>
      <c r="U123" s="30">
        <v>3.7643025191900083E-2</v>
      </c>
      <c r="V123" s="30">
        <v>-6.907038013453759E-2</v>
      </c>
      <c r="W123" s="30">
        <v>4.2332843715973904E-3</v>
      </c>
      <c r="X123" s="29">
        <v>3.1107443120816754E-2</v>
      </c>
      <c r="Y123" s="28">
        <v>3.5340727492414147E-2</v>
      </c>
      <c r="Z123" s="27">
        <v>-3.7962937013720832E-2</v>
      </c>
      <c r="AA123" s="6">
        <f t="shared" si="4"/>
        <v>3.9133725497766357E-3</v>
      </c>
      <c r="AB123" s="26">
        <v>-1.3698709585970004</v>
      </c>
      <c r="AC123" s="25">
        <v>2.4585626820694184</v>
      </c>
      <c r="AD123" s="24">
        <v>0.48846892229370997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</row>
    <row r="124" spans="1:173" s="1" customFormat="1" ht="15" thickBot="1" x14ac:dyDescent="0.4">
      <c r="A124" s="182"/>
      <c r="B124" s="41">
        <v>1</v>
      </c>
      <c r="C124" s="40">
        <v>0</v>
      </c>
      <c r="D124" s="39">
        <v>0</v>
      </c>
      <c r="E124" s="38">
        <v>0</v>
      </c>
      <c r="F124" s="38">
        <v>1</v>
      </c>
      <c r="G124" s="37">
        <v>0</v>
      </c>
      <c r="H124" s="36">
        <f t="shared" si="5"/>
        <v>2.4205997450556977</v>
      </c>
      <c r="I124" s="35">
        <f t="shared" si="6"/>
        <v>-1.3345302311045861</v>
      </c>
      <c r="J124" s="34">
        <f t="shared" si="7"/>
        <v>0.49238229484348661</v>
      </c>
      <c r="K124" s="33"/>
      <c r="L124" s="67">
        <v>0.49238229484348661</v>
      </c>
      <c r="M124" s="66">
        <v>-0.84214793626109952</v>
      </c>
      <c r="N124" s="66">
        <v>2.9129820398991844</v>
      </c>
      <c r="O124" s="65">
        <v>1.5784518087945982</v>
      </c>
      <c r="P124" s="12">
        <f>EXP(L124)/((EXP(L122)+EXP(L123)+EXP(L124)+EXP(L125)))</f>
        <v>0.15057210076760033</v>
      </c>
      <c r="Q124" s="12">
        <f>EXP(M124)/((EXP(M122)+EXP(M123)+EXP(M124)+EXP(M125)))</f>
        <v>1.6933137486389561E-2</v>
      </c>
      <c r="R124" s="12">
        <f>EXP(N124)/((EXP(N122)+EXP(N123)+EXP(N124)+EXP(N125)))</f>
        <v>0.72371847946184964</v>
      </c>
      <c r="S124" s="12">
        <f>EXP(O124)/((EXP(O122)+EXP(O123)+EXP(O124)+EXP(O125)))</f>
        <v>0.12442977248326702</v>
      </c>
      <c r="T124" s="11"/>
      <c r="U124" s="30">
        <v>3.7643025191900083E-2</v>
      </c>
      <c r="V124" s="30">
        <v>4.2332843715973904E-3</v>
      </c>
      <c r="W124" s="30">
        <v>-6.907038013453759E-2</v>
      </c>
      <c r="X124" s="29">
        <v>3.1107443120816754E-2</v>
      </c>
      <c r="Y124" s="28">
        <v>-3.7962937013720832E-2</v>
      </c>
      <c r="Z124" s="27">
        <v>3.5340727492414147E-2</v>
      </c>
      <c r="AA124" s="6">
        <f t="shared" si="4"/>
        <v>3.9133725497766357E-3</v>
      </c>
      <c r="AB124" s="26">
        <v>2.4585626820694184</v>
      </c>
      <c r="AC124" s="25">
        <v>-1.3698709585970004</v>
      </c>
      <c r="AD124" s="24">
        <v>0.48846892229370997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</row>
    <row r="125" spans="1:173" s="1" customFormat="1" ht="15" thickBot="1" x14ac:dyDescent="0.4">
      <c r="A125" s="183"/>
      <c r="B125" s="23">
        <v>1</v>
      </c>
      <c r="C125" s="22">
        <v>1</v>
      </c>
      <c r="D125" s="21">
        <v>0</v>
      </c>
      <c r="E125" s="20">
        <v>0</v>
      </c>
      <c r="F125" s="20">
        <v>0</v>
      </c>
      <c r="G125" s="19">
        <v>1</v>
      </c>
      <c r="H125" s="18">
        <f t="shared" si="5"/>
        <v>1.9382805451174376</v>
      </c>
      <c r="I125" s="17">
        <f t="shared" si="6"/>
        <v>1.9382805451174376</v>
      </c>
      <c r="J125" s="16">
        <f t="shared" si="7"/>
        <v>-0.53160861234704093</v>
      </c>
      <c r="K125" s="15"/>
      <c r="L125" s="64">
        <v>-0.53160861234704093</v>
      </c>
      <c r="M125" s="63">
        <v>1.4066719327703967</v>
      </c>
      <c r="N125" s="63">
        <v>1.4066719327703967</v>
      </c>
      <c r="O125" s="62">
        <v>3.3449524778878343</v>
      </c>
      <c r="P125" s="12">
        <f>EXP(L125)/((EXP(L122)+EXP(L123)+EXP(L124)+EXP(L125)))</f>
        <v>5.4079281033446315E-2</v>
      </c>
      <c r="Q125" s="12">
        <f>EXP(M125)/((EXP(M122)+EXP(M123)+EXP(M124)+EXP(M125)))</f>
        <v>0.16046765072119623</v>
      </c>
      <c r="R125" s="12">
        <f>EXP(N125)/((EXP(N122)+EXP(N123)+EXP(N124)+EXP(N125)))</f>
        <v>0.16046765072119623</v>
      </c>
      <c r="S125" s="12">
        <f>EXP(O125)/((EXP(O122)+EXP(O123)+EXP(O124)+EXP(O125)))</f>
        <v>0.72795712294412251</v>
      </c>
      <c r="T125" s="11"/>
      <c r="U125" s="10">
        <v>1.3519820258361579E-2</v>
      </c>
      <c r="V125" s="10">
        <v>4.0116912680299058E-2</v>
      </c>
      <c r="W125" s="10">
        <v>4.0116912680299058E-2</v>
      </c>
      <c r="X125" s="9">
        <v>-6.8010719263969371E-2</v>
      </c>
      <c r="Y125" s="8">
        <v>-2.7893806583670314E-2</v>
      </c>
      <c r="Z125" s="7">
        <v>-2.7893806583670314E-2</v>
      </c>
      <c r="AA125" s="6">
        <f t="shared" si="4"/>
        <v>2.5742926354990314E-2</v>
      </c>
      <c r="AB125" s="5">
        <v>1.9661743517011079</v>
      </c>
      <c r="AC125" s="4">
        <v>1.9661743517011079</v>
      </c>
      <c r="AD125" s="3">
        <v>-0.55735153870203125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</row>
    <row r="126" spans="1:173" s="1" customFormat="1" ht="15" thickBot="1" x14ac:dyDescent="0.4">
      <c r="A126" s="181">
        <f>A122+1</f>
        <v>30</v>
      </c>
      <c r="B126" s="58">
        <v>0</v>
      </c>
      <c r="C126" s="57">
        <v>0</v>
      </c>
      <c r="D126" s="56">
        <v>1</v>
      </c>
      <c r="E126" s="55">
        <v>0</v>
      </c>
      <c r="F126" s="55">
        <v>0</v>
      </c>
      <c r="G126" s="54">
        <v>0</v>
      </c>
      <c r="H126" s="36">
        <f t="shared" si="5"/>
        <v>-1.0548660751735266</v>
      </c>
      <c r="I126" s="35">
        <f t="shared" si="6"/>
        <v>-1.0548660751735266</v>
      </c>
      <c r="J126" s="53">
        <f t="shared" si="7"/>
        <v>1.98041369411461</v>
      </c>
      <c r="K126" s="52">
        <f>K122</f>
        <v>1</v>
      </c>
      <c r="L126" s="61" cm="1">
        <f t="array" ref="L126:O129">J126:J129 + MMULT(H126:I129, TRANSPOSE(B126:C129))</f>
        <v>1.98041369411461</v>
      </c>
      <c r="M126" s="60">
        <v>0.92554761894108339</v>
      </c>
      <c r="N126" s="60">
        <v>0.92554761894108339</v>
      </c>
      <c r="O126" s="59">
        <v>-0.1293184562324432</v>
      </c>
      <c r="P126" s="12">
        <f>EXP(L126)/((EXP(L126)+EXP(L127)+EXP(L128)+EXP(L129)))</f>
        <v>0.65405970464374308</v>
      </c>
      <c r="Q126" s="12">
        <f>EXP(M126)/((EXP(M126)+EXP(M127)+EXP(M128)+EXP(M129)))</f>
        <v>9.6758117907481025E-2</v>
      </c>
      <c r="R126" s="12">
        <f>EXP(N126)/((EXP(N126)+EXP(N127)+EXP(N128)+EXP(N129)))</f>
        <v>9.6758117907481025E-2</v>
      </c>
      <c r="S126" s="12">
        <f>EXP(O126)/((EXP(O126)+EXP(O127)+EXP(O128)+EXP(O129)))</f>
        <v>2.2085911842671335E-2</v>
      </c>
      <c r="T126" s="49" cm="1">
        <f t="array" ref="T126">SUM(LN(P126:S129)*D126:G129*(-0.25))</f>
        <v>0.340292621116838</v>
      </c>
      <c r="U126" s="48" cm="1">
        <f t="array" ref="U126:X129">0.25*(P126:S129-D126:G129)</f>
        <v>-8.648507383906423E-2</v>
      </c>
      <c r="V126" s="48">
        <v>2.4189529476870256E-2</v>
      </c>
      <c r="W126" s="48">
        <v>2.4189529476870256E-2</v>
      </c>
      <c r="X126" s="47">
        <v>5.5214779606678338E-3</v>
      </c>
      <c r="Y126" s="46" cm="1">
        <f t="array" ref="Y126:Z129">MMULT(_xlfn.ANCHORARRAY(U126),B126:C129)</f>
        <v>2.971100743753809E-2</v>
      </c>
      <c r="Z126" s="45">
        <v>2.971100743753809E-2</v>
      </c>
      <c r="AA126" s="6">
        <f t="shared" si="4"/>
        <v>-3.2584536924655891E-2</v>
      </c>
      <c r="AB126" s="44" cm="1">
        <f t="array" ref="AB126:AC129">H126:I129-K126*_xlfn.ANCHORARRAY(Y126)</f>
        <v>-1.0845770826110648</v>
      </c>
      <c r="AC126" s="43">
        <v>-1.0845770826110648</v>
      </c>
      <c r="AD126" s="42" cm="1">
        <f t="array" ref="AD126:AD129">J126:J129-K126*AA126:AA129</f>
        <v>2.012998231039266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</row>
    <row r="127" spans="1:173" s="1" customFormat="1" ht="15" thickBot="1" x14ac:dyDescent="0.4">
      <c r="A127" s="182"/>
      <c r="B127" s="41">
        <v>0</v>
      </c>
      <c r="C127" s="40">
        <v>1</v>
      </c>
      <c r="D127" s="39">
        <v>0</v>
      </c>
      <c r="E127" s="38">
        <v>1</v>
      </c>
      <c r="F127" s="38">
        <v>0</v>
      </c>
      <c r="G127" s="37">
        <v>0</v>
      </c>
      <c r="H127" s="36">
        <f t="shared" si="5"/>
        <v>-1.3698709585970004</v>
      </c>
      <c r="I127" s="35">
        <f t="shared" si="6"/>
        <v>2.4585626820694184</v>
      </c>
      <c r="J127" s="34">
        <f t="shared" si="7"/>
        <v>0.48846892229370997</v>
      </c>
      <c r="K127" s="33"/>
      <c r="L127" s="67">
        <v>0.48846892229370997</v>
      </c>
      <c r="M127" s="66">
        <v>2.9470316043631284</v>
      </c>
      <c r="N127" s="66">
        <v>-0.88140203630329039</v>
      </c>
      <c r="O127" s="65">
        <v>1.577160645766128</v>
      </c>
      <c r="P127" s="12">
        <f>EXP(L127)/((EXP(L126)+EXP(L127)+EXP(L128)+EXP(L129)))</f>
        <v>0.14712077777806615</v>
      </c>
      <c r="Q127" s="12">
        <f>EXP(M127)/((EXP(M126)+EXP(M127)+EXP(M128)+EXP(M129)))</f>
        <v>0.73047734655405328</v>
      </c>
      <c r="R127" s="12">
        <f>EXP(N127)/((EXP(N126)+EXP(N127)+EXP(N128)+EXP(N129)))</f>
        <v>1.5883241809605049E-2</v>
      </c>
      <c r="S127" s="12">
        <f>EXP(O127)/((EXP(O126)+EXP(O127)+EXP(O128)+EXP(O129)))</f>
        <v>0.12168296733883985</v>
      </c>
      <c r="T127" s="11"/>
      <c r="U127" s="30">
        <v>3.6780194444516537E-2</v>
      </c>
      <c r="V127" s="30">
        <v>-6.7380663361486681E-2</v>
      </c>
      <c r="W127" s="30">
        <v>3.9708104524012622E-3</v>
      </c>
      <c r="X127" s="29">
        <v>3.0420741834709962E-2</v>
      </c>
      <c r="Y127" s="28">
        <v>3.4391552287111223E-2</v>
      </c>
      <c r="Z127" s="27">
        <v>-3.6959921526776719E-2</v>
      </c>
      <c r="AA127" s="6">
        <f t="shared" si="4"/>
        <v>3.7910833701410782E-3</v>
      </c>
      <c r="AB127" s="26">
        <v>-1.4042625108841116</v>
      </c>
      <c r="AC127" s="25">
        <v>2.495522603596195</v>
      </c>
      <c r="AD127" s="24">
        <v>0.48467783892356892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</row>
    <row r="128" spans="1:173" s="1" customFormat="1" ht="15" thickBot="1" x14ac:dyDescent="0.4">
      <c r="A128" s="182"/>
      <c r="B128" s="41">
        <v>1</v>
      </c>
      <c r="C128" s="40">
        <v>0</v>
      </c>
      <c r="D128" s="39">
        <v>0</v>
      </c>
      <c r="E128" s="38">
        <v>0</v>
      </c>
      <c r="F128" s="38">
        <v>1</v>
      </c>
      <c r="G128" s="37">
        <v>0</v>
      </c>
      <c r="H128" s="36">
        <f t="shared" si="5"/>
        <v>2.4585626820694184</v>
      </c>
      <c r="I128" s="35">
        <f t="shared" si="6"/>
        <v>-1.3698709585970004</v>
      </c>
      <c r="J128" s="34">
        <f t="shared" si="7"/>
        <v>0.48846892229370997</v>
      </c>
      <c r="K128" s="33"/>
      <c r="L128" s="67">
        <v>0.48846892229370997</v>
      </c>
      <c r="M128" s="66">
        <v>-0.88140203630329039</v>
      </c>
      <c r="N128" s="66">
        <v>2.9470316043631284</v>
      </c>
      <c r="O128" s="65">
        <v>1.577160645766128</v>
      </c>
      <c r="P128" s="12">
        <f>EXP(L128)/((EXP(L126)+EXP(L127)+EXP(L128)+EXP(L129)))</f>
        <v>0.14712077777806615</v>
      </c>
      <c r="Q128" s="12">
        <f>EXP(M128)/((EXP(M126)+EXP(M127)+EXP(M128)+EXP(M129)))</f>
        <v>1.5883241809605049E-2</v>
      </c>
      <c r="R128" s="12">
        <f>EXP(N128)/((EXP(N126)+EXP(N127)+EXP(N128)+EXP(N129)))</f>
        <v>0.73047734655405328</v>
      </c>
      <c r="S128" s="12">
        <f>EXP(O128)/((EXP(O126)+EXP(O127)+EXP(O128)+EXP(O129)))</f>
        <v>0.12168296733883985</v>
      </c>
      <c r="T128" s="11"/>
      <c r="U128" s="30">
        <v>3.6780194444516537E-2</v>
      </c>
      <c r="V128" s="30">
        <v>3.9708104524012622E-3</v>
      </c>
      <c r="W128" s="30">
        <v>-6.7380663361486681E-2</v>
      </c>
      <c r="X128" s="29">
        <v>3.0420741834709962E-2</v>
      </c>
      <c r="Y128" s="28">
        <v>-3.6959921526776719E-2</v>
      </c>
      <c r="Z128" s="27">
        <v>3.4391552287111223E-2</v>
      </c>
      <c r="AA128" s="6">
        <f t="shared" si="4"/>
        <v>3.7910833701410782E-3</v>
      </c>
      <c r="AB128" s="26">
        <v>2.495522603596195</v>
      </c>
      <c r="AC128" s="25">
        <v>-1.4042625108841116</v>
      </c>
      <c r="AD128" s="24">
        <v>0.48467783892356892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</row>
    <row r="129" spans="1:173" s="1" customFormat="1" ht="15" thickBot="1" x14ac:dyDescent="0.4">
      <c r="A129" s="183"/>
      <c r="B129" s="23">
        <v>1</v>
      </c>
      <c r="C129" s="22">
        <v>1</v>
      </c>
      <c r="D129" s="21">
        <v>0</v>
      </c>
      <c r="E129" s="20">
        <v>0</v>
      </c>
      <c r="F129" s="20">
        <v>0</v>
      </c>
      <c r="G129" s="19">
        <v>1</v>
      </c>
      <c r="H129" s="18">
        <f t="shared" si="5"/>
        <v>1.9661743517011079</v>
      </c>
      <c r="I129" s="17">
        <f t="shared" si="6"/>
        <v>1.9661743517011079</v>
      </c>
      <c r="J129" s="16">
        <f t="shared" si="7"/>
        <v>-0.55735153870203125</v>
      </c>
      <c r="K129" s="15"/>
      <c r="L129" s="64">
        <v>-0.55735153870203125</v>
      </c>
      <c r="M129" s="63">
        <v>1.4088228129990767</v>
      </c>
      <c r="N129" s="63">
        <v>1.4088228129990767</v>
      </c>
      <c r="O129" s="62">
        <v>3.3749971647001846</v>
      </c>
      <c r="P129" s="12">
        <f>EXP(L129)/((EXP(L126)+EXP(L127)+EXP(L128)+EXP(L129)))</f>
        <v>5.1698739800124759E-2</v>
      </c>
      <c r="Q129" s="12">
        <f>EXP(M129)/((EXP(M126)+EXP(M127)+EXP(M128)+EXP(M129)))</f>
        <v>0.1568812937288607</v>
      </c>
      <c r="R129" s="12">
        <f>EXP(N129)/((EXP(N126)+EXP(N127)+EXP(N128)+EXP(N129)))</f>
        <v>0.1568812937288607</v>
      </c>
      <c r="S129" s="12">
        <f>EXP(O129)/((EXP(O126)+EXP(O127)+EXP(O128)+EXP(O129)))</f>
        <v>0.73454815347964886</v>
      </c>
      <c r="T129" s="11"/>
      <c r="U129" s="10">
        <v>1.292468495003119E-2</v>
      </c>
      <c r="V129" s="10">
        <v>3.9220323432215175E-2</v>
      </c>
      <c r="W129" s="10">
        <v>3.9220323432215175E-2</v>
      </c>
      <c r="X129" s="9">
        <v>-6.6362961630087786E-2</v>
      </c>
      <c r="Y129" s="8">
        <v>-2.7142638197872611E-2</v>
      </c>
      <c r="Z129" s="7">
        <v>-2.7142638197872611E-2</v>
      </c>
      <c r="AA129" s="6">
        <f t="shared" si="4"/>
        <v>2.5002370184373762E-2</v>
      </c>
      <c r="AB129" s="5">
        <v>1.9933169898989804</v>
      </c>
      <c r="AC129" s="4">
        <v>1.9933169898989804</v>
      </c>
      <c r="AD129" s="3">
        <v>-0.58235390888640504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</row>
    <row r="130" spans="1:173" s="1" customFormat="1" ht="15" thickBot="1" x14ac:dyDescent="0.4">
      <c r="A130" s="181">
        <f>A126+1</f>
        <v>31</v>
      </c>
      <c r="B130" s="58">
        <v>0</v>
      </c>
      <c r="C130" s="57">
        <v>0</v>
      </c>
      <c r="D130" s="56">
        <v>1</v>
      </c>
      <c r="E130" s="55">
        <v>0</v>
      </c>
      <c r="F130" s="55">
        <v>0</v>
      </c>
      <c r="G130" s="54">
        <v>0</v>
      </c>
      <c r="H130" s="36">
        <f t="shared" si="5"/>
        <v>-1.0845770826110648</v>
      </c>
      <c r="I130" s="35">
        <f t="shared" si="6"/>
        <v>-1.0845770826110648</v>
      </c>
      <c r="J130" s="53">
        <f t="shared" si="7"/>
        <v>2.012998231039266</v>
      </c>
      <c r="K130" s="52">
        <f>K126</f>
        <v>1</v>
      </c>
      <c r="L130" s="61" cm="1">
        <f t="array" ref="L130:O133">J130:J133 + MMULT(H130:I133, TRANSPOSE(B130:C133))</f>
        <v>2.012998231039266</v>
      </c>
      <c r="M130" s="60">
        <v>0.92842114842820123</v>
      </c>
      <c r="N130" s="60">
        <v>0.92842114842820123</v>
      </c>
      <c r="O130" s="59">
        <v>-0.15615593418286355</v>
      </c>
      <c r="P130" s="12">
        <f>EXP(L130)/((EXP(L130)+EXP(L131)+EXP(L132)+EXP(L133)))</f>
        <v>0.66294580344832277</v>
      </c>
      <c r="Q130" s="12">
        <f>EXP(M130)/((EXP(M130)+EXP(M131)+EXP(M132)+EXP(M133)))</f>
        <v>9.4701692150336178E-2</v>
      </c>
      <c r="R130" s="12">
        <f>EXP(N130)/((EXP(N130)+EXP(N131)+EXP(N132)+EXP(N133)))</f>
        <v>9.4701692150336178E-2</v>
      </c>
      <c r="S130" s="12">
        <f>EXP(O130)/((EXP(O130)+EXP(O131)+EXP(O132)+EXP(O133)))</f>
        <v>2.1059953379845585E-2</v>
      </c>
      <c r="T130" s="49" cm="1">
        <f t="array" ref="T130">SUM(LN(P130:S133)*D130:G133*(-0.25))</f>
        <v>0.33037406251777568</v>
      </c>
      <c r="U130" s="48" cm="1">
        <f t="array" ref="U130:X133">0.25*(P130:S133-D130:G133)</f>
        <v>-8.4263549137919308E-2</v>
      </c>
      <c r="V130" s="48">
        <v>2.3675423037584045E-2</v>
      </c>
      <c r="W130" s="48">
        <v>2.3675423037584045E-2</v>
      </c>
      <c r="X130" s="47">
        <v>5.2649883449613962E-3</v>
      </c>
      <c r="Y130" s="46" cm="1">
        <f t="array" ref="Y130:Z133">MMULT(_xlfn.ANCHORARRAY(U130),B130:C133)</f>
        <v>2.8940411382545439E-2</v>
      </c>
      <c r="Z130" s="45">
        <v>2.8940411382545439E-2</v>
      </c>
      <c r="AA130" s="6">
        <f t="shared" si="4"/>
        <v>-3.1647714717789814E-2</v>
      </c>
      <c r="AB130" s="44" cm="1">
        <f t="array" ref="AB130:AC133">H130:I133-K130*_xlfn.ANCHORARRAY(Y130)</f>
        <v>-1.1135174939936103</v>
      </c>
      <c r="AC130" s="43">
        <v>-1.1135174939936103</v>
      </c>
      <c r="AD130" s="42" cm="1">
        <f t="array" ref="AD130:AD133">J130:J133-K130*AA130:AA133</f>
        <v>2.0446459457570558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</row>
    <row r="131" spans="1:173" s="1" customFormat="1" ht="15" thickBot="1" x14ac:dyDescent="0.4">
      <c r="A131" s="182"/>
      <c r="B131" s="41">
        <v>0</v>
      </c>
      <c r="C131" s="40">
        <v>1</v>
      </c>
      <c r="D131" s="39">
        <v>0</v>
      </c>
      <c r="E131" s="38">
        <v>1</v>
      </c>
      <c r="F131" s="38">
        <v>0</v>
      </c>
      <c r="G131" s="37">
        <v>0</v>
      </c>
      <c r="H131" s="36">
        <f t="shared" si="5"/>
        <v>-1.4042625108841116</v>
      </c>
      <c r="I131" s="35">
        <f t="shared" si="6"/>
        <v>2.495522603596195</v>
      </c>
      <c r="J131" s="34">
        <f t="shared" si="7"/>
        <v>0.48467783892356892</v>
      </c>
      <c r="K131" s="33"/>
      <c r="L131" s="67">
        <v>0.48467783892356892</v>
      </c>
      <c r="M131" s="66">
        <v>2.9802004425197639</v>
      </c>
      <c r="N131" s="66">
        <v>-0.91958467196054272</v>
      </c>
      <c r="O131" s="65">
        <v>1.5759379316356523</v>
      </c>
      <c r="P131" s="12">
        <f>EXP(L131)/((EXP(L130)+EXP(L131)+EXP(L132)+EXP(L133)))</f>
        <v>0.14379272462594436</v>
      </c>
      <c r="Q131" s="12">
        <f>EXP(M131)/((EXP(M130)+EXP(M131)+EXP(M132)+EXP(M133)))</f>
        <v>0.73694345250612558</v>
      </c>
      <c r="R131" s="12">
        <f>EXP(N131)/((EXP(N130)+EXP(N131)+EXP(N132)+EXP(N133)))</f>
        <v>1.4920349928888049E-2</v>
      </c>
      <c r="S131" s="12">
        <f>EXP(O131)/((EXP(O130)+EXP(O131)+EXP(O132)+EXP(O133)))</f>
        <v>0.11904090324973055</v>
      </c>
      <c r="T131" s="11"/>
      <c r="U131" s="30">
        <v>3.5948181156486091E-2</v>
      </c>
      <c r="V131" s="30">
        <v>-6.5764136873468604E-2</v>
      </c>
      <c r="W131" s="30">
        <v>3.7300874822220123E-3</v>
      </c>
      <c r="X131" s="29">
        <v>2.9760225812432636E-2</v>
      </c>
      <c r="Y131" s="28">
        <v>3.3490313294654649E-2</v>
      </c>
      <c r="Z131" s="27">
        <v>-3.6003911061035968E-2</v>
      </c>
      <c r="AA131" s="6">
        <f t="shared" si="4"/>
        <v>3.6743575776721354E-3</v>
      </c>
      <c r="AB131" s="26">
        <v>-1.4377528241787663</v>
      </c>
      <c r="AC131" s="25">
        <v>2.531526514657231</v>
      </c>
      <c r="AD131" s="24">
        <v>0.48100348134589677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</row>
    <row r="132" spans="1:173" s="1" customFormat="1" ht="15" thickBot="1" x14ac:dyDescent="0.4">
      <c r="A132" s="182"/>
      <c r="B132" s="41">
        <v>1</v>
      </c>
      <c r="C132" s="40">
        <v>0</v>
      </c>
      <c r="D132" s="39">
        <v>0</v>
      </c>
      <c r="E132" s="38">
        <v>0</v>
      </c>
      <c r="F132" s="38">
        <v>1</v>
      </c>
      <c r="G132" s="37">
        <v>0</v>
      </c>
      <c r="H132" s="36">
        <f t="shared" si="5"/>
        <v>2.495522603596195</v>
      </c>
      <c r="I132" s="35">
        <f t="shared" si="6"/>
        <v>-1.4042625108841116</v>
      </c>
      <c r="J132" s="34">
        <f t="shared" si="7"/>
        <v>0.48467783892356892</v>
      </c>
      <c r="K132" s="33"/>
      <c r="L132" s="67">
        <v>0.48467783892356892</v>
      </c>
      <c r="M132" s="66">
        <v>-0.91958467196054272</v>
      </c>
      <c r="N132" s="66">
        <v>2.9802004425197639</v>
      </c>
      <c r="O132" s="65">
        <v>1.5759379316356523</v>
      </c>
      <c r="P132" s="12">
        <f>EXP(L132)/((EXP(L130)+EXP(L131)+EXP(L132)+EXP(L133)))</f>
        <v>0.14379272462594436</v>
      </c>
      <c r="Q132" s="12">
        <f>EXP(M132)/((EXP(M130)+EXP(M131)+EXP(M132)+EXP(M133)))</f>
        <v>1.4920349928888049E-2</v>
      </c>
      <c r="R132" s="12">
        <f>EXP(N132)/((EXP(N130)+EXP(N131)+EXP(N132)+EXP(N133)))</f>
        <v>0.73694345250612558</v>
      </c>
      <c r="S132" s="12">
        <f>EXP(O132)/((EXP(O130)+EXP(O131)+EXP(O132)+EXP(O133)))</f>
        <v>0.11904090324973055</v>
      </c>
      <c r="T132" s="11"/>
      <c r="U132" s="30">
        <v>3.5948181156486091E-2</v>
      </c>
      <c r="V132" s="30">
        <v>3.7300874822220123E-3</v>
      </c>
      <c r="W132" s="30">
        <v>-6.5764136873468604E-2</v>
      </c>
      <c r="X132" s="29">
        <v>2.9760225812432636E-2</v>
      </c>
      <c r="Y132" s="28">
        <v>-3.6003911061035968E-2</v>
      </c>
      <c r="Z132" s="27">
        <v>3.3490313294654649E-2</v>
      </c>
      <c r="AA132" s="6">
        <f t="shared" si="4"/>
        <v>3.6743575776721354E-3</v>
      </c>
      <c r="AB132" s="26">
        <v>2.531526514657231</v>
      </c>
      <c r="AC132" s="25">
        <v>-1.4377528241787663</v>
      </c>
      <c r="AD132" s="24">
        <v>0.48100348134589677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</row>
    <row r="133" spans="1:173" s="1" customFormat="1" ht="15" thickBot="1" x14ac:dyDescent="0.4">
      <c r="A133" s="183"/>
      <c r="B133" s="23">
        <v>1</v>
      </c>
      <c r="C133" s="22">
        <v>1</v>
      </c>
      <c r="D133" s="21">
        <v>0</v>
      </c>
      <c r="E133" s="20">
        <v>0</v>
      </c>
      <c r="F133" s="20">
        <v>0</v>
      </c>
      <c r="G133" s="19">
        <v>1</v>
      </c>
      <c r="H133" s="18">
        <f t="shared" si="5"/>
        <v>1.9933169898989804</v>
      </c>
      <c r="I133" s="17">
        <f t="shared" si="6"/>
        <v>1.9933169898989804</v>
      </c>
      <c r="J133" s="16">
        <f t="shared" si="7"/>
        <v>-0.58235390888640504</v>
      </c>
      <c r="K133" s="15"/>
      <c r="L133" s="64">
        <v>-0.58235390888640504</v>
      </c>
      <c r="M133" s="63">
        <v>1.4109630810125755</v>
      </c>
      <c r="N133" s="63">
        <v>1.4109630810125755</v>
      </c>
      <c r="O133" s="62">
        <v>3.4042800709115557</v>
      </c>
      <c r="P133" s="12">
        <f>EXP(L133)/((EXP(L130)+EXP(L131)+EXP(L132)+EXP(L133)))</f>
        <v>4.9468747299788556E-2</v>
      </c>
      <c r="Q133" s="12">
        <f>EXP(M133)/((EXP(M130)+EXP(M131)+EXP(M132)+EXP(M133)))</f>
        <v>0.15343450541465023</v>
      </c>
      <c r="R133" s="12">
        <f>EXP(N133)/((EXP(N130)+EXP(N131)+EXP(N132)+EXP(N133)))</f>
        <v>0.15343450541465023</v>
      </c>
      <c r="S133" s="12">
        <f>EXP(O133)/((EXP(O130)+EXP(O131)+EXP(O132)+EXP(O133)))</f>
        <v>0.74085824012069335</v>
      </c>
      <c r="T133" s="11"/>
      <c r="U133" s="10">
        <v>1.2367186824947139E-2</v>
      </c>
      <c r="V133" s="10">
        <v>3.8358626353662557E-2</v>
      </c>
      <c r="W133" s="10">
        <v>3.8358626353662557E-2</v>
      </c>
      <c r="X133" s="9">
        <v>-6.4785439969826664E-2</v>
      </c>
      <c r="Y133" s="8">
        <v>-2.6426813616164106E-2</v>
      </c>
      <c r="Z133" s="7">
        <v>-2.6426813616164106E-2</v>
      </c>
      <c r="AA133" s="6">
        <f t="shared" si="4"/>
        <v>2.4298999562445592E-2</v>
      </c>
      <c r="AB133" s="5">
        <v>2.0197438035151447</v>
      </c>
      <c r="AC133" s="4">
        <v>2.0197438035151447</v>
      </c>
      <c r="AD133" s="3">
        <v>-0.60665290844885067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</row>
    <row r="134" spans="1:173" s="1" customFormat="1" ht="15" thickBot="1" x14ac:dyDescent="0.4">
      <c r="A134" s="181">
        <f>A130+1</f>
        <v>32</v>
      </c>
      <c r="B134" s="58">
        <v>0</v>
      </c>
      <c r="C134" s="57">
        <v>0</v>
      </c>
      <c r="D134" s="56">
        <v>1</v>
      </c>
      <c r="E134" s="55">
        <v>0</v>
      </c>
      <c r="F134" s="55">
        <v>0</v>
      </c>
      <c r="G134" s="54">
        <v>0</v>
      </c>
      <c r="H134" s="36">
        <f t="shared" si="5"/>
        <v>-1.1135174939936103</v>
      </c>
      <c r="I134" s="35">
        <f t="shared" si="6"/>
        <v>-1.1135174939936103</v>
      </c>
      <c r="J134" s="53">
        <f t="shared" si="7"/>
        <v>2.0446459457570558</v>
      </c>
      <c r="K134" s="52">
        <f>K130</f>
        <v>1</v>
      </c>
      <c r="L134" s="61" cm="1">
        <f t="array" ref="L134:O137">J134:J137 + MMULT(H134:I137, TRANSPOSE(B134:C137))</f>
        <v>2.0446459457570558</v>
      </c>
      <c r="M134" s="60">
        <v>0.9311284517634455</v>
      </c>
      <c r="N134" s="60">
        <v>0.9311284517634455</v>
      </c>
      <c r="O134" s="59">
        <v>-0.18238904223016483</v>
      </c>
      <c r="P134" s="12">
        <f>EXP(L134)/((EXP(L134)+EXP(L135)+EXP(L136)+EXP(L137)))</f>
        <v>0.671454762370014</v>
      </c>
      <c r="Q134" s="12">
        <f>EXP(M134)/((EXP(M134)+EXP(M135)+EXP(M136)+EXP(M137)))</f>
        <v>9.2709878124003137E-2</v>
      </c>
      <c r="R134" s="12">
        <f>EXP(N134)/((EXP(N134)+EXP(N135)+EXP(N136)+EXP(N137)))</f>
        <v>9.2709878124003137E-2</v>
      </c>
      <c r="S134" s="12">
        <f>EXP(O134)/((EXP(O134)+EXP(O135)+EXP(O136)+EXP(O137)))</f>
        <v>2.0099840675626774E-2</v>
      </c>
      <c r="T134" s="49" cm="1">
        <f t="array" ref="T134">SUM(LN(P134:S137)*D134:G137*(-0.25))</f>
        <v>0.32097142461854661</v>
      </c>
      <c r="U134" s="48" cm="1">
        <f t="array" ref="U134:X137">0.25*(P134:S137-D134:G137)</f>
        <v>-8.2136309407496499E-2</v>
      </c>
      <c r="V134" s="48">
        <v>2.3177469531000784E-2</v>
      </c>
      <c r="W134" s="48">
        <v>2.3177469531000784E-2</v>
      </c>
      <c r="X134" s="47">
        <v>5.0249601689066935E-3</v>
      </c>
      <c r="Y134" s="46" cm="1">
        <f t="array" ref="Y134:Z137">MMULT(_xlfn.ANCHORARRAY(U134),B134:C137)</f>
        <v>2.8202429699907477E-2</v>
      </c>
      <c r="Z134" s="45">
        <v>2.8202429699907477E-2</v>
      </c>
      <c r="AA134" s="6">
        <f t="shared" si="4"/>
        <v>-3.0756410176588238E-2</v>
      </c>
      <c r="AB134" s="44" cm="1">
        <f t="array" ref="AB134:AC137">H134:I137-K134*_xlfn.ANCHORARRAY(Y134)</f>
        <v>-1.1417199236935178</v>
      </c>
      <c r="AC134" s="43">
        <v>-1.1417199236935178</v>
      </c>
      <c r="AD134" s="42" cm="1">
        <f t="array" ref="AD134:AD137">J134:J137-K134*AA134:AA137</f>
        <v>2.0754023559336439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</row>
    <row r="135" spans="1:173" s="1" customFormat="1" ht="15" thickBot="1" x14ac:dyDescent="0.4">
      <c r="A135" s="182"/>
      <c r="B135" s="41">
        <v>0</v>
      </c>
      <c r="C135" s="40">
        <v>1</v>
      </c>
      <c r="D135" s="39">
        <v>0</v>
      </c>
      <c r="E135" s="38">
        <v>1</v>
      </c>
      <c r="F135" s="38">
        <v>0</v>
      </c>
      <c r="G135" s="37">
        <v>0</v>
      </c>
      <c r="H135" s="36">
        <f t="shared" si="5"/>
        <v>-1.4377528241787663</v>
      </c>
      <c r="I135" s="35">
        <f t="shared" si="6"/>
        <v>2.531526514657231</v>
      </c>
      <c r="J135" s="34">
        <f t="shared" si="7"/>
        <v>0.48100348134589677</v>
      </c>
      <c r="K135" s="33"/>
      <c r="L135" s="67">
        <v>0.48100348134589677</v>
      </c>
      <c r="M135" s="66">
        <v>3.0125299960031278</v>
      </c>
      <c r="N135" s="66">
        <v>-0.9567493428328695</v>
      </c>
      <c r="O135" s="65">
        <v>1.5747771718243615</v>
      </c>
      <c r="P135" s="12">
        <f>EXP(L135)/((EXP(L134)+EXP(L135)+EXP(L136)+EXP(L137)))</f>
        <v>0.1405838603106723</v>
      </c>
      <c r="Q135" s="12">
        <f>EXP(M135)/((EXP(M134)+EXP(M135)+EXP(M136)+EXP(M137)))</f>
        <v>0.743134143331596</v>
      </c>
      <c r="R135" s="12">
        <f>EXP(N135)/((EXP(N134)+EXP(N135)+EXP(N136)+EXP(N137)))</f>
        <v>1.4035603835376756E-2</v>
      </c>
      <c r="S135" s="12">
        <f>EXP(O135)/((EXP(O134)+EXP(O135)+EXP(O136)+EXP(O137)))</f>
        <v>0.1164984656464642</v>
      </c>
      <c r="T135" s="11"/>
      <c r="U135" s="30">
        <v>3.5145965077668075E-2</v>
      </c>
      <c r="V135" s="30">
        <v>-6.4216464167101001E-2</v>
      </c>
      <c r="W135" s="30">
        <v>3.5089009588441891E-3</v>
      </c>
      <c r="X135" s="29">
        <v>2.9124616411616049E-2</v>
      </c>
      <c r="Y135" s="28">
        <v>3.263351737046024E-2</v>
      </c>
      <c r="Z135" s="27">
        <v>-3.5091847755484948E-2</v>
      </c>
      <c r="AA135" s="6">
        <f t="shared" si="4"/>
        <v>3.5630182810273137E-3</v>
      </c>
      <c r="AB135" s="26">
        <v>-1.4703863415492264</v>
      </c>
      <c r="AC135" s="25">
        <v>2.5666183624127159</v>
      </c>
      <c r="AD135" s="24">
        <v>0.47744046306486942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</row>
    <row r="136" spans="1:173" s="1" customFormat="1" ht="15" thickBot="1" x14ac:dyDescent="0.4">
      <c r="A136" s="182"/>
      <c r="B136" s="41">
        <v>1</v>
      </c>
      <c r="C136" s="40">
        <v>0</v>
      </c>
      <c r="D136" s="39">
        <v>0</v>
      </c>
      <c r="E136" s="38">
        <v>0</v>
      </c>
      <c r="F136" s="38">
        <v>1</v>
      </c>
      <c r="G136" s="37">
        <v>0</v>
      </c>
      <c r="H136" s="36">
        <f t="shared" si="5"/>
        <v>2.531526514657231</v>
      </c>
      <c r="I136" s="35">
        <f t="shared" si="6"/>
        <v>-1.4377528241787663</v>
      </c>
      <c r="J136" s="34">
        <f t="shared" si="7"/>
        <v>0.48100348134589677</v>
      </c>
      <c r="K136" s="33"/>
      <c r="L136" s="67">
        <v>0.48100348134589677</v>
      </c>
      <c r="M136" s="66">
        <v>-0.9567493428328695</v>
      </c>
      <c r="N136" s="66">
        <v>3.0125299960031278</v>
      </c>
      <c r="O136" s="65">
        <v>1.5747771718243615</v>
      </c>
      <c r="P136" s="12">
        <f>EXP(L136)/((EXP(L134)+EXP(L135)+EXP(L136)+EXP(L137)))</f>
        <v>0.1405838603106723</v>
      </c>
      <c r="Q136" s="12">
        <f>EXP(M136)/((EXP(M134)+EXP(M135)+EXP(M136)+EXP(M137)))</f>
        <v>1.4035603835376756E-2</v>
      </c>
      <c r="R136" s="12">
        <f>EXP(N136)/((EXP(N134)+EXP(N135)+EXP(N136)+EXP(N137)))</f>
        <v>0.743134143331596</v>
      </c>
      <c r="S136" s="12">
        <f>EXP(O136)/((EXP(O134)+EXP(O135)+EXP(O136)+EXP(O137)))</f>
        <v>0.1164984656464642</v>
      </c>
      <c r="T136" s="11"/>
      <c r="U136" s="30">
        <v>3.5145965077668075E-2</v>
      </c>
      <c r="V136" s="30">
        <v>3.5089009588441891E-3</v>
      </c>
      <c r="W136" s="30">
        <v>-6.4216464167101001E-2</v>
      </c>
      <c r="X136" s="29">
        <v>2.9124616411616049E-2</v>
      </c>
      <c r="Y136" s="28">
        <v>-3.5091847755484948E-2</v>
      </c>
      <c r="Z136" s="27">
        <v>3.263351737046024E-2</v>
      </c>
      <c r="AA136" s="6">
        <f t="shared" si="4"/>
        <v>3.5630182810273102E-3</v>
      </c>
      <c r="AB136" s="26">
        <v>2.5666183624127159</v>
      </c>
      <c r="AC136" s="25">
        <v>-1.4703863415492264</v>
      </c>
      <c r="AD136" s="24">
        <v>0.47744046306486948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</row>
    <row r="137" spans="1:173" s="1" customFormat="1" ht="15" thickBot="1" x14ac:dyDescent="0.4">
      <c r="A137" s="183"/>
      <c r="B137" s="23">
        <v>1</v>
      </c>
      <c r="C137" s="22">
        <v>1</v>
      </c>
      <c r="D137" s="21">
        <v>0</v>
      </c>
      <c r="E137" s="20">
        <v>0</v>
      </c>
      <c r="F137" s="20">
        <v>0</v>
      </c>
      <c r="G137" s="19">
        <v>1</v>
      </c>
      <c r="H137" s="18">
        <f t="shared" si="5"/>
        <v>2.0197438035151447</v>
      </c>
      <c r="I137" s="17">
        <f t="shared" si="6"/>
        <v>2.0197438035151447</v>
      </c>
      <c r="J137" s="16">
        <f t="shared" si="7"/>
        <v>-0.60665290844885067</v>
      </c>
      <c r="K137" s="15"/>
      <c r="L137" s="64">
        <v>-0.60665290844885067</v>
      </c>
      <c r="M137" s="63">
        <v>1.4130908950662939</v>
      </c>
      <c r="N137" s="63">
        <v>1.4130908950662939</v>
      </c>
      <c r="O137" s="62">
        <v>3.4328346985814386</v>
      </c>
      <c r="P137" s="12">
        <f>EXP(L137)/((EXP(L134)+EXP(L135)+EXP(L136)+EXP(L137)))</f>
        <v>4.7377517008641415E-2</v>
      </c>
      <c r="Q137" s="12">
        <f>EXP(M137)/((EXP(M134)+EXP(M135)+EXP(M136)+EXP(M137)))</f>
        <v>0.15012037470902401</v>
      </c>
      <c r="R137" s="12">
        <f>EXP(N137)/((EXP(N134)+EXP(N135)+EXP(N136)+EXP(N137)))</f>
        <v>0.15012037470902401</v>
      </c>
      <c r="S137" s="12">
        <f>EXP(O137)/((EXP(O134)+EXP(O135)+EXP(O136)+EXP(O137)))</f>
        <v>0.74690322803144482</v>
      </c>
      <c r="T137" s="11"/>
      <c r="U137" s="10">
        <v>1.1844379252160354E-2</v>
      </c>
      <c r="V137" s="10">
        <v>3.7530093677256002E-2</v>
      </c>
      <c r="W137" s="10">
        <v>3.7530093677256002E-2</v>
      </c>
      <c r="X137" s="9">
        <v>-6.3274192992138795E-2</v>
      </c>
      <c r="Y137" s="8">
        <v>-2.5744099314882793E-2</v>
      </c>
      <c r="Z137" s="7">
        <v>-2.5744099314882793E-2</v>
      </c>
      <c r="AA137" s="6">
        <f t="shared" si="4"/>
        <v>2.3630373614533559E-2</v>
      </c>
      <c r="AB137" s="5">
        <v>2.0454879028300277</v>
      </c>
      <c r="AC137" s="4">
        <v>2.0454879028300277</v>
      </c>
      <c r="AD137" s="3">
        <v>-0.63028328206338424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</row>
    <row r="138" spans="1:173" s="1" customFormat="1" ht="15" thickBot="1" x14ac:dyDescent="0.4">
      <c r="A138" s="181">
        <f>A134+1</f>
        <v>33</v>
      </c>
      <c r="B138" s="58">
        <v>0</v>
      </c>
      <c r="C138" s="57">
        <v>0</v>
      </c>
      <c r="D138" s="56">
        <v>1</v>
      </c>
      <c r="E138" s="55">
        <v>0</v>
      </c>
      <c r="F138" s="55">
        <v>0</v>
      </c>
      <c r="G138" s="54">
        <v>0</v>
      </c>
      <c r="H138" s="36">
        <f t="shared" si="5"/>
        <v>-1.1417199236935178</v>
      </c>
      <c r="I138" s="35">
        <f t="shared" si="6"/>
        <v>-1.1417199236935178</v>
      </c>
      <c r="J138" s="53">
        <f t="shared" si="7"/>
        <v>2.0754023559336439</v>
      </c>
      <c r="K138" s="52">
        <f>K134</f>
        <v>1</v>
      </c>
      <c r="L138" s="61" cm="1">
        <f t="array" ref="L138:O141">J138:J141 + MMULT(H138:I141, TRANSPOSE(B138:C141))</f>
        <v>2.0754023559336439</v>
      </c>
      <c r="M138" s="60">
        <v>0.93368243224012604</v>
      </c>
      <c r="N138" s="60">
        <v>0.93368243224012604</v>
      </c>
      <c r="O138" s="59">
        <v>-0.20803749145339179</v>
      </c>
      <c r="P138" s="12">
        <f>EXP(L138)/((EXP(L138)+EXP(L139)+EXP(L140)+EXP(L141)))</f>
        <v>0.67960575336560614</v>
      </c>
      <c r="Q138" s="12">
        <f>EXP(M138)/((EXP(M138)+EXP(M139)+EXP(M140)+EXP(M141)))</f>
        <v>9.0780997966795979E-2</v>
      </c>
      <c r="R138" s="12">
        <f>EXP(N138)/((EXP(N138)+EXP(N139)+EXP(N140)+EXP(N141)))</f>
        <v>9.0780997966795993E-2</v>
      </c>
      <c r="S138" s="12">
        <f>EXP(O138)/((EXP(O138)+EXP(O139)+EXP(O140)+EXP(O141)))</f>
        <v>1.9200455339858091E-2</v>
      </c>
      <c r="T138" s="49" cm="1">
        <f t="array" ref="T138">SUM(LN(P138:S141)*D138:G141*(-0.25))</f>
        <v>0.31204787100842762</v>
      </c>
      <c r="U138" s="48" cm="1">
        <f t="array" ref="U138:X141">0.25*(P138:S141-D138:G141)</f>
        <v>-8.0098561658598466E-2</v>
      </c>
      <c r="V138" s="48">
        <v>2.2695249491698995E-2</v>
      </c>
      <c r="W138" s="48">
        <v>2.2695249491698998E-2</v>
      </c>
      <c r="X138" s="47">
        <v>4.8001138349645228E-3</v>
      </c>
      <c r="Y138" s="46" cm="1">
        <f t="array" ref="Y138:Z141">MMULT(_xlfn.ANCHORARRAY(U138),B138:C141)</f>
        <v>2.7495363326663521E-2</v>
      </c>
      <c r="Z138" s="45">
        <v>2.7495363326663518E-2</v>
      </c>
      <c r="AA138" s="6">
        <f t="shared" ref="AA138:AA201" si="8">SUM(U138:X138)</f>
        <v>-2.9907948840235954E-2</v>
      </c>
      <c r="AB138" s="44" cm="1">
        <f t="array" ref="AB138:AC141">H138:I141-K138*_xlfn.ANCHORARRAY(Y138)</f>
        <v>-1.1692152870201813</v>
      </c>
      <c r="AC138" s="43">
        <v>-1.1692152870201813</v>
      </c>
      <c r="AD138" s="42" cm="1">
        <f t="array" ref="AD138:AD141">J138:J141-K138*AA138:AA141</f>
        <v>2.1053103047738797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</row>
    <row r="139" spans="1:173" s="1" customFormat="1" ht="15" thickBot="1" x14ac:dyDescent="0.4">
      <c r="A139" s="182"/>
      <c r="B139" s="41">
        <v>0</v>
      </c>
      <c r="C139" s="40">
        <v>1</v>
      </c>
      <c r="D139" s="39">
        <v>0</v>
      </c>
      <c r="E139" s="38">
        <v>1</v>
      </c>
      <c r="F139" s="38">
        <v>0</v>
      </c>
      <c r="G139" s="37">
        <v>0</v>
      </c>
      <c r="H139" s="36">
        <f t="shared" si="5"/>
        <v>-1.4703863415492264</v>
      </c>
      <c r="I139" s="35">
        <f t="shared" si="6"/>
        <v>2.5666183624127159</v>
      </c>
      <c r="J139" s="34">
        <f t="shared" si="7"/>
        <v>0.47744046306486942</v>
      </c>
      <c r="K139" s="33"/>
      <c r="L139" s="67">
        <v>0.47744046306486942</v>
      </c>
      <c r="M139" s="66">
        <v>3.0440588254775856</v>
      </c>
      <c r="N139" s="66">
        <v>-0.992945878484357</v>
      </c>
      <c r="O139" s="65">
        <v>1.5736724839283589</v>
      </c>
      <c r="P139" s="12">
        <f>EXP(L139)/((EXP(L138)+EXP(L139)+EXP(L140)+EXP(L141)))</f>
        <v>0.13748996913565545</v>
      </c>
      <c r="Q139" s="12">
        <f>EXP(M139)/((EXP(M138)+EXP(M139)+EXP(M140)+EXP(M141)))</f>
        <v>0.74906546541083496</v>
      </c>
      <c r="R139" s="12">
        <f>EXP(N139)/((EXP(N138)+EXP(N139)+EXP(N140)+EXP(N141)))</f>
        <v>1.3221201026312593E-2</v>
      </c>
      <c r="S139" s="12">
        <f>EXP(O139)/((EXP(O138)+EXP(O139)+EXP(O140)+EXP(O141)))</f>
        <v>0.1140508007503117</v>
      </c>
      <c r="T139" s="11"/>
      <c r="U139" s="30">
        <v>3.4372492283913862E-2</v>
      </c>
      <c r="V139" s="30">
        <v>-6.2733633647291259E-2</v>
      </c>
      <c r="W139" s="30">
        <v>3.3053002565781482E-3</v>
      </c>
      <c r="X139" s="29">
        <v>2.8512700187577924E-2</v>
      </c>
      <c r="Y139" s="28">
        <v>3.1818000444156072E-2</v>
      </c>
      <c r="Z139" s="27">
        <v>-3.4220933459713332E-2</v>
      </c>
      <c r="AA139" s="6">
        <f t="shared" si="8"/>
        <v>3.456859080778675E-3</v>
      </c>
      <c r="AB139" s="26">
        <v>-1.5022043419933826</v>
      </c>
      <c r="AC139" s="25">
        <v>2.6008392958724293</v>
      </c>
      <c r="AD139" s="24">
        <v>0.47398360398409073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</row>
    <row r="140" spans="1:173" s="1" customFormat="1" ht="15" thickBot="1" x14ac:dyDescent="0.4">
      <c r="A140" s="182"/>
      <c r="B140" s="41">
        <v>1</v>
      </c>
      <c r="C140" s="40">
        <v>0</v>
      </c>
      <c r="D140" s="39">
        <v>0</v>
      </c>
      <c r="E140" s="38">
        <v>0</v>
      </c>
      <c r="F140" s="38">
        <v>1</v>
      </c>
      <c r="G140" s="37">
        <v>0</v>
      </c>
      <c r="H140" s="36">
        <f t="shared" si="5"/>
        <v>2.5666183624127159</v>
      </c>
      <c r="I140" s="35">
        <f t="shared" si="6"/>
        <v>-1.4703863415492264</v>
      </c>
      <c r="J140" s="34">
        <f t="shared" si="7"/>
        <v>0.47744046306486948</v>
      </c>
      <c r="K140" s="33"/>
      <c r="L140" s="67">
        <v>0.47744046306486948</v>
      </c>
      <c r="M140" s="66">
        <v>-0.992945878484357</v>
      </c>
      <c r="N140" s="66">
        <v>3.0440588254775856</v>
      </c>
      <c r="O140" s="65">
        <v>1.5736724839283589</v>
      </c>
      <c r="P140" s="12">
        <f>EXP(L140)/((EXP(L138)+EXP(L139)+EXP(L140)+EXP(L141)))</f>
        <v>0.13748996913565545</v>
      </c>
      <c r="Q140" s="12">
        <f>EXP(M140)/((EXP(M138)+EXP(M139)+EXP(M140)+EXP(M141)))</f>
        <v>1.3221201026312591E-2</v>
      </c>
      <c r="R140" s="12">
        <f>EXP(N140)/((EXP(N138)+EXP(N139)+EXP(N140)+EXP(N141)))</f>
        <v>0.74906546541083507</v>
      </c>
      <c r="S140" s="12">
        <f>EXP(O140)/((EXP(O138)+EXP(O139)+EXP(O140)+EXP(O141)))</f>
        <v>0.1140508007503117</v>
      </c>
      <c r="T140" s="11"/>
      <c r="U140" s="30">
        <v>3.4372492283913862E-2</v>
      </c>
      <c r="V140" s="30">
        <v>3.3053002565781478E-3</v>
      </c>
      <c r="W140" s="30">
        <v>-6.2733633647291231E-2</v>
      </c>
      <c r="X140" s="29">
        <v>2.8512700187577924E-2</v>
      </c>
      <c r="Y140" s="28">
        <v>-3.4220933459713304E-2</v>
      </c>
      <c r="Z140" s="27">
        <v>3.1818000444156072E-2</v>
      </c>
      <c r="AA140" s="6">
        <f t="shared" si="8"/>
        <v>3.4568590807786993E-3</v>
      </c>
      <c r="AB140" s="26">
        <v>2.6008392958724293</v>
      </c>
      <c r="AC140" s="25">
        <v>-1.5022043419933826</v>
      </c>
      <c r="AD140" s="24">
        <v>0.47398360398409078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</row>
    <row r="141" spans="1:173" s="1" customFormat="1" ht="15" thickBot="1" x14ac:dyDescent="0.4">
      <c r="A141" s="183"/>
      <c r="B141" s="23">
        <v>1</v>
      </c>
      <c r="C141" s="22">
        <v>1</v>
      </c>
      <c r="D141" s="21">
        <v>0</v>
      </c>
      <c r="E141" s="20">
        <v>0</v>
      </c>
      <c r="F141" s="20">
        <v>0</v>
      </c>
      <c r="G141" s="19">
        <v>1</v>
      </c>
      <c r="H141" s="18">
        <f t="shared" si="5"/>
        <v>2.0454879028300277</v>
      </c>
      <c r="I141" s="17">
        <f t="shared" si="6"/>
        <v>2.0454879028300277</v>
      </c>
      <c r="J141" s="16">
        <f t="shared" si="7"/>
        <v>-0.63028328206338424</v>
      </c>
      <c r="K141" s="15"/>
      <c r="L141" s="64">
        <v>-0.63028328206338424</v>
      </c>
      <c r="M141" s="63">
        <v>1.4152046207666436</v>
      </c>
      <c r="N141" s="63">
        <v>1.4152046207666436</v>
      </c>
      <c r="O141" s="62">
        <v>3.4606925235966712</v>
      </c>
      <c r="P141" s="12">
        <f>EXP(L141)/((EXP(L138)+EXP(L139)+EXP(L140)+EXP(L141)))</f>
        <v>4.5414308363082911E-2</v>
      </c>
      <c r="Q141" s="12">
        <f>EXP(M141)/((EXP(M138)+EXP(M139)+EXP(M140)+EXP(M141)))</f>
        <v>0.14693233559605642</v>
      </c>
      <c r="R141" s="12">
        <f>EXP(N141)/((EXP(N138)+EXP(N139)+EXP(N140)+EXP(N141)))</f>
        <v>0.14693233559605642</v>
      </c>
      <c r="S141" s="12">
        <f>EXP(O141)/((EXP(O138)+EXP(O139)+EXP(O140)+EXP(O141)))</f>
        <v>0.75269794315951855</v>
      </c>
      <c r="T141" s="11"/>
      <c r="U141" s="10">
        <v>1.1353577090770728E-2</v>
      </c>
      <c r="V141" s="10">
        <v>3.6733083899014106E-2</v>
      </c>
      <c r="W141" s="10">
        <v>3.6733083899014106E-2</v>
      </c>
      <c r="X141" s="9">
        <v>-6.1825514210120364E-2</v>
      </c>
      <c r="Y141" s="8">
        <v>-2.5092430311106258E-2</v>
      </c>
      <c r="Z141" s="7">
        <v>-2.5092430311106258E-2</v>
      </c>
      <c r="AA141" s="6">
        <f t="shared" si="8"/>
        <v>2.2994230678678576E-2</v>
      </c>
      <c r="AB141" s="5">
        <v>2.0705803331411339</v>
      </c>
      <c r="AC141" s="4">
        <v>2.0705803331411339</v>
      </c>
      <c r="AD141" s="3">
        <v>-0.6532775127420628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</row>
    <row r="142" spans="1:173" s="1" customFormat="1" ht="15" thickBot="1" x14ac:dyDescent="0.4">
      <c r="A142" s="181">
        <f>A138+1</f>
        <v>34</v>
      </c>
      <c r="B142" s="58">
        <v>0</v>
      </c>
      <c r="C142" s="57">
        <v>0</v>
      </c>
      <c r="D142" s="56">
        <v>1</v>
      </c>
      <c r="E142" s="55">
        <v>0</v>
      </c>
      <c r="F142" s="55">
        <v>0</v>
      </c>
      <c r="G142" s="54">
        <v>0</v>
      </c>
      <c r="H142" s="36">
        <f t="shared" ref="H142:H205" si="9">AB138</f>
        <v>-1.1692152870201813</v>
      </c>
      <c r="I142" s="35">
        <f t="shared" ref="I142:I205" si="10">AC138</f>
        <v>-1.1692152870201813</v>
      </c>
      <c r="J142" s="53">
        <f t="shared" ref="J142:J205" si="11">AD138</f>
        <v>2.1053103047738797</v>
      </c>
      <c r="K142" s="52">
        <f>K138</f>
        <v>1</v>
      </c>
      <c r="L142" s="61" cm="1">
        <f t="array" ref="L142:O145">J142:J145 + MMULT(H142:I145, TRANSPOSE(B142:C145))</f>
        <v>2.1053103047738797</v>
      </c>
      <c r="M142" s="60">
        <v>0.93609501775369841</v>
      </c>
      <c r="N142" s="60">
        <v>0.93609501775369841</v>
      </c>
      <c r="O142" s="59">
        <v>-0.23312026926648288</v>
      </c>
      <c r="P142" s="12">
        <f>EXP(L142)/((EXP(L142)+EXP(L143)+EXP(L144)+EXP(L145)))</f>
        <v>0.68741712045356318</v>
      </c>
      <c r="Q142" s="12">
        <f>EXP(M142)/((EXP(M142)+EXP(M143)+EXP(M144)+EXP(M145)))</f>
        <v>8.8913298417539782E-2</v>
      </c>
      <c r="R142" s="12">
        <f>EXP(N142)/((EXP(N142)+EXP(N143)+EXP(N144)+EXP(N145)))</f>
        <v>8.8913298417539782E-2</v>
      </c>
      <c r="S142" s="12">
        <f>EXP(O142)/((EXP(O142)+EXP(O143)+EXP(O144)+EXP(O145)))</f>
        <v>1.835712847983759E-2</v>
      </c>
      <c r="T142" s="49" cm="1">
        <f t="array" ref="T142">SUM(LN(P142:S145)*D142:G145*(-0.25))</f>
        <v>0.30356981174178077</v>
      </c>
      <c r="U142" s="48" cm="1">
        <f t="array" ref="U142:X145">0.25*(P142:S145-D142:G145)</f>
        <v>-7.8145719886609205E-2</v>
      </c>
      <c r="V142" s="48">
        <v>2.2228324604384946E-2</v>
      </c>
      <c r="W142" s="48">
        <v>2.2228324604384946E-2</v>
      </c>
      <c r="X142" s="47">
        <v>4.5892821199593975E-3</v>
      </c>
      <c r="Y142" s="46" cm="1">
        <f t="array" ref="Y142:Z145">MMULT(_xlfn.ANCHORARRAY(U142),B142:C145)</f>
        <v>2.6817606724344342E-2</v>
      </c>
      <c r="Z142" s="45">
        <v>2.6817606724344342E-2</v>
      </c>
      <c r="AA142" s="6">
        <f t="shared" si="8"/>
        <v>-2.9099788557879917E-2</v>
      </c>
      <c r="AB142" s="44" cm="1">
        <f t="array" ref="AB142:AC145">H142:I145-K142*_xlfn.ANCHORARRAY(Y142)</f>
        <v>-1.1960328937445257</v>
      </c>
      <c r="AC142" s="43">
        <v>-1.1960328937445257</v>
      </c>
      <c r="AD142" s="42" cm="1">
        <f t="array" ref="AD142:AD145">J142:J145-K142*AA142:AA145</f>
        <v>2.1344100933317596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</row>
    <row r="143" spans="1:173" s="1" customFormat="1" ht="15" thickBot="1" x14ac:dyDescent="0.4">
      <c r="A143" s="182"/>
      <c r="B143" s="41">
        <v>0</v>
      </c>
      <c r="C143" s="40">
        <v>1</v>
      </c>
      <c r="D143" s="39">
        <v>0</v>
      </c>
      <c r="E143" s="38">
        <v>1</v>
      </c>
      <c r="F143" s="38">
        <v>0</v>
      </c>
      <c r="G143" s="37">
        <v>0</v>
      </c>
      <c r="H143" s="36">
        <f t="shared" si="9"/>
        <v>-1.5022043419933826</v>
      </c>
      <c r="I143" s="35">
        <f t="shared" si="10"/>
        <v>2.6008392958724293</v>
      </c>
      <c r="J143" s="34">
        <f t="shared" si="11"/>
        <v>0.47398360398409073</v>
      </c>
      <c r="K143" s="33"/>
      <c r="L143" s="67">
        <v>0.47398360398409073</v>
      </c>
      <c r="M143" s="66">
        <v>3.0748228998565201</v>
      </c>
      <c r="N143" s="66">
        <v>-1.0282207380092918</v>
      </c>
      <c r="O143" s="65">
        <v>1.5726185578631375</v>
      </c>
      <c r="P143" s="12">
        <f>EXP(L143)/((EXP(L142)+EXP(L143)+EXP(L144)+EXP(L145)))</f>
        <v>0.13450677498600008</v>
      </c>
      <c r="Q143" s="12">
        <f>EXP(M143)/((EXP(M142)+EXP(M143)+EXP(M144)+EXP(M145)))</f>
        <v>0.75475228942230843</v>
      </c>
      <c r="R143" s="12">
        <f>EXP(N143)/((EXP(N142)+EXP(N143)+EXP(N144)+EXP(N145)))</f>
        <v>1.2470251951119456E-2</v>
      </c>
      <c r="S143" s="12">
        <f>EXP(O143)/((EXP(O142)+EXP(O143)+EXP(O144)+EXP(O145)))</f>
        <v>0.11169330860356834</v>
      </c>
      <c r="T143" s="11"/>
      <c r="U143" s="30">
        <v>3.3626693746500021E-2</v>
      </c>
      <c r="V143" s="30">
        <v>-6.1311927644422892E-2</v>
      </c>
      <c r="W143" s="30">
        <v>3.1175629877798639E-3</v>
      </c>
      <c r="X143" s="29">
        <v>2.7923327150892085E-2</v>
      </c>
      <c r="Y143" s="28">
        <v>3.104089013867195E-2</v>
      </c>
      <c r="Z143" s="27">
        <v>-3.3388600493530804E-2</v>
      </c>
      <c r="AA143" s="6">
        <f t="shared" si="8"/>
        <v>3.3556562407490755E-3</v>
      </c>
      <c r="AB143" s="26">
        <v>-1.5332452321320544</v>
      </c>
      <c r="AC143" s="25">
        <v>2.6342278963659602</v>
      </c>
      <c r="AD143" s="24">
        <v>0.47062794774334166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</row>
    <row r="144" spans="1:173" s="1" customFormat="1" ht="15" thickBot="1" x14ac:dyDescent="0.4">
      <c r="A144" s="182"/>
      <c r="B144" s="41">
        <v>1</v>
      </c>
      <c r="C144" s="40">
        <v>0</v>
      </c>
      <c r="D144" s="39">
        <v>0</v>
      </c>
      <c r="E144" s="38">
        <v>0</v>
      </c>
      <c r="F144" s="38">
        <v>1</v>
      </c>
      <c r="G144" s="37">
        <v>0</v>
      </c>
      <c r="H144" s="36">
        <f t="shared" si="9"/>
        <v>2.6008392958724293</v>
      </c>
      <c r="I144" s="35">
        <f t="shared" si="10"/>
        <v>-1.5022043419933826</v>
      </c>
      <c r="J144" s="34">
        <f t="shared" si="11"/>
        <v>0.47398360398409078</v>
      </c>
      <c r="K144" s="33"/>
      <c r="L144" s="67">
        <v>0.47398360398409078</v>
      </c>
      <c r="M144" s="66">
        <v>-1.0282207380092918</v>
      </c>
      <c r="N144" s="66">
        <v>3.0748228998565201</v>
      </c>
      <c r="O144" s="65">
        <v>1.5726185578631375</v>
      </c>
      <c r="P144" s="12">
        <f>EXP(L144)/((EXP(L142)+EXP(L143)+EXP(L144)+EXP(L145)))</f>
        <v>0.13450677498600008</v>
      </c>
      <c r="Q144" s="12">
        <f>EXP(M144)/((EXP(M142)+EXP(M143)+EXP(M144)+EXP(M145)))</f>
        <v>1.2470251951119456E-2</v>
      </c>
      <c r="R144" s="12">
        <f>EXP(N144)/((EXP(N142)+EXP(N143)+EXP(N144)+EXP(N145)))</f>
        <v>0.75475228942230843</v>
      </c>
      <c r="S144" s="12">
        <f>EXP(O144)/((EXP(O142)+EXP(O143)+EXP(O144)+EXP(O145)))</f>
        <v>0.11169330860356834</v>
      </c>
      <c r="T144" s="11"/>
      <c r="U144" s="30">
        <v>3.3626693746500021E-2</v>
      </c>
      <c r="V144" s="30">
        <v>3.1175629877798639E-3</v>
      </c>
      <c r="W144" s="30">
        <v>-6.1311927644422892E-2</v>
      </c>
      <c r="X144" s="29">
        <v>2.7923327150892085E-2</v>
      </c>
      <c r="Y144" s="28">
        <v>-3.3388600493530804E-2</v>
      </c>
      <c r="Z144" s="27">
        <v>3.104089013867195E-2</v>
      </c>
      <c r="AA144" s="6">
        <f t="shared" si="8"/>
        <v>3.3556562407490755E-3</v>
      </c>
      <c r="AB144" s="26">
        <v>2.6342278963659602</v>
      </c>
      <c r="AC144" s="25">
        <v>-1.5332452321320544</v>
      </c>
      <c r="AD144" s="24">
        <v>0.47062794774334171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</row>
    <row r="145" spans="1:173" s="1" customFormat="1" ht="15" thickBot="1" x14ac:dyDescent="0.4">
      <c r="A145" s="183"/>
      <c r="B145" s="23">
        <v>1</v>
      </c>
      <c r="C145" s="22">
        <v>1</v>
      </c>
      <c r="D145" s="21">
        <v>0</v>
      </c>
      <c r="E145" s="20">
        <v>0</v>
      </c>
      <c r="F145" s="20">
        <v>0</v>
      </c>
      <c r="G145" s="19">
        <v>1</v>
      </c>
      <c r="H145" s="18">
        <f t="shared" si="9"/>
        <v>2.0705803331411339</v>
      </c>
      <c r="I145" s="17">
        <f t="shared" si="10"/>
        <v>2.0705803331411339</v>
      </c>
      <c r="J145" s="16">
        <f t="shared" si="11"/>
        <v>-0.6532775127420628</v>
      </c>
      <c r="K145" s="15"/>
      <c r="L145" s="64">
        <v>-0.6532775127420628</v>
      </c>
      <c r="M145" s="63">
        <v>1.4173028203990712</v>
      </c>
      <c r="N145" s="63">
        <v>1.4173028203990712</v>
      </c>
      <c r="O145" s="62">
        <v>3.4878831535402051</v>
      </c>
      <c r="P145" s="12">
        <f>EXP(L145)/((EXP(L142)+EXP(L143)+EXP(L144)+EXP(L145)))</f>
        <v>4.3569329574436669E-2</v>
      </c>
      <c r="Q145" s="12">
        <f>EXP(M145)/((EXP(M142)+EXP(M143)+EXP(M144)+EXP(M145)))</f>
        <v>0.14386416020903245</v>
      </c>
      <c r="R145" s="12">
        <f>EXP(N145)/((EXP(N142)+EXP(N143)+EXP(N144)+EXP(N145)))</f>
        <v>0.14386416020903245</v>
      </c>
      <c r="S145" s="12">
        <f>EXP(O145)/((EXP(O142)+EXP(O143)+EXP(O144)+EXP(O145)))</f>
        <v>0.75825625431302579</v>
      </c>
      <c r="T145" s="11"/>
      <c r="U145" s="10">
        <v>1.0892332393609167E-2</v>
      </c>
      <c r="V145" s="10">
        <v>3.5966040052258112E-2</v>
      </c>
      <c r="W145" s="10">
        <v>3.5966040052258112E-2</v>
      </c>
      <c r="X145" s="9">
        <v>-6.0435936421743552E-2</v>
      </c>
      <c r="Y145" s="8">
        <v>-2.446989636948544E-2</v>
      </c>
      <c r="Z145" s="7">
        <v>-2.446989636948544E-2</v>
      </c>
      <c r="AA145" s="6">
        <f t="shared" si="8"/>
        <v>2.2388476076381836E-2</v>
      </c>
      <c r="AB145" s="5">
        <v>2.0950502295106195</v>
      </c>
      <c r="AC145" s="4">
        <v>2.0950502295106195</v>
      </c>
      <c r="AD145" s="3">
        <v>-0.67566598881844464</v>
      </c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</row>
    <row r="146" spans="1:173" s="1" customFormat="1" ht="15" thickBot="1" x14ac:dyDescent="0.4">
      <c r="A146" s="181">
        <f>A142+1</f>
        <v>35</v>
      </c>
      <c r="B146" s="58">
        <v>0</v>
      </c>
      <c r="C146" s="57">
        <v>0</v>
      </c>
      <c r="D146" s="56">
        <v>1</v>
      </c>
      <c r="E146" s="55">
        <v>0</v>
      </c>
      <c r="F146" s="55">
        <v>0</v>
      </c>
      <c r="G146" s="54">
        <v>0</v>
      </c>
      <c r="H146" s="36">
        <f t="shared" si="9"/>
        <v>-1.1960328937445257</v>
      </c>
      <c r="I146" s="35">
        <f t="shared" si="10"/>
        <v>-1.1960328937445257</v>
      </c>
      <c r="J146" s="53">
        <f t="shared" si="11"/>
        <v>2.1344100933317596</v>
      </c>
      <c r="K146" s="52">
        <f>K142</f>
        <v>1</v>
      </c>
      <c r="L146" s="61" cm="1">
        <f t="array" ref="L146:O149">J146:J149 + MMULT(H146:I149, TRANSPOSE(B146:C149))</f>
        <v>2.1344100933317596</v>
      </c>
      <c r="M146" s="60">
        <v>0.93837719958723387</v>
      </c>
      <c r="N146" s="60">
        <v>0.93837719958723387</v>
      </c>
      <c r="O146" s="59">
        <v>-0.25765569415729184</v>
      </c>
      <c r="P146" s="12">
        <f>EXP(L146)/((EXP(L146)+EXP(L147)+EXP(L148)+EXP(L149)))</f>
        <v>0.69490635348669516</v>
      </c>
      <c r="Q146" s="12">
        <f>EXP(M146)/((EXP(M146)+EXP(M147)+EXP(M148)+EXP(M149)))</f>
        <v>8.7104973735939797E-2</v>
      </c>
      <c r="R146" s="12">
        <f>EXP(N146)/((EXP(N146)+EXP(N147)+EXP(N148)+EXP(N149)))</f>
        <v>8.7104973735939756E-2</v>
      </c>
      <c r="S146" s="12">
        <f>EXP(O146)/((EXP(O146)+EXP(O147)+EXP(O148)+EXP(O149)))</f>
        <v>1.756559776367227E-2</v>
      </c>
      <c r="T146" s="49" cm="1">
        <f t="array" ref="T146">SUM(LN(P146:S149)*D146:G149*(-0.25))</f>
        <v>0.2955065701555723</v>
      </c>
      <c r="U146" s="48" cm="1">
        <f t="array" ref="U146:X149">0.25*(P146:S149-D146:G149)</f>
        <v>-7.627341162832621E-2</v>
      </c>
      <c r="V146" s="48">
        <v>2.1776243433984949E-2</v>
      </c>
      <c r="W146" s="48">
        <v>2.1776243433984939E-2</v>
      </c>
      <c r="X146" s="47">
        <v>4.3913994409180675E-3</v>
      </c>
      <c r="Y146" s="46" cm="1">
        <f t="array" ref="Y146:Z149">MMULT(_xlfn.ANCHORARRAY(U146),B146:C149)</f>
        <v>2.6167642874903006E-2</v>
      </c>
      <c r="Z146" s="45">
        <v>2.6167642874903016E-2</v>
      </c>
      <c r="AA146" s="6">
        <f t="shared" si="8"/>
        <v>-2.8329525319438258E-2</v>
      </c>
      <c r="AB146" s="44" cm="1">
        <f t="array" ref="AB146:AC149">H146:I149-K146*_xlfn.ANCHORARRAY(Y146)</f>
        <v>-1.2222005366194286</v>
      </c>
      <c r="AC146" s="43">
        <v>-1.2222005366194286</v>
      </c>
      <c r="AD146" s="42" cm="1">
        <f t="array" ref="AD146:AD149">J146:J149-K146*AA146:AA149</f>
        <v>2.162739618651198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</row>
    <row r="147" spans="1:173" s="1" customFormat="1" ht="15" thickBot="1" x14ac:dyDescent="0.4">
      <c r="A147" s="182"/>
      <c r="B147" s="41">
        <v>0</v>
      </c>
      <c r="C147" s="40">
        <v>1</v>
      </c>
      <c r="D147" s="39">
        <v>0</v>
      </c>
      <c r="E147" s="38">
        <v>1</v>
      </c>
      <c r="F147" s="38">
        <v>0</v>
      </c>
      <c r="G147" s="37">
        <v>0</v>
      </c>
      <c r="H147" s="36">
        <f t="shared" si="9"/>
        <v>-1.5332452321320544</v>
      </c>
      <c r="I147" s="35">
        <f t="shared" si="10"/>
        <v>2.6342278963659602</v>
      </c>
      <c r="J147" s="34">
        <f t="shared" si="11"/>
        <v>0.47062794774334166</v>
      </c>
      <c r="K147" s="33"/>
      <c r="L147" s="67">
        <v>0.47062794774334166</v>
      </c>
      <c r="M147" s="66">
        <v>3.1048558441093017</v>
      </c>
      <c r="N147" s="66">
        <v>-1.0626172843887127</v>
      </c>
      <c r="O147" s="65">
        <v>1.5716106119772475</v>
      </c>
      <c r="P147" s="12">
        <f>EXP(L147)/((EXP(L146)+EXP(L147)+EXP(L148)+EXP(L149)))</f>
        <v>0.13162999885162938</v>
      </c>
      <c r="Q147" s="12">
        <f>EXP(M147)/((EXP(M146)+EXP(M147)+EXP(M148)+EXP(M149)))</f>
        <v>0.76020841845363629</v>
      </c>
      <c r="R147" s="12">
        <f>EXP(N147)/((EXP(N146)+EXP(N147)+EXP(N148)+EXP(N149)))</f>
        <v>1.1776658767957025E-2</v>
      </c>
      <c r="S147" s="12">
        <f>EXP(O147)/((EXP(O146)+EXP(O147)+EXP(O148)+EXP(O149)))</f>
        <v>0.10942163410787177</v>
      </c>
      <c r="T147" s="11"/>
      <c r="U147" s="30">
        <v>3.2907499712907344E-2</v>
      </c>
      <c r="V147" s="30">
        <v>-5.9947895386590927E-2</v>
      </c>
      <c r="W147" s="30">
        <v>2.9441646919892562E-3</v>
      </c>
      <c r="X147" s="29">
        <v>2.7355408526967943E-2</v>
      </c>
      <c r="Y147" s="28">
        <v>3.0299573218957199E-2</v>
      </c>
      <c r="Z147" s="27">
        <v>-3.2592486859622988E-2</v>
      </c>
      <c r="AA147" s="6">
        <f t="shared" si="8"/>
        <v>3.2591775452736164E-3</v>
      </c>
      <c r="AB147" s="26">
        <v>-1.5635448053510117</v>
      </c>
      <c r="AC147" s="25">
        <v>2.6668203832255832</v>
      </c>
      <c r="AD147" s="24">
        <v>0.46736877019806805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</row>
    <row r="148" spans="1:173" s="1" customFormat="1" ht="15" thickBot="1" x14ac:dyDescent="0.4">
      <c r="A148" s="182"/>
      <c r="B148" s="41">
        <v>1</v>
      </c>
      <c r="C148" s="40">
        <v>0</v>
      </c>
      <c r="D148" s="39">
        <v>0</v>
      </c>
      <c r="E148" s="38">
        <v>0</v>
      </c>
      <c r="F148" s="38">
        <v>1</v>
      </c>
      <c r="G148" s="37">
        <v>0</v>
      </c>
      <c r="H148" s="36">
        <f t="shared" si="9"/>
        <v>2.6342278963659602</v>
      </c>
      <c r="I148" s="35">
        <f t="shared" si="10"/>
        <v>-1.5332452321320544</v>
      </c>
      <c r="J148" s="34">
        <f t="shared" si="11"/>
        <v>0.47062794774334171</v>
      </c>
      <c r="K148" s="33"/>
      <c r="L148" s="67">
        <v>0.47062794774334171</v>
      </c>
      <c r="M148" s="66">
        <v>-1.0626172843887127</v>
      </c>
      <c r="N148" s="66">
        <v>3.1048558441093022</v>
      </c>
      <c r="O148" s="65">
        <v>1.5716106119772475</v>
      </c>
      <c r="P148" s="12">
        <f>EXP(L148)/((EXP(L146)+EXP(L147)+EXP(L148)+EXP(L149)))</f>
        <v>0.13162999885162938</v>
      </c>
      <c r="Q148" s="12">
        <f>EXP(M148)/((EXP(M146)+EXP(M147)+EXP(M148)+EXP(M149)))</f>
        <v>1.1776658767957028E-2</v>
      </c>
      <c r="R148" s="12">
        <f>EXP(N148)/((EXP(N146)+EXP(N147)+EXP(N148)+EXP(N149)))</f>
        <v>0.7602084184536364</v>
      </c>
      <c r="S148" s="12">
        <f>EXP(O148)/((EXP(O146)+EXP(O147)+EXP(O148)+EXP(O149)))</f>
        <v>0.10942163410787177</v>
      </c>
      <c r="T148" s="11"/>
      <c r="U148" s="30">
        <v>3.2907499712907344E-2</v>
      </c>
      <c r="V148" s="30">
        <v>2.9441646919892571E-3</v>
      </c>
      <c r="W148" s="30">
        <v>-5.9947895386590899E-2</v>
      </c>
      <c r="X148" s="29">
        <v>2.7355408526967943E-2</v>
      </c>
      <c r="Y148" s="28">
        <v>-3.259248685962296E-2</v>
      </c>
      <c r="Z148" s="27">
        <v>3.0299573218957199E-2</v>
      </c>
      <c r="AA148" s="6">
        <f t="shared" si="8"/>
        <v>3.2591775452736442E-3</v>
      </c>
      <c r="AB148" s="26">
        <v>2.6668203832255832</v>
      </c>
      <c r="AC148" s="25">
        <v>-1.5635448053510117</v>
      </c>
      <c r="AD148" s="24">
        <v>0.46736877019806805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</row>
    <row r="149" spans="1:173" s="1" customFormat="1" ht="15" thickBot="1" x14ac:dyDescent="0.4">
      <c r="A149" s="183"/>
      <c r="B149" s="23">
        <v>1</v>
      </c>
      <c r="C149" s="22">
        <v>1</v>
      </c>
      <c r="D149" s="21">
        <v>0</v>
      </c>
      <c r="E149" s="20">
        <v>0</v>
      </c>
      <c r="F149" s="20">
        <v>0</v>
      </c>
      <c r="G149" s="19">
        <v>1</v>
      </c>
      <c r="H149" s="18">
        <f t="shared" si="9"/>
        <v>2.0950502295106195</v>
      </c>
      <c r="I149" s="17">
        <f t="shared" si="10"/>
        <v>2.0950502295106195</v>
      </c>
      <c r="J149" s="16">
        <f t="shared" si="11"/>
        <v>-0.67566598881844464</v>
      </c>
      <c r="K149" s="15"/>
      <c r="L149" s="64">
        <v>-0.67566598881844464</v>
      </c>
      <c r="M149" s="63">
        <v>1.4193842406921748</v>
      </c>
      <c r="N149" s="63">
        <v>1.4193842406921748</v>
      </c>
      <c r="O149" s="62">
        <v>3.5144344702027945</v>
      </c>
      <c r="P149" s="12">
        <f>EXP(L149)/((EXP(L146)+EXP(L147)+EXP(L148)+EXP(L149)))</f>
        <v>4.1833648810046198E-2</v>
      </c>
      <c r="Q149" s="12">
        <f>EXP(M149)/((EXP(M146)+EXP(M147)+EXP(M148)+EXP(M149)))</f>
        <v>0.14090994904246679</v>
      </c>
      <c r="R149" s="12">
        <f>EXP(N149)/((EXP(N146)+EXP(N147)+EXP(N148)+EXP(N149)))</f>
        <v>0.14090994904246673</v>
      </c>
      <c r="S149" s="12">
        <f>EXP(O149)/((EXP(O146)+EXP(O147)+EXP(O148)+EXP(O149)))</f>
        <v>0.76359113402058421</v>
      </c>
      <c r="T149" s="11"/>
      <c r="U149" s="10">
        <v>1.0458412202511549E-2</v>
      </c>
      <c r="V149" s="10">
        <v>3.5227487260616697E-2</v>
      </c>
      <c r="W149" s="10">
        <v>3.5227487260616683E-2</v>
      </c>
      <c r="X149" s="9">
        <v>-5.9102216494853949E-2</v>
      </c>
      <c r="Y149" s="8">
        <v>-2.3874729234237266E-2</v>
      </c>
      <c r="Z149" s="7">
        <v>-2.3874729234237252E-2</v>
      </c>
      <c r="AA149" s="6">
        <f t="shared" si="8"/>
        <v>2.181117022889098E-2</v>
      </c>
      <c r="AB149" s="5">
        <v>2.1189249587448566</v>
      </c>
      <c r="AC149" s="4">
        <v>2.1189249587448566</v>
      </c>
      <c r="AD149" s="3">
        <v>-0.69747715904733565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</row>
    <row r="150" spans="1:173" s="1" customFormat="1" ht="15" thickBot="1" x14ac:dyDescent="0.4">
      <c r="A150" s="181">
        <f>A146+1</f>
        <v>36</v>
      </c>
      <c r="B150" s="58">
        <v>0</v>
      </c>
      <c r="C150" s="57">
        <v>0</v>
      </c>
      <c r="D150" s="56">
        <v>1</v>
      </c>
      <c r="E150" s="55">
        <v>0</v>
      </c>
      <c r="F150" s="55">
        <v>0</v>
      </c>
      <c r="G150" s="54">
        <v>0</v>
      </c>
      <c r="H150" s="36">
        <f t="shared" si="9"/>
        <v>-1.2222005366194286</v>
      </c>
      <c r="I150" s="35">
        <f t="shared" si="10"/>
        <v>-1.2222005366194286</v>
      </c>
      <c r="J150" s="53">
        <f t="shared" si="11"/>
        <v>2.162739618651198</v>
      </c>
      <c r="K150" s="52">
        <f>K146</f>
        <v>1</v>
      </c>
      <c r="L150" s="61" cm="1">
        <f t="array" ref="L150:O153">J150:J153 + MMULT(H150:I153, TRANSPOSE(B150:C153))</f>
        <v>2.162739618651198</v>
      </c>
      <c r="M150" s="60">
        <v>0.94053908203176939</v>
      </c>
      <c r="N150" s="60">
        <v>0.94053908203176939</v>
      </c>
      <c r="O150" s="59">
        <v>-0.28166145458765923</v>
      </c>
      <c r="P150" s="12">
        <f>EXP(L150)/((EXP(L150)+EXP(L151)+EXP(L152)+EXP(L153)))</f>
        <v>0.7020900809299796</v>
      </c>
      <c r="Q150" s="12">
        <f>EXP(M150)/((EXP(M150)+EXP(M151)+EXP(M152)+EXP(M153)))</f>
        <v>8.535418584994757E-2</v>
      </c>
      <c r="R150" s="12">
        <f>EXP(N150)/((EXP(N150)+EXP(N151)+EXP(N152)+EXP(N153)))</f>
        <v>8.535418584994757E-2</v>
      </c>
      <c r="S150" s="12">
        <f>EXP(O150)/((EXP(O150)+EXP(O151)+EXP(O152)+EXP(O153)))</f>
        <v>1.682196896896394E-2</v>
      </c>
      <c r="T150" s="49" cm="1">
        <f t="array" ref="T150">SUM(LN(P150:S153)*D150:G153*(-0.25))</f>
        <v>0.28783008806580029</v>
      </c>
      <c r="U150" s="48" cm="1">
        <f t="array" ref="U150:X153">0.25*(P150:S153-D150:G153)</f>
        <v>-7.44774797675051E-2</v>
      </c>
      <c r="V150" s="48">
        <v>2.1338546462486892E-2</v>
      </c>
      <c r="W150" s="48">
        <v>2.1338546462486892E-2</v>
      </c>
      <c r="X150" s="47">
        <v>4.205492242240985E-3</v>
      </c>
      <c r="Y150" s="46" cm="1">
        <f t="array" ref="Y150:Z153">MMULT(_xlfn.ANCHORARRAY(U150),B150:C153)</f>
        <v>2.5544038704727878E-2</v>
      </c>
      <c r="Z150" s="45">
        <v>2.5544038704727878E-2</v>
      </c>
      <c r="AA150" s="6">
        <f t="shared" si="8"/>
        <v>-2.7594894600290323E-2</v>
      </c>
      <c r="AB150" s="44" cm="1">
        <f t="array" ref="AB150:AC153">H150:I153-K150*_xlfn.ANCHORARRAY(Y150)</f>
        <v>-1.2477445753241565</v>
      </c>
      <c r="AC150" s="43">
        <v>-1.2477445753241565</v>
      </c>
      <c r="AD150" s="42" cm="1">
        <f t="array" ref="AD150:AD153">J150:J153-K150*AA150:AA153</f>
        <v>2.1903345132514884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</row>
    <row r="151" spans="1:173" s="1" customFormat="1" ht="15" thickBot="1" x14ac:dyDescent="0.4">
      <c r="A151" s="182"/>
      <c r="B151" s="41">
        <v>0</v>
      </c>
      <c r="C151" s="40">
        <v>1</v>
      </c>
      <c r="D151" s="39">
        <v>0</v>
      </c>
      <c r="E151" s="38">
        <v>1</v>
      </c>
      <c r="F151" s="38">
        <v>0</v>
      </c>
      <c r="G151" s="37">
        <v>0</v>
      </c>
      <c r="H151" s="36">
        <f t="shared" si="9"/>
        <v>-1.5635448053510117</v>
      </c>
      <c r="I151" s="35">
        <f t="shared" si="10"/>
        <v>2.6668203832255832</v>
      </c>
      <c r="J151" s="34">
        <f t="shared" si="11"/>
        <v>0.46736877019806805</v>
      </c>
      <c r="K151" s="33"/>
      <c r="L151" s="67">
        <v>0.46736877019806805</v>
      </c>
      <c r="M151" s="66">
        <v>3.1341891534236512</v>
      </c>
      <c r="N151" s="66">
        <v>-1.0961760351529437</v>
      </c>
      <c r="O151" s="65">
        <v>1.5706443480726395</v>
      </c>
      <c r="P151" s="12">
        <f>EXP(L151)/((EXP(L150)+EXP(L151)+EXP(L152)+EXP(L153)))</f>
        <v>0.1288554028781721</v>
      </c>
      <c r="Q151" s="12">
        <f>EXP(M151)/((EXP(M150)+EXP(M151)+EXP(M152)+EXP(M153)))</f>
        <v>0.76544668300764906</v>
      </c>
      <c r="R151" s="12">
        <f>EXP(N151)/((EXP(N150)+EXP(N151)+EXP(N152)+EXP(N153)))</f>
        <v>1.1135011953363369E-2</v>
      </c>
      <c r="S151" s="12">
        <f>EXP(O151)/((EXP(O150)+EXP(O151)+EXP(O152)+EXP(O153)))</f>
        <v>0.10723165685537196</v>
      </c>
      <c r="T151" s="11"/>
      <c r="U151" s="30">
        <v>3.2213850719543025E-2</v>
      </c>
      <c r="V151" s="30">
        <v>-5.8638329248087734E-2</v>
      </c>
      <c r="W151" s="30">
        <v>2.7837529883408423E-3</v>
      </c>
      <c r="X151" s="29">
        <v>2.6807914213842991E-2</v>
      </c>
      <c r="Y151" s="28">
        <v>2.9591667202183834E-2</v>
      </c>
      <c r="Z151" s="27">
        <v>-3.1830415034244747E-2</v>
      </c>
      <c r="AA151" s="6">
        <f t="shared" si="8"/>
        <v>3.167188673639125E-3</v>
      </c>
      <c r="AB151" s="26">
        <v>-1.5931364725531956</v>
      </c>
      <c r="AC151" s="25">
        <v>2.6986507982598278</v>
      </c>
      <c r="AD151" s="24">
        <v>0.46420158152442892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</row>
    <row r="152" spans="1:173" s="1" customFormat="1" ht="15" thickBot="1" x14ac:dyDescent="0.4">
      <c r="A152" s="182"/>
      <c r="B152" s="41">
        <v>1</v>
      </c>
      <c r="C152" s="40">
        <v>0</v>
      </c>
      <c r="D152" s="39">
        <v>0</v>
      </c>
      <c r="E152" s="38">
        <v>0</v>
      </c>
      <c r="F152" s="38">
        <v>1</v>
      </c>
      <c r="G152" s="37">
        <v>0</v>
      </c>
      <c r="H152" s="36">
        <f t="shared" si="9"/>
        <v>2.6668203832255832</v>
      </c>
      <c r="I152" s="35">
        <f t="shared" si="10"/>
        <v>-1.5635448053510117</v>
      </c>
      <c r="J152" s="34">
        <f t="shared" si="11"/>
        <v>0.46736877019806805</v>
      </c>
      <c r="K152" s="33"/>
      <c r="L152" s="67">
        <v>0.46736877019806805</v>
      </c>
      <c r="M152" s="66">
        <v>-1.0961760351529437</v>
      </c>
      <c r="N152" s="66">
        <v>3.1341891534236512</v>
      </c>
      <c r="O152" s="65">
        <v>1.5706443480726395</v>
      </c>
      <c r="P152" s="12">
        <f>EXP(L152)/((EXP(L150)+EXP(L151)+EXP(L152)+EXP(L153)))</f>
        <v>0.1288554028781721</v>
      </c>
      <c r="Q152" s="12">
        <f>EXP(M152)/((EXP(M150)+EXP(M151)+EXP(M152)+EXP(M153)))</f>
        <v>1.1135011953363369E-2</v>
      </c>
      <c r="R152" s="12">
        <f>EXP(N152)/((EXP(N150)+EXP(N151)+EXP(N152)+EXP(N153)))</f>
        <v>0.76544668300764906</v>
      </c>
      <c r="S152" s="12">
        <f>EXP(O152)/((EXP(O150)+EXP(O151)+EXP(O152)+EXP(O153)))</f>
        <v>0.10723165685537196</v>
      </c>
      <c r="T152" s="11"/>
      <c r="U152" s="30">
        <v>3.2213850719543025E-2</v>
      </c>
      <c r="V152" s="30">
        <v>2.7837529883408423E-3</v>
      </c>
      <c r="W152" s="30">
        <v>-5.8638329248087734E-2</v>
      </c>
      <c r="X152" s="29">
        <v>2.6807914213842991E-2</v>
      </c>
      <c r="Y152" s="28">
        <v>-3.1830415034244747E-2</v>
      </c>
      <c r="Z152" s="27">
        <v>2.9591667202183834E-2</v>
      </c>
      <c r="AA152" s="6">
        <f t="shared" si="8"/>
        <v>3.1671886736391215E-3</v>
      </c>
      <c r="AB152" s="26">
        <v>2.6986507982598278</v>
      </c>
      <c r="AC152" s="25">
        <v>-1.5931364725531956</v>
      </c>
      <c r="AD152" s="24">
        <v>0.46420158152442892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</row>
    <row r="153" spans="1:173" s="1" customFormat="1" ht="15" thickBot="1" x14ac:dyDescent="0.4">
      <c r="A153" s="183"/>
      <c r="B153" s="23">
        <v>1</v>
      </c>
      <c r="C153" s="22">
        <v>1</v>
      </c>
      <c r="D153" s="21">
        <v>0</v>
      </c>
      <c r="E153" s="20">
        <v>0</v>
      </c>
      <c r="F153" s="20">
        <v>0</v>
      </c>
      <c r="G153" s="19">
        <v>1</v>
      </c>
      <c r="H153" s="18">
        <f t="shared" si="9"/>
        <v>2.1189249587448566</v>
      </c>
      <c r="I153" s="17">
        <f t="shared" si="10"/>
        <v>2.1189249587448566</v>
      </c>
      <c r="J153" s="16">
        <f t="shared" si="11"/>
        <v>-0.69747715904733565</v>
      </c>
      <c r="K153" s="15"/>
      <c r="L153" s="64">
        <v>-0.69747715904733565</v>
      </c>
      <c r="M153" s="63">
        <v>1.421447799697521</v>
      </c>
      <c r="N153" s="63">
        <v>1.421447799697521</v>
      </c>
      <c r="O153" s="62">
        <v>3.5403727584423779</v>
      </c>
      <c r="P153" s="12">
        <f>EXP(L153)/((EXP(L150)+EXP(L151)+EXP(L152)+EXP(L153)))</f>
        <v>4.0199113313676246E-2</v>
      </c>
      <c r="Q153" s="12">
        <f>EXP(M153)/((EXP(M150)+EXP(M151)+EXP(M152)+EXP(M153)))</f>
        <v>0.13806411918904002</v>
      </c>
      <c r="R153" s="12">
        <f>EXP(N153)/((EXP(N150)+EXP(N151)+EXP(N152)+EXP(N153)))</f>
        <v>0.13806411918904002</v>
      </c>
      <c r="S153" s="12">
        <f>EXP(O153)/((EXP(O150)+EXP(O151)+EXP(O152)+EXP(O153)))</f>
        <v>0.76871471732029206</v>
      </c>
      <c r="T153" s="11"/>
      <c r="U153" s="10">
        <v>1.0049778328419062E-2</v>
      </c>
      <c r="V153" s="10">
        <v>3.4516029797260005E-2</v>
      </c>
      <c r="W153" s="10">
        <v>3.4516029797260005E-2</v>
      </c>
      <c r="X153" s="9">
        <v>-5.7821320669926984E-2</v>
      </c>
      <c r="Y153" s="8">
        <v>-2.330529087266698E-2</v>
      </c>
      <c r="Z153" s="7">
        <v>-2.330529087266698E-2</v>
      </c>
      <c r="AA153" s="6">
        <f t="shared" si="8"/>
        <v>2.126051725301209E-2</v>
      </c>
      <c r="AB153" s="5">
        <v>2.1422302496175236</v>
      </c>
      <c r="AC153" s="4">
        <v>2.1422302496175236</v>
      </c>
      <c r="AD153" s="3">
        <v>-0.71873767630034768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</row>
    <row r="154" spans="1:173" s="1" customFormat="1" ht="15" thickBot="1" x14ac:dyDescent="0.4">
      <c r="A154" s="181">
        <f>A150+1</f>
        <v>37</v>
      </c>
      <c r="B154" s="58">
        <v>0</v>
      </c>
      <c r="C154" s="57">
        <v>0</v>
      </c>
      <c r="D154" s="56">
        <v>1</v>
      </c>
      <c r="E154" s="55">
        <v>0</v>
      </c>
      <c r="F154" s="55">
        <v>0</v>
      </c>
      <c r="G154" s="54">
        <v>0</v>
      </c>
      <c r="H154" s="36">
        <f t="shared" si="9"/>
        <v>-1.2477445753241565</v>
      </c>
      <c r="I154" s="35">
        <f t="shared" si="10"/>
        <v>-1.2477445753241565</v>
      </c>
      <c r="J154" s="53">
        <f t="shared" si="11"/>
        <v>2.1903345132514884</v>
      </c>
      <c r="K154" s="52">
        <f>K150</f>
        <v>1</v>
      </c>
      <c r="L154" s="61" cm="1">
        <f t="array" ref="L154:O157">J154:J157 + MMULT(H154:I157, TRANSPOSE(B154:C157))</f>
        <v>2.1903345132514884</v>
      </c>
      <c r="M154" s="60">
        <v>0.94258993792733192</v>
      </c>
      <c r="N154" s="60">
        <v>0.94258993792733192</v>
      </c>
      <c r="O154" s="59">
        <v>-0.30515463739682458</v>
      </c>
      <c r="P154" s="12">
        <f>EXP(L154)/((EXP(L154)+EXP(L155)+EXP(L156)+EXP(L157)))</f>
        <v>0.70898407679276487</v>
      </c>
      <c r="Q154" s="12">
        <f>EXP(M154)/((EXP(M154)+EXP(M155)+EXP(M156)+EXP(M157)))</f>
        <v>8.3659081752384859E-2</v>
      </c>
      <c r="R154" s="12">
        <f>EXP(N154)/((EXP(N154)+EXP(N155)+EXP(N156)+EXP(N157)))</f>
        <v>8.3659081752384859E-2</v>
      </c>
      <c r="S154" s="12">
        <f>EXP(O154)/((EXP(O154)+EXP(O155)+EXP(O156)+EXP(O157)))</f>
        <v>1.6122681449507618E-2</v>
      </c>
      <c r="T154" s="49" cm="1">
        <f t="array" ref="T154">SUM(LN(P154:S157)*D154:G157*(-0.25))</f>
        <v>0.28051466450119439</v>
      </c>
      <c r="U154" s="48" cm="1">
        <f t="array" ref="U154:X157">0.25*(P154:S157-D154:G157)</f>
        <v>-7.2753980801808782E-2</v>
      </c>
      <c r="V154" s="48">
        <v>2.0914770438096215E-2</v>
      </c>
      <c r="W154" s="48">
        <v>2.0914770438096215E-2</v>
      </c>
      <c r="X154" s="47">
        <v>4.0306703623769046E-3</v>
      </c>
      <c r="Y154" s="46" cm="1">
        <f t="array" ref="Y154:Z157">MMULT(_xlfn.ANCHORARRAY(U154),B154:C157)</f>
        <v>2.4945440800473118E-2</v>
      </c>
      <c r="Z154" s="45">
        <v>2.4945440800473118E-2</v>
      </c>
      <c r="AA154" s="6">
        <f t="shared" si="8"/>
        <v>-2.6893769563239453E-2</v>
      </c>
      <c r="AB154" s="44" cm="1">
        <f t="array" ref="AB154:AC157">H154:I157-K154*_xlfn.ANCHORARRAY(Y154)</f>
        <v>-1.2726900161246295</v>
      </c>
      <c r="AC154" s="43">
        <v>-1.2726900161246295</v>
      </c>
      <c r="AD154" s="42" cm="1">
        <f t="array" ref="AD154:AD157">J154:J157-K154*AA154:AA157</f>
        <v>2.2172282828147281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</row>
    <row r="155" spans="1:173" s="1" customFormat="1" ht="15" thickBot="1" x14ac:dyDescent="0.4">
      <c r="A155" s="182"/>
      <c r="B155" s="41">
        <v>0</v>
      </c>
      <c r="C155" s="40">
        <v>1</v>
      </c>
      <c r="D155" s="39">
        <v>0</v>
      </c>
      <c r="E155" s="38">
        <v>1</v>
      </c>
      <c r="F155" s="38">
        <v>0</v>
      </c>
      <c r="G155" s="37">
        <v>0</v>
      </c>
      <c r="H155" s="36">
        <f t="shared" si="9"/>
        <v>-1.5931364725531956</v>
      </c>
      <c r="I155" s="35">
        <f t="shared" si="10"/>
        <v>2.6986507982598278</v>
      </c>
      <c r="J155" s="34">
        <f t="shared" si="11"/>
        <v>0.46420158152442892</v>
      </c>
      <c r="K155" s="33"/>
      <c r="L155" s="67">
        <v>0.46420158152442892</v>
      </c>
      <c r="M155" s="66">
        <v>3.1628523797842565</v>
      </c>
      <c r="N155" s="66">
        <v>-1.1289348910287667</v>
      </c>
      <c r="O155" s="65">
        <v>1.5697159072310611</v>
      </c>
      <c r="P155" s="12">
        <f>EXP(L155)/((EXP(L154)+EXP(L155)+EXP(L156)+EXP(L157)))</f>
        <v>0.12617882361998259</v>
      </c>
      <c r="Q155" s="12">
        <f>EXP(M155)/((EXP(M154)+EXP(M155)+EXP(M156)+EXP(M157)))</f>
        <v>0.77047902504482302</v>
      </c>
      <c r="R155" s="12">
        <f>EXP(N155)/((EXP(N154)+EXP(N155)+EXP(N156)+EXP(N157)))</f>
        <v>1.0540501905024981E-2</v>
      </c>
      <c r="S155" s="12">
        <f>EXP(O155)/((EXP(O154)+EXP(O155)+EXP(O156)+EXP(O157)))</f>
        <v>0.10511948030463103</v>
      </c>
      <c r="T155" s="11"/>
      <c r="U155" s="30">
        <v>3.1544705904995647E-2</v>
      </c>
      <c r="V155" s="30">
        <v>-5.7380243738794245E-2</v>
      </c>
      <c r="W155" s="30">
        <v>2.6351254762562453E-3</v>
      </c>
      <c r="X155" s="29">
        <v>2.6279870076157757E-2</v>
      </c>
      <c r="Y155" s="28">
        <v>2.8914995552414002E-2</v>
      </c>
      <c r="Z155" s="27">
        <v>-3.1100373662636488E-2</v>
      </c>
      <c r="AA155" s="6">
        <f t="shared" si="8"/>
        <v>3.079457718615404E-3</v>
      </c>
      <c r="AB155" s="26">
        <v>-1.6220514681056095</v>
      </c>
      <c r="AC155" s="25">
        <v>2.7297511719224641</v>
      </c>
      <c r="AD155" s="24">
        <v>0.46112212380581352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</row>
    <row r="156" spans="1:173" s="1" customFormat="1" ht="15" thickBot="1" x14ac:dyDescent="0.4">
      <c r="A156" s="182"/>
      <c r="B156" s="41">
        <v>1</v>
      </c>
      <c r="C156" s="40">
        <v>0</v>
      </c>
      <c r="D156" s="39">
        <v>0</v>
      </c>
      <c r="E156" s="38">
        <v>0</v>
      </c>
      <c r="F156" s="38">
        <v>1</v>
      </c>
      <c r="G156" s="37">
        <v>0</v>
      </c>
      <c r="H156" s="36">
        <f t="shared" si="9"/>
        <v>2.6986507982598278</v>
      </c>
      <c r="I156" s="35">
        <f t="shared" si="10"/>
        <v>-1.5931364725531956</v>
      </c>
      <c r="J156" s="34">
        <f t="shared" si="11"/>
        <v>0.46420158152442892</v>
      </c>
      <c r="K156" s="33"/>
      <c r="L156" s="67">
        <v>0.46420158152442892</v>
      </c>
      <c r="M156" s="66">
        <v>-1.1289348910287667</v>
      </c>
      <c r="N156" s="66">
        <v>3.1628523797842565</v>
      </c>
      <c r="O156" s="65">
        <v>1.5697159072310611</v>
      </c>
      <c r="P156" s="12">
        <f>EXP(L156)/((EXP(L154)+EXP(L155)+EXP(L156)+EXP(L157)))</f>
        <v>0.12617882361998259</v>
      </c>
      <c r="Q156" s="12">
        <f>EXP(M156)/((EXP(M154)+EXP(M155)+EXP(M156)+EXP(M157)))</f>
        <v>1.0540501905024981E-2</v>
      </c>
      <c r="R156" s="12">
        <f>EXP(N156)/((EXP(N154)+EXP(N155)+EXP(N156)+EXP(N157)))</f>
        <v>0.77047902504482302</v>
      </c>
      <c r="S156" s="12">
        <f>EXP(O156)/((EXP(O154)+EXP(O155)+EXP(O156)+EXP(O157)))</f>
        <v>0.10511948030463103</v>
      </c>
      <c r="T156" s="11"/>
      <c r="U156" s="30">
        <v>3.1544705904995647E-2</v>
      </c>
      <c r="V156" s="30">
        <v>2.6351254762562453E-3</v>
      </c>
      <c r="W156" s="30">
        <v>-5.7380243738794245E-2</v>
      </c>
      <c r="X156" s="29">
        <v>2.6279870076157757E-2</v>
      </c>
      <c r="Y156" s="28">
        <v>-3.1100373662636488E-2</v>
      </c>
      <c r="Z156" s="27">
        <v>2.8914995552414002E-2</v>
      </c>
      <c r="AA156" s="6">
        <f t="shared" si="8"/>
        <v>3.079457718615404E-3</v>
      </c>
      <c r="AB156" s="26">
        <v>2.7297511719224641</v>
      </c>
      <c r="AC156" s="25">
        <v>-1.6220514681056095</v>
      </c>
      <c r="AD156" s="24">
        <v>0.46112212380581352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</row>
    <row r="157" spans="1:173" s="1" customFormat="1" ht="15" thickBot="1" x14ac:dyDescent="0.4">
      <c r="A157" s="183"/>
      <c r="B157" s="23">
        <v>1</v>
      </c>
      <c r="C157" s="22">
        <v>1</v>
      </c>
      <c r="D157" s="21">
        <v>0</v>
      </c>
      <c r="E157" s="20">
        <v>0</v>
      </c>
      <c r="F157" s="20">
        <v>0</v>
      </c>
      <c r="G157" s="19">
        <v>1</v>
      </c>
      <c r="H157" s="18">
        <f t="shared" si="9"/>
        <v>2.1422302496175236</v>
      </c>
      <c r="I157" s="17">
        <f t="shared" si="10"/>
        <v>2.1422302496175236</v>
      </c>
      <c r="J157" s="16">
        <f t="shared" si="11"/>
        <v>-0.71873767630034768</v>
      </c>
      <c r="K157" s="15"/>
      <c r="L157" s="64">
        <v>-0.71873767630034768</v>
      </c>
      <c r="M157" s="63">
        <v>1.4234925733171759</v>
      </c>
      <c r="N157" s="63">
        <v>1.4234925733171759</v>
      </c>
      <c r="O157" s="62">
        <v>3.5657228229346996</v>
      </c>
      <c r="P157" s="12">
        <f>EXP(L157)/((EXP(L154)+EXP(L155)+EXP(L156)+EXP(L157)))</f>
        <v>3.8658275967269951E-2</v>
      </c>
      <c r="Q157" s="12">
        <f>EXP(M157)/((EXP(M154)+EXP(M155)+EXP(M156)+EXP(M157)))</f>
        <v>0.13532139129776719</v>
      </c>
      <c r="R157" s="12">
        <f>EXP(N157)/((EXP(N154)+EXP(N155)+EXP(N156)+EXP(N157)))</f>
        <v>0.13532139129776719</v>
      </c>
      <c r="S157" s="12">
        <f>EXP(O157)/((EXP(O154)+EXP(O155)+EXP(O156)+EXP(O157)))</f>
        <v>0.77363835794123037</v>
      </c>
      <c r="T157" s="11"/>
      <c r="U157" s="10">
        <v>9.6645689918174876E-3</v>
      </c>
      <c r="V157" s="10">
        <v>3.3830347824441796E-2</v>
      </c>
      <c r="W157" s="10">
        <v>3.3830347824441796E-2</v>
      </c>
      <c r="X157" s="9">
        <v>-5.6590410514692407E-2</v>
      </c>
      <c r="Y157" s="8">
        <v>-2.2760062690250611E-2</v>
      </c>
      <c r="Z157" s="7">
        <v>-2.2760062690250611E-2</v>
      </c>
      <c r="AA157" s="6">
        <f t="shared" si="8"/>
        <v>2.0734854126008673E-2</v>
      </c>
      <c r="AB157" s="5">
        <v>2.1649903123077743</v>
      </c>
      <c r="AC157" s="4">
        <v>2.1649903123077743</v>
      </c>
      <c r="AD157" s="3">
        <v>-0.7394725304263563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</row>
    <row r="158" spans="1:173" s="1" customFormat="1" ht="15" thickBot="1" x14ac:dyDescent="0.4">
      <c r="A158" s="181">
        <f>A154+1</f>
        <v>38</v>
      </c>
      <c r="B158" s="58">
        <v>0</v>
      </c>
      <c r="C158" s="57">
        <v>0</v>
      </c>
      <c r="D158" s="56">
        <v>1</v>
      </c>
      <c r="E158" s="55">
        <v>0</v>
      </c>
      <c r="F158" s="55">
        <v>0</v>
      </c>
      <c r="G158" s="54">
        <v>0</v>
      </c>
      <c r="H158" s="36">
        <f t="shared" si="9"/>
        <v>-1.2726900161246295</v>
      </c>
      <c r="I158" s="35">
        <f t="shared" si="10"/>
        <v>-1.2726900161246295</v>
      </c>
      <c r="J158" s="53">
        <f t="shared" si="11"/>
        <v>2.2172282828147281</v>
      </c>
      <c r="K158" s="52">
        <f>K154</f>
        <v>1</v>
      </c>
      <c r="L158" s="61" cm="1">
        <f t="array" ref="L158:O161">J158:J161 + MMULT(H158:I161, TRANSPOSE(B158:C161))</f>
        <v>2.2172282828147281</v>
      </c>
      <c r="M158" s="60">
        <v>0.94453826669009855</v>
      </c>
      <c r="N158" s="60">
        <v>0.94453826669009855</v>
      </c>
      <c r="O158" s="59">
        <v>-0.32815174943453096</v>
      </c>
      <c r="P158" s="12">
        <f>EXP(L158)/((EXP(L158)+EXP(L159)+EXP(L160)+EXP(L161)))</f>
        <v>0.7156032779047149</v>
      </c>
      <c r="Q158" s="12">
        <f>EXP(M158)/((EXP(M158)+EXP(M159)+EXP(M160)+EXP(M161)))</f>
        <v>8.2017808285198612E-2</v>
      </c>
      <c r="R158" s="12">
        <f>EXP(N158)/((EXP(N158)+EXP(N159)+EXP(N160)+EXP(N161)))</f>
        <v>8.2017808285198612E-2</v>
      </c>
      <c r="S158" s="12">
        <f>EXP(O158)/((EXP(O158)+EXP(O159)+EXP(O160)+EXP(O161)))</f>
        <v>1.5464477057892461E-2</v>
      </c>
      <c r="T158" s="49" cm="1">
        <f t="array" ref="T158">SUM(LN(P158:S161)*D158:G161*(-0.25))</f>
        <v>0.27353672379165495</v>
      </c>
      <c r="U158" s="48" cm="1">
        <f t="array" ref="U158:X161">0.25*(P158:S161-D158:G161)</f>
        <v>-7.1099180523821276E-2</v>
      </c>
      <c r="V158" s="48">
        <v>2.0504452071299653E-2</v>
      </c>
      <c r="W158" s="48">
        <v>2.0504452071299653E-2</v>
      </c>
      <c r="X158" s="47">
        <v>3.8661192644731152E-3</v>
      </c>
      <c r="Y158" s="46" cm="1">
        <f t="array" ref="Y158:Z161">MMULT(_xlfn.ANCHORARRAY(U158),B158:C161)</f>
        <v>2.4370571335772768E-2</v>
      </c>
      <c r="Z158" s="45">
        <v>2.4370571335772768E-2</v>
      </c>
      <c r="AA158" s="6">
        <f t="shared" si="8"/>
        <v>-2.6224157116748855E-2</v>
      </c>
      <c r="AB158" s="44" cm="1">
        <f t="array" ref="AB158:AC161">H158:I161-K158*_xlfn.ANCHORARRAY(Y158)</f>
        <v>-1.2970605874604022</v>
      </c>
      <c r="AC158" s="43">
        <v>-1.2970605874604022</v>
      </c>
      <c r="AD158" s="42" cm="1">
        <f t="array" ref="AD158:AD161">J158:J161-K158*AA158:AA161</f>
        <v>2.243452439931477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</row>
    <row r="159" spans="1:173" s="1" customFormat="1" ht="15" thickBot="1" x14ac:dyDescent="0.4">
      <c r="A159" s="182"/>
      <c r="B159" s="41">
        <v>0</v>
      </c>
      <c r="C159" s="40">
        <v>1</v>
      </c>
      <c r="D159" s="39">
        <v>0</v>
      </c>
      <c r="E159" s="38">
        <v>1</v>
      </c>
      <c r="F159" s="38">
        <v>0</v>
      </c>
      <c r="G159" s="37">
        <v>0</v>
      </c>
      <c r="H159" s="36">
        <f t="shared" si="9"/>
        <v>-1.6220514681056095</v>
      </c>
      <c r="I159" s="35">
        <f t="shared" si="10"/>
        <v>2.7297511719224641</v>
      </c>
      <c r="J159" s="34">
        <f t="shared" si="11"/>
        <v>0.46112212380581352</v>
      </c>
      <c r="K159" s="33"/>
      <c r="L159" s="67">
        <v>0.46112212380581352</v>
      </c>
      <c r="M159" s="66">
        <v>3.1908732957282777</v>
      </c>
      <c r="N159" s="66">
        <v>-1.1609293442997961</v>
      </c>
      <c r="O159" s="65">
        <v>1.568821827622668</v>
      </c>
      <c r="P159" s="12">
        <f>EXP(L159)/((EXP(L158)+EXP(L159)+EXP(L160)+EXP(L161)))</f>
        <v>0.12359619666772052</v>
      </c>
      <c r="Q159" s="12">
        <f>EXP(M159)/((EXP(M158)+EXP(M159)+EXP(M160)+EXP(M161)))</f>
        <v>0.77531657276381283</v>
      </c>
      <c r="R159" s="12">
        <f>EXP(N159)/((EXP(N158)+EXP(N159)+EXP(N160)+EXP(N161)))</f>
        <v>9.9888431674900816E-3</v>
      </c>
      <c r="S159" s="12">
        <f>EXP(O159)/((EXP(O158)+EXP(O159)+EXP(O160)+EXP(O161)))</f>
        <v>0.10308142068746068</v>
      </c>
      <c r="T159" s="11"/>
      <c r="U159" s="30">
        <v>3.0899049166930131E-2</v>
      </c>
      <c r="V159" s="30">
        <v>-5.6170856809046793E-2</v>
      </c>
      <c r="W159" s="30">
        <v>2.4972107918725204E-3</v>
      </c>
      <c r="X159" s="29">
        <v>2.577035517186517E-2</v>
      </c>
      <c r="Y159" s="28">
        <v>2.8267565963737688E-2</v>
      </c>
      <c r="Z159" s="27">
        <v>-3.0400501637181623E-2</v>
      </c>
      <c r="AA159" s="6">
        <f t="shared" si="8"/>
        <v>2.9957583216210296E-3</v>
      </c>
      <c r="AB159" s="26">
        <v>-1.6503190340693472</v>
      </c>
      <c r="AC159" s="25">
        <v>2.7601516735596459</v>
      </c>
      <c r="AD159" s="24">
        <v>0.4581263654841925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</row>
    <row r="160" spans="1:173" s="1" customFormat="1" ht="15" thickBot="1" x14ac:dyDescent="0.4">
      <c r="A160" s="182"/>
      <c r="B160" s="41">
        <v>1</v>
      </c>
      <c r="C160" s="40">
        <v>0</v>
      </c>
      <c r="D160" s="39">
        <v>0</v>
      </c>
      <c r="E160" s="38">
        <v>0</v>
      </c>
      <c r="F160" s="38">
        <v>1</v>
      </c>
      <c r="G160" s="37">
        <v>0</v>
      </c>
      <c r="H160" s="36">
        <f t="shared" si="9"/>
        <v>2.7297511719224641</v>
      </c>
      <c r="I160" s="35">
        <f t="shared" si="10"/>
        <v>-1.6220514681056095</v>
      </c>
      <c r="J160" s="34">
        <f t="shared" si="11"/>
        <v>0.46112212380581352</v>
      </c>
      <c r="K160" s="33"/>
      <c r="L160" s="67">
        <v>0.46112212380581352</v>
      </c>
      <c r="M160" s="66">
        <v>-1.1609293442997961</v>
      </c>
      <c r="N160" s="66">
        <v>3.1908732957282777</v>
      </c>
      <c r="O160" s="65">
        <v>1.568821827622668</v>
      </c>
      <c r="P160" s="12">
        <f>EXP(L160)/((EXP(L158)+EXP(L159)+EXP(L160)+EXP(L161)))</f>
        <v>0.12359619666772052</v>
      </c>
      <c r="Q160" s="12">
        <f>EXP(M160)/((EXP(M158)+EXP(M159)+EXP(M160)+EXP(M161)))</f>
        <v>9.9888431674900816E-3</v>
      </c>
      <c r="R160" s="12">
        <f>EXP(N160)/((EXP(N158)+EXP(N159)+EXP(N160)+EXP(N161)))</f>
        <v>0.77531657276381283</v>
      </c>
      <c r="S160" s="12">
        <f>EXP(O160)/((EXP(O158)+EXP(O159)+EXP(O160)+EXP(O161)))</f>
        <v>0.10308142068746068</v>
      </c>
      <c r="T160" s="11"/>
      <c r="U160" s="30">
        <v>3.0899049166930131E-2</v>
      </c>
      <c r="V160" s="30">
        <v>2.4972107918725204E-3</v>
      </c>
      <c r="W160" s="30">
        <v>-5.6170856809046793E-2</v>
      </c>
      <c r="X160" s="29">
        <v>2.577035517186517E-2</v>
      </c>
      <c r="Y160" s="28">
        <v>-3.0400501637181623E-2</v>
      </c>
      <c r="Z160" s="27">
        <v>2.8267565963737688E-2</v>
      </c>
      <c r="AA160" s="6">
        <f t="shared" si="8"/>
        <v>2.9957583216210296E-3</v>
      </c>
      <c r="AB160" s="26">
        <v>2.7601516735596459</v>
      </c>
      <c r="AC160" s="25">
        <v>-1.6503190340693472</v>
      </c>
      <c r="AD160" s="24">
        <v>0.4581263654841925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</row>
    <row r="161" spans="1:173" s="1" customFormat="1" ht="15" thickBot="1" x14ac:dyDescent="0.4">
      <c r="A161" s="183"/>
      <c r="B161" s="23">
        <v>1</v>
      </c>
      <c r="C161" s="22">
        <v>1</v>
      </c>
      <c r="D161" s="21">
        <v>0</v>
      </c>
      <c r="E161" s="20">
        <v>0</v>
      </c>
      <c r="F161" s="20">
        <v>0</v>
      </c>
      <c r="G161" s="19">
        <v>1</v>
      </c>
      <c r="H161" s="18">
        <f t="shared" si="9"/>
        <v>2.1649903123077743</v>
      </c>
      <c r="I161" s="17">
        <f t="shared" si="10"/>
        <v>2.1649903123077743</v>
      </c>
      <c r="J161" s="16">
        <f t="shared" si="11"/>
        <v>-0.7394725304263563</v>
      </c>
      <c r="K161" s="15"/>
      <c r="L161" s="64">
        <v>-0.7394725304263563</v>
      </c>
      <c r="M161" s="63">
        <v>1.425517781881418</v>
      </c>
      <c r="N161" s="63">
        <v>1.425517781881418</v>
      </c>
      <c r="O161" s="62">
        <v>3.5905080941891923</v>
      </c>
      <c r="P161" s="12">
        <f>EXP(L161)/((EXP(L158)+EXP(L159)+EXP(L160)+EXP(L161)))</f>
        <v>3.720432875984412E-2</v>
      </c>
      <c r="Q161" s="12">
        <f>EXP(M161)/((EXP(M158)+EXP(M159)+EXP(M160)+EXP(M161)))</f>
        <v>0.1326767757834984</v>
      </c>
      <c r="R161" s="12">
        <f>EXP(N161)/((EXP(N158)+EXP(N159)+EXP(N160)+EXP(N161)))</f>
        <v>0.1326767757834984</v>
      </c>
      <c r="S161" s="12">
        <f>EXP(O161)/((EXP(O158)+EXP(O159)+EXP(O160)+EXP(O161)))</f>
        <v>0.77837268156718631</v>
      </c>
      <c r="T161" s="11"/>
      <c r="U161" s="10">
        <v>9.30108218996103E-3</v>
      </c>
      <c r="V161" s="10">
        <v>3.31691939458746E-2</v>
      </c>
      <c r="W161" s="10">
        <v>3.31691939458746E-2</v>
      </c>
      <c r="X161" s="9">
        <v>-5.5406829608203423E-2</v>
      </c>
      <c r="Y161" s="8">
        <v>-2.2237635662328822E-2</v>
      </c>
      <c r="Z161" s="7">
        <v>-2.2237635662328822E-2</v>
      </c>
      <c r="AA161" s="6">
        <f t="shared" si="8"/>
        <v>2.0232640473506813E-2</v>
      </c>
      <c r="AB161" s="5">
        <v>2.1872279479701029</v>
      </c>
      <c r="AC161" s="4">
        <v>2.1872279479701029</v>
      </c>
      <c r="AD161" s="3">
        <v>-0.75970517089986311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</row>
    <row r="162" spans="1:173" s="1" customFormat="1" ht="15" thickBot="1" x14ac:dyDescent="0.4">
      <c r="A162" s="181">
        <f>A158+1</f>
        <v>39</v>
      </c>
      <c r="B162" s="58">
        <v>0</v>
      </c>
      <c r="C162" s="57">
        <v>0</v>
      </c>
      <c r="D162" s="56">
        <v>1</v>
      </c>
      <c r="E162" s="55">
        <v>0</v>
      </c>
      <c r="F162" s="55">
        <v>0</v>
      </c>
      <c r="G162" s="54">
        <v>0</v>
      </c>
      <c r="H162" s="36">
        <f t="shared" si="9"/>
        <v>-1.2970605874604022</v>
      </c>
      <c r="I162" s="35">
        <f t="shared" si="10"/>
        <v>-1.2970605874604022</v>
      </c>
      <c r="J162" s="53">
        <f t="shared" si="11"/>
        <v>2.243452439931477</v>
      </c>
      <c r="K162" s="52">
        <f>K158</f>
        <v>1</v>
      </c>
      <c r="L162" s="61" cm="1">
        <f t="array" ref="L162:O165">J162:J165 + MMULT(H162:I165, TRANSPOSE(B162:C165))</f>
        <v>2.243452439931477</v>
      </c>
      <c r="M162" s="60">
        <v>0.94639185247107482</v>
      </c>
      <c r="N162" s="60">
        <v>0.94639185247107482</v>
      </c>
      <c r="O162" s="59">
        <v>-0.35066873498932738</v>
      </c>
      <c r="P162" s="12">
        <f>EXP(L162)/((EXP(L162)+EXP(L163)+EXP(L164)+EXP(L165)))</f>
        <v>0.72196180855989278</v>
      </c>
      <c r="Q162" s="12">
        <f>EXP(M162)/((EXP(M162)+EXP(M163)+EXP(M164)+EXP(M165)))</f>
        <v>8.0428524515673991E-2</v>
      </c>
      <c r="R162" s="12">
        <f>EXP(N162)/((EXP(N162)+EXP(N163)+EXP(N164)+EXP(N165)))</f>
        <v>8.0428524515673991E-2</v>
      </c>
      <c r="S162" s="12">
        <f>EXP(O162)/((EXP(O162)+EXP(O163)+EXP(O164)+EXP(O165)))</f>
        <v>1.4844372138270405E-2</v>
      </c>
      <c r="T162" s="49" cm="1">
        <f t="array" ref="T162">SUM(LN(P162:S165)*D162:G165*(-0.25))</f>
        <v>0.26687460939150398</v>
      </c>
      <c r="U162" s="48" cm="1">
        <f t="array" ref="U162:X165">0.25*(P162:S165-D162:G165)</f>
        <v>-6.9509547860026805E-2</v>
      </c>
      <c r="V162" s="48">
        <v>2.0107131128918498E-2</v>
      </c>
      <c r="W162" s="48">
        <v>2.0107131128918498E-2</v>
      </c>
      <c r="X162" s="47">
        <v>3.7110930345676013E-3</v>
      </c>
      <c r="Y162" s="46" cm="1">
        <f t="array" ref="Y162:Z165">MMULT(_xlfn.ANCHORARRAY(U162),B162:C165)</f>
        <v>2.3818224163486099E-2</v>
      </c>
      <c r="Z162" s="45">
        <v>2.3818224163486099E-2</v>
      </c>
      <c r="AA162" s="6">
        <f t="shared" si="8"/>
        <v>-2.5584192567622205E-2</v>
      </c>
      <c r="AB162" s="44" cm="1">
        <f t="array" ref="AB162:AC165">H162:I165-K162*_xlfn.ANCHORARRAY(Y162)</f>
        <v>-1.3208788116238883</v>
      </c>
      <c r="AC162" s="43">
        <v>-1.3208788116238883</v>
      </c>
      <c r="AD162" s="42" cm="1">
        <f t="array" ref="AD162:AD165">J162:J165-K162*AA162:AA165</f>
        <v>2.2690366324990991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</row>
    <row r="163" spans="1:173" s="1" customFormat="1" ht="15" thickBot="1" x14ac:dyDescent="0.4">
      <c r="A163" s="182"/>
      <c r="B163" s="41">
        <v>0</v>
      </c>
      <c r="C163" s="40">
        <v>1</v>
      </c>
      <c r="D163" s="39">
        <v>0</v>
      </c>
      <c r="E163" s="38">
        <v>1</v>
      </c>
      <c r="F163" s="38">
        <v>0</v>
      </c>
      <c r="G163" s="37">
        <v>0</v>
      </c>
      <c r="H163" s="36">
        <f t="shared" si="9"/>
        <v>-1.6503190340693472</v>
      </c>
      <c r="I163" s="35">
        <f t="shared" si="10"/>
        <v>2.7601516735596459</v>
      </c>
      <c r="J163" s="34">
        <f t="shared" si="11"/>
        <v>0.4581263654841925</v>
      </c>
      <c r="K163" s="33"/>
      <c r="L163" s="67">
        <v>0.4581263654841925</v>
      </c>
      <c r="M163" s="66">
        <v>3.2182780390438381</v>
      </c>
      <c r="N163" s="66">
        <v>-1.1921926685851547</v>
      </c>
      <c r="O163" s="65">
        <v>1.5679590049744911</v>
      </c>
      <c r="P163" s="12">
        <f>EXP(L163)/((EXP(L162)+EXP(L163)+EXP(L164)+EXP(L165)))</f>
        <v>0.1211035744107976</v>
      </c>
      <c r="Q163" s="12">
        <f>EXP(M163)/((EXP(M162)+EXP(M163)+EXP(M164)+EXP(M165)))</f>
        <v>0.77996970748399763</v>
      </c>
      <c r="R163" s="12">
        <f>EXP(N163)/((EXP(N162)+EXP(N163)+EXP(N164)+EXP(N165)))</f>
        <v>9.4762093124162155E-3</v>
      </c>
      <c r="S163" s="12">
        <f>EXP(O163)/((EXP(O162)+EXP(O163)+EXP(O164)+EXP(O165)))</f>
        <v>0.1011139959148217</v>
      </c>
      <c r="T163" s="11"/>
      <c r="U163" s="30">
        <v>3.0275893602699399E-2</v>
      </c>
      <c r="V163" s="30">
        <v>-5.5007573129000592E-2</v>
      </c>
      <c r="W163" s="30">
        <v>2.3690523281040539E-3</v>
      </c>
      <c r="X163" s="29">
        <v>2.5278498978705426E-2</v>
      </c>
      <c r="Y163" s="28">
        <v>2.764755130680948E-2</v>
      </c>
      <c r="Z163" s="27">
        <v>-2.9729074150295166E-2</v>
      </c>
      <c r="AA163" s="6">
        <f t="shared" si="8"/>
        <v>2.9158717805082869E-3</v>
      </c>
      <c r="AB163" s="26">
        <v>-1.6779665853761567</v>
      </c>
      <c r="AC163" s="25">
        <v>2.7898807477099412</v>
      </c>
      <c r="AD163" s="24">
        <v>0.45521049370368422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</row>
    <row r="164" spans="1:173" s="1" customFormat="1" ht="15" thickBot="1" x14ac:dyDescent="0.4">
      <c r="A164" s="182"/>
      <c r="B164" s="41">
        <v>1</v>
      </c>
      <c r="C164" s="40">
        <v>0</v>
      </c>
      <c r="D164" s="39">
        <v>0</v>
      </c>
      <c r="E164" s="38">
        <v>0</v>
      </c>
      <c r="F164" s="38">
        <v>1</v>
      </c>
      <c r="G164" s="37">
        <v>0</v>
      </c>
      <c r="H164" s="36">
        <f t="shared" si="9"/>
        <v>2.7601516735596459</v>
      </c>
      <c r="I164" s="35">
        <f t="shared" si="10"/>
        <v>-1.6503190340693472</v>
      </c>
      <c r="J164" s="34">
        <f t="shared" si="11"/>
        <v>0.4581263654841925</v>
      </c>
      <c r="K164" s="33"/>
      <c r="L164" s="67">
        <v>0.4581263654841925</v>
      </c>
      <c r="M164" s="66">
        <v>-1.1921926685851547</v>
      </c>
      <c r="N164" s="66">
        <v>3.2182780390438381</v>
      </c>
      <c r="O164" s="65">
        <v>1.5679590049744911</v>
      </c>
      <c r="P164" s="12">
        <f>EXP(L164)/((EXP(L162)+EXP(L163)+EXP(L164)+EXP(L165)))</f>
        <v>0.1211035744107976</v>
      </c>
      <c r="Q164" s="12">
        <f>EXP(M164)/((EXP(M162)+EXP(M163)+EXP(M164)+EXP(M165)))</f>
        <v>9.4762093124162155E-3</v>
      </c>
      <c r="R164" s="12">
        <f>EXP(N164)/((EXP(N162)+EXP(N163)+EXP(N164)+EXP(N165)))</f>
        <v>0.77996970748399763</v>
      </c>
      <c r="S164" s="12">
        <f>EXP(O164)/((EXP(O162)+EXP(O163)+EXP(O164)+EXP(O165)))</f>
        <v>0.1011139959148217</v>
      </c>
      <c r="T164" s="11"/>
      <c r="U164" s="30">
        <v>3.0275893602699399E-2</v>
      </c>
      <c r="V164" s="30">
        <v>2.3690523281040539E-3</v>
      </c>
      <c r="W164" s="30">
        <v>-5.5007573129000592E-2</v>
      </c>
      <c r="X164" s="29">
        <v>2.5278498978705426E-2</v>
      </c>
      <c r="Y164" s="28">
        <v>-2.9729074150295166E-2</v>
      </c>
      <c r="Z164" s="27">
        <v>2.764755130680948E-2</v>
      </c>
      <c r="AA164" s="6">
        <f t="shared" si="8"/>
        <v>2.9158717805082834E-3</v>
      </c>
      <c r="AB164" s="26">
        <v>2.7898807477099412</v>
      </c>
      <c r="AC164" s="25">
        <v>-1.6779665853761567</v>
      </c>
      <c r="AD164" s="24">
        <v>0.45521049370368422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</row>
    <row r="165" spans="1:173" s="1" customFormat="1" ht="15" thickBot="1" x14ac:dyDescent="0.4">
      <c r="A165" s="183"/>
      <c r="B165" s="23">
        <v>1</v>
      </c>
      <c r="C165" s="22">
        <v>1</v>
      </c>
      <c r="D165" s="21">
        <v>0</v>
      </c>
      <c r="E165" s="20">
        <v>0</v>
      </c>
      <c r="F165" s="20">
        <v>0</v>
      </c>
      <c r="G165" s="19">
        <v>1</v>
      </c>
      <c r="H165" s="18">
        <f t="shared" si="9"/>
        <v>2.1872279479701029</v>
      </c>
      <c r="I165" s="17">
        <f t="shared" si="10"/>
        <v>2.1872279479701029</v>
      </c>
      <c r="J165" s="16">
        <f t="shared" si="11"/>
        <v>-0.75970517089986311</v>
      </c>
      <c r="K165" s="15"/>
      <c r="L165" s="64">
        <v>-0.75970517089986311</v>
      </c>
      <c r="M165" s="63">
        <v>1.4275227770702399</v>
      </c>
      <c r="N165" s="63">
        <v>1.4275227770702399</v>
      </c>
      <c r="O165" s="62">
        <v>3.6147507250403428</v>
      </c>
      <c r="P165" s="12">
        <f>EXP(L165)/((EXP(L162)+EXP(L163)+EXP(L164)+EXP(L165)))</f>
        <v>3.5831042618512207E-2</v>
      </c>
      <c r="Q165" s="12">
        <f>EXP(M165)/((EXP(M162)+EXP(M163)+EXP(M164)+EXP(M165)))</f>
        <v>0.1301255586879122</v>
      </c>
      <c r="R165" s="12">
        <f>EXP(N165)/((EXP(N162)+EXP(N163)+EXP(N164)+EXP(N165)))</f>
        <v>0.1301255586879122</v>
      </c>
      <c r="S165" s="12">
        <f>EXP(O165)/((EXP(O162)+EXP(O163)+EXP(O164)+EXP(O165)))</f>
        <v>0.78292763603208615</v>
      </c>
      <c r="T165" s="11"/>
      <c r="U165" s="10">
        <v>8.9577606546280518E-3</v>
      </c>
      <c r="V165" s="10">
        <v>3.253138967197805E-2</v>
      </c>
      <c r="W165" s="10">
        <v>3.253138967197805E-2</v>
      </c>
      <c r="X165" s="9">
        <v>-5.4268090991978463E-2</v>
      </c>
      <c r="Y165" s="8">
        <v>-2.1736701320000412E-2</v>
      </c>
      <c r="Z165" s="7">
        <v>-2.1736701320000412E-2</v>
      </c>
      <c r="AA165" s="6">
        <f t="shared" si="8"/>
        <v>1.9752449006605693E-2</v>
      </c>
      <c r="AB165" s="5">
        <v>2.2089646492901034</v>
      </c>
      <c r="AC165" s="4">
        <v>2.2089646492901034</v>
      </c>
      <c r="AD165" s="3">
        <v>-0.77945761990646878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</row>
    <row r="166" spans="1:173" s="1" customFormat="1" ht="15" thickBot="1" x14ac:dyDescent="0.4">
      <c r="A166" s="181">
        <f>A162+1</f>
        <v>40</v>
      </c>
      <c r="B166" s="58">
        <v>0</v>
      </c>
      <c r="C166" s="57">
        <v>0</v>
      </c>
      <c r="D166" s="56">
        <v>1</v>
      </c>
      <c r="E166" s="55">
        <v>0</v>
      </c>
      <c r="F166" s="55">
        <v>0</v>
      </c>
      <c r="G166" s="54">
        <v>0</v>
      </c>
      <c r="H166" s="36">
        <f t="shared" si="9"/>
        <v>-1.3208788116238883</v>
      </c>
      <c r="I166" s="35">
        <f t="shared" si="10"/>
        <v>-1.3208788116238883</v>
      </c>
      <c r="J166" s="53">
        <f t="shared" si="11"/>
        <v>2.2690366324990991</v>
      </c>
      <c r="K166" s="52">
        <f>K162</f>
        <v>1</v>
      </c>
      <c r="L166" s="61" cm="1">
        <f t="array" ref="L166:O169">J166:J169 + MMULT(H166:I169, TRANSPOSE(B166:C169))</f>
        <v>2.2690366324990991</v>
      </c>
      <c r="M166" s="60">
        <v>0.94815782087521083</v>
      </c>
      <c r="N166" s="60">
        <v>0.94815782087521083</v>
      </c>
      <c r="O166" s="59">
        <v>-0.37272099074867748</v>
      </c>
      <c r="P166" s="12">
        <f>EXP(L166)/((EXP(L166)+EXP(L167)+EXP(L168)+EXP(L169)))</f>
        <v>0.72807301022004223</v>
      </c>
      <c r="Q166" s="12">
        <f>EXP(M166)/((EXP(M166)+EXP(M167)+EXP(M168)+EXP(M169)))</f>
        <v>7.8889411940857607E-2</v>
      </c>
      <c r="R166" s="12">
        <f>EXP(N166)/((EXP(N166)+EXP(N167)+EXP(N168)+EXP(N169)))</f>
        <v>7.8889411940857607E-2</v>
      </c>
      <c r="S166" s="12">
        <f>EXP(O166)/((EXP(O166)+EXP(O167)+EXP(O168)+EXP(O169)))</f>
        <v>1.4259632260560588E-2</v>
      </c>
      <c r="T166" s="49" cm="1">
        <f t="array" ref="T166">SUM(LN(P166:S169)*D166:G169*(-0.25))</f>
        <v>0.26050840029912192</v>
      </c>
      <c r="U166" s="48" cm="1">
        <f t="array" ref="U166:X169">0.25*(P166:S169-D166:G169)</f>
        <v>-6.7981747444989443E-2</v>
      </c>
      <c r="V166" s="48">
        <v>1.9722352985214402E-2</v>
      </c>
      <c r="W166" s="48">
        <v>1.9722352985214402E-2</v>
      </c>
      <c r="X166" s="47">
        <v>3.5649080651401471E-3</v>
      </c>
      <c r="Y166" s="46" cm="1">
        <f t="array" ref="Y166:Z169">MMULT(_xlfn.ANCHORARRAY(U166),B166:C169)</f>
        <v>2.328726105035455E-2</v>
      </c>
      <c r="Z166" s="45">
        <v>2.328726105035455E-2</v>
      </c>
      <c r="AA166" s="6">
        <f t="shared" si="8"/>
        <v>-2.4972133409420491E-2</v>
      </c>
      <c r="AB166" s="44" cm="1">
        <f t="array" ref="AB166:AC169">H166:I169-K166*_xlfn.ANCHORARRAY(Y166)</f>
        <v>-1.3441660726742428</v>
      </c>
      <c r="AC166" s="43">
        <v>-1.3441660726742428</v>
      </c>
      <c r="AD166" s="42" cm="1">
        <f t="array" ref="AD166:AD169">J166:J169-K166*AA166:AA169</f>
        <v>2.2940087659085195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</row>
    <row r="167" spans="1:173" s="1" customFormat="1" ht="15" thickBot="1" x14ac:dyDescent="0.4">
      <c r="A167" s="182"/>
      <c r="B167" s="41">
        <v>0</v>
      </c>
      <c r="C167" s="40">
        <v>1</v>
      </c>
      <c r="D167" s="39">
        <v>0</v>
      </c>
      <c r="E167" s="38">
        <v>1</v>
      </c>
      <c r="F167" s="38">
        <v>0</v>
      </c>
      <c r="G167" s="37">
        <v>0</v>
      </c>
      <c r="H167" s="36">
        <f t="shared" si="9"/>
        <v>-1.6779665853761567</v>
      </c>
      <c r="I167" s="35">
        <f t="shared" si="10"/>
        <v>2.7898807477099412</v>
      </c>
      <c r="J167" s="34">
        <f t="shared" si="11"/>
        <v>0.45521049370368422</v>
      </c>
      <c r="K167" s="33"/>
      <c r="L167" s="67">
        <v>0.45521049370368422</v>
      </c>
      <c r="M167" s="66">
        <v>3.2450912414136255</v>
      </c>
      <c r="N167" s="66">
        <v>-1.2227560916724725</v>
      </c>
      <c r="O167" s="65">
        <v>1.5671246560374688</v>
      </c>
      <c r="P167" s="12">
        <f>EXP(L167)/((EXP(L166)+EXP(L167)+EXP(L168)+EXP(L169)))</f>
        <v>0.11869713835802127</v>
      </c>
      <c r="Q167" s="12">
        <f>EXP(M167)/((EXP(M166)+EXP(M167)+EXP(M168)+EXP(M169)))</f>
        <v>0.78444812373342432</v>
      </c>
      <c r="R167" s="12">
        <f>EXP(N167)/((EXP(N166)+EXP(N167)+EXP(N168)+EXP(N169)))</f>
        <v>8.9991768349121232E-3</v>
      </c>
      <c r="S167" s="12">
        <f>EXP(O167)/((EXP(O166)+EXP(O167)+EXP(O168)+EXP(O169)))</f>
        <v>9.921391466557658E-2</v>
      </c>
      <c r="T167" s="11"/>
      <c r="U167" s="30">
        <v>2.9674284589505318E-2</v>
      </c>
      <c r="V167" s="30">
        <v>-5.388796906664392E-2</v>
      </c>
      <c r="W167" s="30">
        <v>2.2497942087280308E-3</v>
      </c>
      <c r="X167" s="29">
        <v>2.4803478666394145E-2</v>
      </c>
      <c r="Y167" s="28">
        <v>2.7053272875122176E-2</v>
      </c>
      <c r="Z167" s="27">
        <v>-2.9084490400249775E-2</v>
      </c>
      <c r="AA167" s="6">
        <f t="shared" si="8"/>
        <v>2.8395883979835737E-3</v>
      </c>
      <c r="AB167" s="26">
        <v>-1.705019858251279</v>
      </c>
      <c r="AC167" s="25">
        <v>2.8189652381101911</v>
      </c>
      <c r="AD167" s="24">
        <v>0.45237090530570062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</row>
    <row r="168" spans="1:173" s="1" customFormat="1" ht="15" thickBot="1" x14ac:dyDescent="0.4">
      <c r="A168" s="182"/>
      <c r="B168" s="41">
        <v>1</v>
      </c>
      <c r="C168" s="40">
        <v>0</v>
      </c>
      <c r="D168" s="39">
        <v>0</v>
      </c>
      <c r="E168" s="38">
        <v>0</v>
      </c>
      <c r="F168" s="38">
        <v>1</v>
      </c>
      <c r="G168" s="37">
        <v>0</v>
      </c>
      <c r="H168" s="36">
        <f t="shared" si="9"/>
        <v>2.7898807477099412</v>
      </c>
      <c r="I168" s="35">
        <f t="shared" si="10"/>
        <v>-1.6779665853761567</v>
      </c>
      <c r="J168" s="34">
        <f t="shared" si="11"/>
        <v>0.45521049370368422</v>
      </c>
      <c r="K168" s="33"/>
      <c r="L168" s="67">
        <v>0.45521049370368422</v>
      </c>
      <c r="M168" s="66">
        <v>-1.2227560916724725</v>
      </c>
      <c r="N168" s="66">
        <v>3.2450912414136255</v>
      </c>
      <c r="O168" s="65">
        <v>1.5671246560374688</v>
      </c>
      <c r="P168" s="12">
        <f>EXP(L168)/((EXP(L166)+EXP(L167)+EXP(L168)+EXP(L169)))</f>
        <v>0.11869713835802127</v>
      </c>
      <c r="Q168" s="12">
        <f>EXP(M168)/((EXP(M166)+EXP(M167)+EXP(M168)+EXP(M169)))</f>
        <v>8.9991768349121232E-3</v>
      </c>
      <c r="R168" s="12">
        <f>EXP(N168)/((EXP(N166)+EXP(N167)+EXP(N168)+EXP(N169)))</f>
        <v>0.78444812373342432</v>
      </c>
      <c r="S168" s="12">
        <f>EXP(O168)/((EXP(O166)+EXP(O167)+EXP(O168)+EXP(O169)))</f>
        <v>9.921391466557658E-2</v>
      </c>
      <c r="T168" s="11"/>
      <c r="U168" s="30">
        <v>2.9674284589505318E-2</v>
      </c>
      <c r="V168" s="30">
        <v>2.2497942087280308E-3</v>
      </c>
      <c r="W168" s="30">
        <v>-5.388796906664392E-2</v>
      </c>
      <c r="X168" s="29">
        <v>2.4803478666394145E-2</v>
      </c>
      <c r="Y168" s="28">
        <v>-2.9084490400249775E-2</v>
      </c>
      <c r="Z168" s="27">
        <v>2.7053272875122176E-2</v>
      </c>
      <c r="AA168" s="6">
        <f t="shared" si="8"/>
        <v>2.8395883979835737E-3</v>
      </c>
      <c r="AB168" s="26">
        <v>2.8189652381101911</v>
      </c>
      <c r="AC168" s="25">
        <v>-1.705019858251279</v>
      </c>
      <c r="AD168" s="24">
        <v>0.45237090530570062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</row>
    <row r="169" spans="1:173" s="1" customFormat="1" ht="15" thickBot="1" x14ac:dyDescent="0.4">
      <c r="A169" s="183"/>
      <c r="B169" s="23">
        <v>1</v>
      </c>
      <c r="C169" s="22">
        <v>1</v>
      </c>
      <c r="D169" s="21">
        <v>0</v>
      </c>
      <c r="E169" s="20">
        <v>0</v>
      </c>
      <c r="F169" s="20">
        <v>0</v>
      </c>
      <c r="G169" s="19">
        <v>1</v>
      </c>
      <c r="H169" s="18">
        <f t="shared" si="9"/>
        <v>2.2089646492901034</v>
      </c>
      <c r="I169" s="17">
        <f t="shared" si="10"/>
        <v>2.2089646492901034</v>
      </c>
      <c r="J169" s="16">
        <f t="shared" si="11"/>
        <v>-0.77945761990646878</v>
      </c>
      <c r="K169" s="15"/>
      <c r="L169" s="64">
        <v>-0.77945761990646878</v>
      </c>
      <c r="M169" s="63">
        <v>1.4295070293836347</v>
      </c>
      <c r="N169" s="63">
        <v>1.4295070293836347</v>
      </c>
      <c r="O169" s="62">
        <v>3.6384716786737381</v>
      </c>
      <c r="P169" s="12">
        <f>EXP(L169)/((EXP(L166)+EXP(L167)+EXP(L168)+EXP(L169)))</f>
        <v>3.4532713063915324E-2</v>
      </c>
      <c r="Q169" s="12">
        <f>EXP(M169)/((EXP(M166)+EXP(M167)+EXP(M168)+EXP(M169)))</f>
        <v>0.12766328749080588</v>
      </c>
      <c r="R169" s="12">
        <f>EXP(N169)/((EXP(N166)+EXP(N167)+EXP(N168)+EXP(N169)))</f>
        <v>0.12766328749080588</v>
      </c>
      <c r="S169" s="12">
        <f>EXP(O169)/((EXP(O166)+EXP(O167)+EXP(O168)+EXP(O169)))</f>
        <v>0.7873125384082863</v>
      </c>
      <c r="T169" s="11"/>
      <c r="U169" s="10">
        <v>8.633178265978831E-3</v>
      </c>
      <c r="V169" s="10">
        <v>3.1915821872701471E-2</v>
      </c>
      <c r="W169" s="10">
        <v>3.1915821872701471E-2</v>
      </c>
      <c r="X169" s="9">
        <v>-5.3171865397928425E-2</v>
      </c>
      <c r="Y169" s="8">
        <v>-2.1256043525226954E-2</v>
      </c>
      <c r="Z169" s="7">
        <v>-2.1256043525226954E-2</v>
      </c>
      <c r="AA169" s="6">
        <f t="shared" si="8"/>
        <v>1.9292956613453344E-2</v>
      </c>
      <c r="AB169" s="5">
        <v>2.2302206928153305</v>
      </c>
      <c r="AC169" s="4">
        <v>2.2302206928153305</v>
      </c>
      <c r="AD169" s="3">
        <v>-0.7987505765199221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</row>
    <row r="170" spans="1:173" s="1" customFormat="1" ht="15" thickBot="1" x14ac:dyDescent="0.4">
      <c r="A170" s="181">
        <f>A166+1</f>
        <v>41</v>
      </c>
      <c r="B170" s="58">
        <v>0</v>
      </c>
      <c r="C170" s="57">
        <v>0</v>
      </c>
      <c r="D170" s="56">
        <v>1</v>
      </c>
      <c r="E170" s="55">
        <v>0</v>
      </c>
      <c r="F170" s="55">
        <v>0</v>
      </c>
      <c r="G170" s="54">
        <v>0</v>
      </c>
      <c r="H170" s="36">
        <f t="shared" si="9"/>
        <v>-1.3441660726742428</v>
      </c>
      <c r="I170" s="35">
        <f t="shared" si="10"/>
        <v>-1.3441660726742428</v>
      </c>
      <c r="J170" s="53">
        <f t="shared" si="11"/>
        <v>2.2940087659085195</v>
      </c>
      <c r="K170" s="52">
        <f>K166</f>
        <v>1</v>
      </c>
      <c r="L170" s="61" cm="1">
        <f t="array" ref="L170:O173">J170:J173 + MMULT(H170:I173, TRANSPOSE(B170:C173))</f>
        <v>2.2940087659085195</v>
      </c>
      <c r="M170" s="60">
        <v>0.94984269323427672</v>
      </c>
      <c r="N170" s="60">
        <v>0.94984269323427672</v>
      </c>
      <c r="O170" s="59">
        <v>-0.39432337943996609</v>
      </c>
      <c r="P170" s="12">
        <f>EXP(L170)/((EXP(L170)+EXP(L171)+EXP(L172)+EXP(L173)))</f>
        <v>0.73394947449780534</v>
      </c>
      <c r="Q170" s="12">
        <f>EXP(M170)/((EXP(M170)+EXP(M171)+EXP(M172)+EXP(M173)))</f>
        <v>7.7398682765882076E-2</v>
      </c>
      <c r="R170" s="12">
        <f>EXP(N170)/((EXP(N170)+EXP(N171)+EXP(N172)+EXP(N173)))</f>
        <v>7.7398682765882076E-2</v>
      </c>
      <c r="S170" s="12">
        <f>EXP(O170)/((EXP(O170)+EXP(O171)+EXP(O172)+EXP(O173)))</f>
        <v>1.3707749411226516E-2</v>
      </c>
      <c r="T170" s="49" cm="1">
        <f t="array" ref="T170">SUM(LN(P170:S173)*D170:G173*(-0.25))</f>
        <v>0.25441974734759304</v>
      </c>
      <c r="U170" s="48" cm="1">
        <f t="array" ref="U170:X173">0.25*(P170:S173-D170:G173)</f>
        <v>-6.6512631375548664E-2</v>
      </c>
      <c r="V170" s="48">
        <v>1.9349670691470519E-2</v>
      </c>
      <c r="W170" s="48">
        <v>1.9349670691470519E-2</v>
      </c>
      <c r="X170" s="47">
        <v>3.4269373528066291E-3</v>
      </c>
      <c r="Y170" s="46" cm="1">
        <f t="array" ref="Y170:Z173">MMULT(_xlfn.ANCHORARRAY(U170),B170:C173)</f>
        <v>2.2776608044277148E-2</v>
      </c>
      <c r="Z170" s="45">
        <v>2.2776608044277148E-2</v>
      </c>
      <c r="AA170" s="6">
        <f t="shared" si="8"/>
        <v>-2.4386352639800997E-2</v>
      </c>
      <c r="AB170" s="44" cm="1">
        <f t="array" ref="AB170:AC173">H170:I173-K170*_xlfn.ANCHORARRAY(Y170)</f>
        <v>-1.3669426807185199</v>
      </c>
      <c r="AC170" s="43">
        <v>-1.3669426807185199</v>
      </c>
      <c r="AD170" s="42" cm="1">
        <f t="array" ref="AD170:AD173">J170:J173-K170*AA170:AA173</f>
        <v>2.3183951185483207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</row>
    <row r="171" spans="1:173" s="1" customFormat="1" ht="15" thickBot="1" x14ac:dyDescent="0.4">
      <c r="A171" s="182"/>
      <c r="B171" s="41">
        <v>0</v>
      </c>
      <c r="C171" s="40">
        <v>1</v>
      </c>
      <c r="D171" s="39">
        <v>0</v>
      </c>
      <c r="E171" s="38">
        <v>1</v>
      </c>
      <c r="F171" s="38">
        <v>0</v>
      </c>
      <c r="G171" s="37">
        <v>0</v>
      </c>
      <c r="H171" s="36">
        <f t="shared" si="9"/>
        <v>-1.705019858251279</v>
      </c>
      <c r="I171" s="35">
        <f t="shared" si="10"/>
        <v>2.8189652381101911</v>
      </c>
      <c r="J171" s="34">
        <f t="shared" si="11"/>
        <v>0.45237090530570062</v>
      </c>
      <c r="K171" s="33"/>
      <c r="L171" s="67">
        <v>0.45237090530570062</v>
      </c>
      <c r="M171" s="66">
        <v>3.2713361434158919</v>
      </c>
      <c r="N171" s="66">
        <v>-1.2526489529455784</v>
      </c>
      <c r="O171" s="65">
        <v>1.5663162851646126</v>
      </c>
      <c r="P171" s="12">
        <f>EXP(L171)/((EXP(L170)+EXP(L171)+EXP(L172)+EXP(L173)))</f>
        <v>0.11637320716512893</v>
      </c>
      <c r="Q171" s="12">
        <f>EXP(M171)/((EXP(M170)+EXP(M171)+EXP(M172)+EXP(M173)))</f>
        <v>0.78876088344351269</v>
      </c>
      <c r="R171" s="12">
        <f>EXP(N171)/((EXP(N170)+EXP(N171)+EXP(N172)+EXP(N173)))</f>
        <v>8.5546766989556492E-3</v>
      </c>
      <c r="S171" s="12">
        <f>EXP(O171)/((EXP(O170)+EXP(O171)+EXP(O172)+EXP(O173)))</f>
        <v>9.737806578156441E-2</v>
      </c>
      <c r="T171" s="11"/>
      <c r="U171" s="30">
        <v>2.9093301791282233E-2</v>
      </c>
      <c r="V171" s="30">
        <v>-5.2809779139121826E-2</v>
      </c>
      <c r="W171" s="30">
        <v>2.1386691747389123E-3</v>
      </c>
      <c r="X171" s="29">
        <v>2.4344516445391103E-2</v>
      </c>
      <c r="Y171" s="28">
        <v>2.6483185620130016E-2</v>
      </c>
      <c r="Z171" s="27">
        <v>-2.8465262693730724E-2</v>
      </c>
      <c r="AA171" s="6">
        <f t="shared" si="8"/>
        <v>2.7667082722904225E-3</v>
      </c>
      <c r="AB171" s="26">
        <v>-1.731503043871409</v>
      </c>
      <c r="AC171" s="25">
        <v>2.8474305008039216</v>
      </c>
      <c r="AD171" s="24">
        <v>0.4496041970334102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</row>
    <row r="172" spans="1:173" s="1" customFormat="1" ht="15" thickBot="1" x14ac:dyDescent="0.4">
      <c r="A172" s="182"/>
      <c r="B172" s="41">
        <v>1</v>
      </c>
      <c r="C172" s="40">
        <v>0</v>
      </c>
      <c r="D172" s="39">
        <v>0</v>
      </c>
      <c r="E172" s="38">
        <v>0</v>
      </c>
      <c r="F172" s="38">
        <v>1</v>
      </c>
      <c r="G172" s="37">
        <v>0</v>
      </c>
      <c r="H172" s="36">
        <f t="shared" si="9"/>
        <v>2.8189652381101911</v>
      </c>
      <c r="I172" s="35">
        <f t="shared" si="10"/>
        <v>-1.705019858251279</v>
      </c>
      <c r="J172" s="34">
        <f t="shared" si="11"/>
        <v>0.45237090530570062</v>
      </c>
      <c r="K172" s="33"/>
      <c r="L172" s="67">
        <v>0.45237090530570062</v>
      </c>
      <c r="M172" s="66">
        <v>-1.2526489529455784</v>
      </c>
      <c r="N172" s="66">
        <v>3.2713361434158919</v>
      </c>
      <c r="O172" s="65">
        <v>1.5663162851646126</v>
      </c>
      <c r="P172" s="12">
        <f>EXP(L172)/((EXP(L170)+EXP(L171)+EXP(L172)+EXP(L173)))</f>
        <v>0.11637320716512893</v>
      </c>
      <c r="Q172" s="12">
        <f>EXP(M172)/((EXP(M170)+EXP(M171)+EXP(M172)+EXP(M173)))</f>
        <v>8.5546766989556492E-3</v>
      </c>
      <c r="R172" s="12">
        <f>EXP(N172)/((EXP(N170)+EXP(N171)+EXP(N172)+EXP(N173)))</f>
        <v>0.78876088344351269</v>
      </c>
      <c r="S172" s="12">
        <f>EXP(O172)/((EXP(O170)+EXP(O171)+EXP(O172)+EXP(O173)))</f>
        <v>9.737806578156441E-2</v>
      </c>
      <c r="T172" s="11"/>
      <c r="U172" s="30">
        <v>2.9093301791282233E-2</v>
      </c>
      <c r="V172" s="30">
        <v>2.1386691747389123E-3</v>
      </c>
      <c r="W172" s="30">
        <v>-5.2809779139121826E-2</v>
      </c>
      <c r="X172" s="29">
        <v>2.4344516445391103E-2</v>
      </c>
      <c r="Y172" s="28">
        <v>-2.8465262693730724E-2</v>
      </c>
      <c r="Z172" s="27">
        <v>2.6483185620130016E-2</v>
      </c>
      <c r="AA172" s="6">
        <f t="shared" si="8"/>
        <v>2.7667082722904225E-3</v>
      </c>
      <c r="AB172" s="26">
        <v>2.8474305008039216</v>
      </c>
      <c r="AC172" s="25">
        <v>-1.731503043871409</v>
      </c>
      <c r="AD172" s="24">
        <v>0.4496041970334102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</row>
    <row r="173" spans="1:173" s="1" customFormat="1" ht="15" thickBot="1" x14ac:dyDescent="0.4">
      <c r="A173" s="183"/>
      <c r="B173" s="23">
        <v>1</v>
      </c>
      <c r="C173" s="22">
        <v>1</v>
      </c>
      <c r="D173" s="21">
        <v>0</v>
      </c>
      <c r="E173" s="20">
        <v>0</v>
      </c>
      <c r="F173" s="20">
        <v>0</v>
      </c>
      <c r="G173" s="19">
        <v>1</v>
      </c>
      <c r="H173" s="18">
        <f t="shared" si="9"/>
        <v>2.2302206928153305</v>
      </c>
      <c r="I173" s="17">
        <f t="shared" si="10"/>
        <v>2.2302206928153305</v>
      </c>
      <c r="J173" s="16">
        <f t="shared" si="11"/>
        <v>-0.7987505765199221</v>
      </c>
      <c r="K173" s="15"/>
      <c r="L173" s="64">
        <v>-0.7987505765199221</v>
      </c>
      <c r="M173" s="63">
        <v>1.4314701162954084</v>
      </c>
      <c r="N173" s="63">
        <v>1.4314701162954084</v>
      </c>
      <c r="O173" s="62">
        <v>3.661690809110739</v>
      </c>
      <c r="P173" s="12">
        <f>EXP(L173)/((EXP(L170)+EXP(L171)+EXP(L172)+EXP(L173)))</f>
        <v>3.330411117193665E-2</v>
      </c>
      <c r="Q173" s="12">
        <f>EXP(M173)/((EXP(M170)+EXP(M171)+EXP(M172)+EXP(M173)))</f>
        <v>0.12528575709164949</v>
      </c>
      <c r="R173" s="12">
        <f>EXP(N173)/((EXP(N170)+EXP(N171)+EXP(N172)+EXP(N173)))</f>
        <v>0.12528575709164949</v>
      </c>
      <c r="S173" s="12">
        <f>EXP(O173)/((EXP(O170)+EXP(O171)+EXP(O172)+EXP(O173)))</f>
        <v>0.79153611902564469</v>
      </c>
      <c r="T173" s="11"/>
      <c r="U173" s="10">
        <v>8.3260277929841624E-3</v>
      </c>
      <c r="V173" s="10">
        <v>3.1321439272912373E-2</v>
      </c>
      <c r="W173" s="10">
        <v>3.1321439272912373E-2</v>
      </c>
      <c r="X173" s="9">
        <v>-5.2115970243588827E-2</v>
      </c>
      <c r="Y173" s="8">
        <v>-2.0794530970676454E-2</v>
      </c>
      <c r="Z173" s="7">
        <v>-2.0794530970676454E-2</v>
      </c>
      <c r="AA173" s="6">
        <f t="shared" si="8"/>
        <v>1.8852936095220083E-2</v>
      </c>
      <c r="AB173" s="5">
        <v>2.2510152237860068</v>
      </c>
      <c r="AC173" s="4">
        <v>2.2510152237860068</v>
      </c>
      <c r="AD173" s="3">
        <v>-0.81760351261514219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</row>
    <row r="174" spans="1:173" s="1" customFormat="1" ht="15" thickBot="1" x14ac:dyDescent="0.4">
      <c r="A174" s="181">
        <f>A170+1</f>
        <v>42</v>
      </c>
      <c r="B174" s="58">
        <v>0</v>
      </c>
      <c r="C174" s="57">
        <v>0</v>
      </c>
      <c r="D174" s="56">
        <v>1</v>
      </c>
      <c r="E174" s="55">
        <v>0</v>
      </c>
      <c r="F174" s="55">
        <v>0</v>
      </c>
      <c r="G174" s="54">
        <v>0</v>
      </c>
      <c r="H174" s="36">
        <f t="shared" si="9"/>
        <v>-1.3669426807185199</v>
      </c>
      <c r="I174" s="35">
        <f t="shared" si="10"/>
        <v>-1.3669426807185199</v>
      </c>
      <c r="J174" s="53">
        <f t="shared" si="11"/>
        <v>2.3183951185483207</v>
      </c>
      <c r="K174" s="52">
        <f>K170</f>
        <v>1</v>
      </c>
      <c r="L174" s="61" cm="1">
        <f t="array" ref="L174:O177">J174:J177 + MMULT(H174:I177, TRANSPOSE(B174:C177))</f>
        <v>2.3183951185483207</v>
      </c>
      <c r="M174" s="60">
        <v>0.95145243782980082</v>
      </c>
      <c r="N174" s="60">
        <v>0.95145243782980082</v>
      </c>
      <c r="O174" s="59">
        <v>-0.41549024288871905</v>
      </c>
      <c r="P174" s="12">
        <f>EXP(L174)/((EXP(L174)+EXP(L175)+EXP(L176)+EXP(L177)))</f>
        <v>0.73960307805968206</v>
      </c>
      <c r="Q174" s="12">
        <f>EXP(M174)/((EXP(M174)+EXP(M175)+EXP(M176)+EXP(M177)))</f>
        <v>7.5954586496981863E-2</v>
      </c>
      <c r="R174" s="12">
        <f>EXP(N174)/((EXP(N174)+EXP(N175)+EXP(N176)+EXP(N177)))</f>
        <v>7.5954586496981863E-2</v>
      </c>
      <c r="S174" s="12">
        <f>EXP(O174)/((EXP(O174)+EXP(O175)+EXP(O176)+EXP(O177)))</f>
        <v>1.3186421390606915E-2</v>
      </c>
      <c r="T174" s="49" cm="1">
        <f t="array" ref="T174">SUM(LN(P174:S177)*D174:G177*(-0.25))</f>
        <v>0.24859172699599399</v>
      </c>
      <c r="U174" s="48" cm="1">
        <f t="array" ref="U174:X177">0.25*(P174:S177-D174:G177)</f>
        <v>-6.5099230485079485E-2</v>
      </c>
      <c r="V174" s="48">
        <v>1.8988646624245466E-2</v>
      </c>
      <c r="W174" s="48">
        <v>1.8988646624245466E-2</v>
      </c>
      <c r="X174" s="47">
        <v>3.2966053476517288E-3</v>
      </c>
      <c r="Y174" s="46" cm="1">
        <f t="array" ref="Y174:Z177">MMULT(_xlfn.ANCHORARRAY(U174),B174:C177)</f>
        <v>2.2285251971897194E-2</v>
      </c>
      <c r="Z174" s="45">
        <v>2.2285251971897194E-2</v>
      </c>
      <c r="AA174" s="6">
        <f t="shared" si="8"/>
        <v>-2.3825331888936825E-2</v>
      </c>
      <c r="AB174" s="44" cm="1">
        <f t="array" ref="AB174:AC177">H174:I177-K174*_xlfn.ANCHORARRAY(Y174)</f>
        <v>-1.3892279326904171</v>
      </c>
      <c r="AC174" s="43">
        <v>-1.3892279326904171</v>
      </c>
      <c r="AD174" s="42" cm="1">
        <f t="array" ref="AD174:AD177">J174:J177-K174*AA174:AA177</f>
        <v>2.3422204504372575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</row>
    <row r="175" spans="1:173" s="1" customFormat="1" ht="15" thickBot="1" x14ac:dyDescent="0.4">
      <c r="A175" s="182"/>
      <c r="B175" s="41">
        <v>0</v>
      </c>
      <c r="C175" s="40">
        <v>1</v>
      </c>
      <c r="D175" s="39">
        <v>0</v>
      </c>
      <c r="E175" s="38">
        <v>1</v>
      </c>
      <c r="F175" s="38">
        <v>0</v>
      </c>
      <c r="G175" s="37">
        <v>0</v>
      </c>
      <c r="H175" s="36">
        <f t="shared" si="9"/>
        <v>-1.731503043871409</v>
      </c>
      <c r="I175" s="35">
        <f t="shared" si="10"/>
        <v>2.8474305008039216</v>
      </c>
      <c r="J175" s="34">
        <f t="shared" si="11"/>
        <v>0.4496041970334102</v>
      </c>
      <c r="K175" s="33"/>
      <c r="L175" s="67">
        <v>0.4496041970334102</v>
      </c>
      <c r="M175" s="66">
        <v>3.2970346978373319</v>
      </c>
      <c r="N175" s="66">
        <v>-1.2818988468379988</v>
      </c>
      <c r="O175" s="65">
        <v>1.5655316539659228</v>
      </c>
      <c r="P175" s="12">
        <f>EXP(L175)/((EXP(L174)+EXP(L175)+EXP(L176)+EXP(L177)))</f>
        <v>0.11412824129463083</v>
      </c>
      <c r="Q175" s="12">
        <f>EXP(M175)/((EXP(M174)+EXP(M175)+EXP(M176)+EXP(M177)))</f>
        <v>0.79291646499424562</v>
      </c>
      <c r="R175" s="12">
        <f>EXP(N175)/((EXP(N174)+EXP(N175)+EXP(N176)+EXP(N177)))</f>
        <v>8.1399523885459929E-3</v>
      </c>
      <c r="S175" s="12">
        <f>EXP(O175)/((EXP(O174)+EXP(O175)+EXP(O176)+EXP(O177)))</f>
        <v>9.5603508049273228E-2</v>
      </c>
      <c r="T175" s="11"/>
      <c r="U175" s="30">
        <v>2.8532060323657706E-2</v>
      </c>
      <c r="V175" s="30">
        <v>-5.1770883751438596E-2</v>
      </c>
      <c r="W175" s="30">
        <v>2.0349880971364982E-3</v>
      </c>
      <c r="X175" s="29">
        <v>2.3900877012318307E-2</v>
      </c>
      <c r="Y175" s="28">
        <v>2.5935865109454805E-2</v>
      </c>
      <c r="Z175" s="27">
        <v>-2.7870006739120289E-2</v>
      </c>
      <c r="AA175" s="6">
        <f t="shared" si="8"/>
        <v>2.6970416816739159E-3</v>
      </c>
      <c r="AB175" s="26">
        <v>-1.7574389089808637</v>
      </c>
      <c r="AC175" s="25">
        <v>2.875300507543042</v>
      </c>
      <c r="AD175" s="24">
        <v>0.44690715535173631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</row>
    <row r="176" spans="1:173" s="1" customFormat="1" ht="15" thickBot="1" x14ac:dyDescent="0.4">
      <c r="A176" s="182"/>
      <c r="B176" s="41">
        <v>1</v>
      </c>
      <c r="C176" s="40">
        <v>0</v>
      </c>
      <c r="D176" s="39">
        <v>0</v>
      </c>
      <c r="E176" s="38">
        <v>0</v>
      </c>
      <c r="F176" s="38">
        <v>1</v>
      </c>
      <c r="G176" s="37">
        <v>0</v>
      </c>
      <c r="H176" s="36">
        <f t="shared" si="9"/>
        <v>2.8474305008039216</v>
      </c>
      <c r="I176" s="35">
        <f t="shared" si="10"/>
        <v>-1.731503043871409</v>
      </c>
      <c r="J176" s="34">
        <f t="shared" si="11"/>
        <v>0.4496041970334102</v>
      </c>
      <c r="K176" s="33"/>
      <c r="L176" s="67">
        <v>0.4496041970334102</v>
      </c>
      <c r="M176" s="66">
        <v>-1.2818988468379988</v>
      </c>
      <c r="N176" s="66">
        <v>3.2970346978373319</v>
      </c>
      <c r="O176" s="65">
        <v>1.5655316539659228</v>
      </c>
      <c r="P176" s="12">
        <f>EXP(L176)/((EXP(L174)+EXP(L175)+EXP(L176)+EXP(L177)))</f>
        <v>0.11412824129463083</v>
      </c>
      <c r="Q176" s="12">
        <f>EXP(M176)/((EXP(M174)+EXP(M175)+EXP(M176)+EXP(M177)))</f>
        <v>8.1399523885459929E-3</v>
      </c>
      <c r="R176" s="12">
        <f>EXP(N176)/((EXP(N174)+EXP(N175)+EXP(N176)+EXP(N177)))</f>
        <v>0.79291646499424562</v>
      </c>
      <c r="S176" s="12">
        <f>EXP(O176)/((EXP(O174)+EXP(O175)+EXP(O176)+EXP(O177)))</f>
        <v>9.5603508049273228E-2</v>
      </c>
      <c r="T176" s="11"/>
      <c r="U176" s="30">
        <v>2.8532060323657706E-2</v>
      </c>
      <c r="V176" s="30">
        <v>2.0349880971364982E-3</v>
      </c>
      <c r="W176" s="30">
        <v>-5.1770883751438596E-2</v>
      </c>
      <c r="X176" s="29">
        <v>2.3900877012318307E-2</v>
      </c>
      <c r="Y176" s="28">
        <v>-2.7870006739120289E-2</v>
      </c>
      <c r="Z176" s="27">
        <v>2.5935865109454805E-2</v>
      </c>
      <c r="AA176" s="6">
        <f t="shared" si="8"/>
        <v>2.6970416816739159E-3</v>
      </c>
      <c r="AB176" s="26">
        <v>2.875300507543042</v>
      </c>
      <c r="AC176" s="25">
        <v>-1.7574389089808637</v>
      </c>
      <c r="AD176" s="24">
        <v>0.44690715535173631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</row>
    <row r="177" spans="1:173" s="1" customFormat="1" ht="15" thickBot="1" x14ac:dyDescent="0.4">
      <c r="A177" s="183"/>
      <c r="B177" s="23">
        <v>1</v>
      </c>
      <c r="C177" s="22">
        <v>1</v>
      </c>
      <c r="D177" s="21">
        <v>0</v>
      </c>
      <c r="E177" s="20">
        <v>0</v>
      </c>
      <c r="F177" s="20">
        <v>0</v>
      </c>
      <c r="G177" s="19">
        <v>1</v>
      </c>
      <c r="H177" s="18">
        <f t="shared" si="9"/>
        <v>2.2510152237860068</v>
      </c>
      <c r="I177" s="17">
        <f t="shared" si="10"/>
        <v>2.2510152237860068</v>
      </c>
      <c r="J177" s="16">
        <f t="shared" si="11"/>
        <v>-0.81760351261514219</v>
      </c>
      <c r="K177" s="15"/>
      <c r="L177" s="64">
        <v>-0.81760351261514219</v>
      </c>
      <c r="M177" s="63">
        <v>1.4334117111708646</v>
      </c>
      <c r="N177" s="63">
        <v>1.4334117111708646</v>
      </c>
      <c r="O177" s="62">
        <v>3.6844269349568712</v>
      </c>
      <c r="P177" s="12">
        <f>EXP(L177)/((EXP(L174)+EXP(L175)+EXP(L176)+EXP(L177)))</f>
        <v>3.2140439351056517E-2</v>
      </c>
      <c r="Q177" s="12">
        <f>EXP(M177)/((EXP(M174)+EXP(M175)+EXP(M176)+EXP(M177)))</f>
        <v>0.12298899612022655</v>
      </c>
      <c r="R177" s="12">
        <f>EXP(N177)/((EXP(N174)+EXP(N175)+EXP(N176)+EXP(N177)))</f>
        <v>0.12298899612022655</v>
      </c>
      <c r="S177" s="12">
        <f>EXP(O177)/((EXP(O174)+EXP(O175)+EXP(O176)+EXP(O177)))</f>
        <v>0.7956065625108466</v>
      </c>
      <c r="T177" s="11"/>
      <c r="U177" s="10">
        <v>8.0351098377641293E-3</v>
      </c>
      <c r="V177" s="10">
        <v>3.0747249030056639E-2</v>
      </c>
      <c r="W177" s="10">
        <v>3.0747249030056639E-2</v>
      </c>
      <c r="X177" s="9">
        <v>-5.1098359372288349E-2</v>
      </c>
      <c r="Y177" s="8">
        <v>-2.035111034223171E-2</v>
      </c>
      <c r="Z177" s="7">
        <v>-2.035111034223171E-2</v>
      </c>
      <c r="AA177" s="6">
        <f t="shared" si="8"/>
        <v>1.8431248525589056E-2</v>
      </c>
      <c r="AB177" s="5">
        <v>2.2713663341282384</v>
      </c>
      <c r="AC177" s="4">
        <v>2.2713663341282384</v>
      </c>
      <c r="AD177" s="3">
        <v>-0.83603476114073128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</row>
    <row r="178" spans="1:173" s="1" customFormat="1" ht="15" thickBot="1" x14ac:dyDescent="0.4">
      <c r="A178" s="181">
        <f>A174+1</f>
        <v>43</v>
      </c>
      <c r="B178" s="58">
        <v>0</v>
      </c>
      <c r="C178" s="57">
        <v>0</v>
      </c>
      <c r="D178" s="56">
        <v>1</v>
      </c>
      <c r="E178" s="55">
        <v>0</v>
      </c>
      <c r="F178" s="55">
        <v>0</v>
      </c>
      <c r="G178" s="54">
        <v>0</v>
      </c>
      <c r="H178" s="36">
        <f t="shared" si="9"/>
        <v>-1.3892279326904171</v>
      </c>
      <c r="I178" s="35">
        <f t="shared" si="10"/>
        <v>-1.3892279326904171</v>
      </c>
      <c r="J178" s="53">
        <f t="shared" si="11"/>
        <v>2.3422204504372575</v>
      </c>
      <c r="K178" s="52">
        <f>K174</f>
        <v>1</v>
      </c>
      <c r="L178" s="61" cm="1">
        <f t="array" ref="L178:O181">J178:J181 + MMULT(H178:I181, TRANSPOSE(B178:C181))</f>
        <v>2.3422204504372575</v>
      </c>
      <c r="M178" s="60">
        <v>0.95299251774684035</v>
      </c>
      <c r="N178" s="60">
        <v>0.95299251774684035</v>
      </c>
      <c r="O178" s="59">
        <v>-0.43623541494357676</v>
      </c>
      <c r="P178" s="12">
        <f>EXP(L178)/((EXP(L178)+EXP(L179)+EXP(L180)+EXP(L181)))</f>
        <v>0.74504501841876902</v>
      </c>
      <c r="Q178" s="12">
        <f>EXP(M178)/((EXP(M178)+EXP(M179)+EXP(M180)+EXP(M181)))</f>
        <v>7.4555415076433151E-2</v>
      </c>
      <c r="R178" s="12">
        <f>EXP(N178)/((EXP(N178)+EXP(N179)+EXP(N180)+EXP(N181)))</f>
        <v>7.4555415076433151E-2</v>
      </c>
      <c r="S178" s="12">
        <f>EXP(O178)/((EXP(O178)+EXP(O179)+EXP(O180)+EXP(O181)))</f>
        <v>1.2693533195300564E-2</v>
      </c>
      <c r="T178" s="49" cm="1">
        <f t="array" ref="T178">SUM(LN(P178:S181)*D178:G181*(-0.25))</f>
        <v>0.24300871055664566</v>
      </c>
      <c r="U178" s="48" cm="1">
        <f t="array" ref="U178:X181">0.25*(P178:S181-D178:G181)</f>
        <v>-6.3738745395307744E-2</v>
      </c>
      <c r="V178" s="48">
        <v>1.8638853769108288E-2</v>
      </c>
      <c r="W178" s="48">
        <v>1.8638853769108288E-2</v>
      </c>
      <c r="X178" s="47">
        <v>3.173383298825141E-3</v>
      </c>
      <c r="Y178" s="46" cm="1">
        <f t="array" ref="Y178:Z181">MMULT(_xlfn.ANCHORARRAY(U178),B178:C181)</f>
        <v>2.1812237067933428E-2</v>
      </c>
      <c r="Z178" s="45">
        <v>2.1812237067933428E-2</v>
      </c>
      <c r="AA178" s="6">
        <f t="shared" si="8"/>
        <v>-2.3287654558266029E-2</v>
      </c>
      <c r="AB178" s="44" cm="1">
        <f t="array" ref="AB178:AC181">H178:I181-K178*_xlfn.ANCHORARRAY(Y178)</f>
        <v>-1.4110401697583506</v>
      </c>
      <c r="AC178" s="43">
        <v>-1.4110401697583506</v>
      </c>
      <c r="AD178" s="42" cm="1">
        <f t="array" ref="AD178:AD181">J178:J181-K178*AA178:AA181</f>
        <v>2.3655081049955236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</row>
    <row r="179" spans="1:173" s="1" customFormat="1" ht="15" thickBot="1" x14ac:dyDescent="0.4">
      <c r="A179" s="182"/>
      <c r="B179" s="41">
        <v>0</v>
      </c>
      <c r="C179" s="40">
        <v>1</v>
      </c>
      <c r="D179" s="39">
        <v>0</v>
      </c>
      <c r="E179" s="38">
        <v>1</v>
      </c>
      <c r="F179" s="38">
        <v>0</v>
      </c>
      <c r="G179" s="37">
        <v>0</v>
      </c>
      <c r="H179" s="36">
        <f t="shared" si="9"/>
        <v>-1.7574389089808637</v>
      </c>
      <c r="I179" s="35">
        <f t="shared" si="10"/>
        <v>2.875300507543042</v>
      </c>
      <c r="J179" s="34">
        <f t="shared" si="11"/>
        <v>0.44690715535173631</v>
      </c>
      <c r="K179" s="33"/>
      <c r="L179" s="67">
        <v>0.44690715535173631</v>
      </c>
      <c r="M179" s="66">
        <v>3.3222076628947783</v>
      </c>
      <c r="N179" s="66">
        <v>-1.3105317536291274</v>
      </c>
      <c r="O179" s="65">
        <v>1.5647687539139146</v>
      </c>
      <c r="P179" s="12">
        <f>EXP(L179)/((EXP(L178)+EXP(L179)+EXP(L180)+EXP(L181)))</f>
        <v>0.11195884505222105</v>
      </c>
      <c r="Q179" s="12">
        <f>EXP(M179)/((EXP(M178)+EXP(M179)+EXP(M180)+EXP(M181)))</f>
        <v>0.79692280772965551</v>
      </c>
      <c r="R179" s="12">
        <f>EXP(N179)/((EXP(N178)+EXP(N179)+EXP(N180)+EXP(N181)))</f>
        <v>7.7525235059608911E-3</v>
      </c>
      <c r="S179" s="12">
        <f>EXP(O179)/((EXP(O178)+EXP(O179)+EXP(O180)+EXP(O181)))</f>
        <v>9.3887460417465415E-2</v>
      </c>
      <c r="T179" s="11"/>
      <c r="U179" s="30">
        <v>2.7989711263055262E-2</v>
      </c>
      <c r="V179" s="30">
        <v>-5.0769298067586122E-2</v>
      </c>
      <c r="W179" s="30">
        <v>1.9381308764902228E-3</v>
      </c>
      <c r="X179" s="29">
        <v>2.3471865104366354E-2</v>
      </c>
      <c r="Y179" s="28">
        <v>2.5409995980856578E-2</v>
      </c>
      <c r="Z179" s="27">
        <v>-2.7297432963219768E-2</v>
      </c>
      <c r="AA179" s="6">
        <f t="shared" si="8"/>
        <v>2.6304091763257181E-3</v>
      </c>
      <c r="AB179" s="26">
        <v>-1.7828489049617202</v>
      </c>
      <c r="AC179" s="25">
        <v>2.9025979405062619</v>
      </c>
      <c r="AD179" s="24">
        <v>0.44427674617541058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</row>
    <row r="180" spans="1:173" s="1" customFormat="1" ht="15" thickBot="1" x14ac:dyDescent="0.4">
      <c r="A180" s="182"/>
      <c r="B180" s="41">
        <v>1</v>
      </c>
      <c r="C180" s="40">
        <v>0</v>
      </c>
      <c r="D180" s="39">
        <v>0</v>
      </c>
      <c r="E180" s="38">
        <v>0</v>
      </c>
      <c r="F180" s="38">
        <v>1</v>
      </c>
      <c r="G180" s="37">
        <v>0</v>
      </c>
      <c r="H180" s="36">
        <f t="shared" si="9"/>
        <v>2.875300507543042</v>
      </c>
      <c r="I180" s="35">
        <f t="shared" si="10"/>
        <v>-1.7574389089808637</v>
      </c>
      <c r="J180" s="34">
        <f t="shared" si="11"/>
        <v>0.44690715535173631</v>
      </c>
      <c r="K180" s="33"/>
      <c r="L180" s="67">
        <v>0.44690715535173631</v>
      </c>
      <c r="M180" s="66">
        <v>-1.3105317536291274</v>
      </c>
      <c r="N180" s="66">
        <v>3.3222076628947783</v>
      </c>
      <c r="O180" s="65">
        <v>1.5647687539139146</v>
      </c>
      <c r="P180" s="12">
        <f>EXP(L180)/((EXP(L178)+EXP(L179)+EXP(L180)+EXP(L181)))</f>
        <v>0.11195884505222105</v>
      </c>
      <c r="Q180" s="12">
        <f>EXP(M180)/((EXP(M178)+EXP(M179)+EXP(M180)+EXP(M181)))</f>
        <v>7.7525235059608911E-3</v>
      </c>
      <c r="R180" s="12">
        <f>EXP(N180)/((EXP(N178)+EXP(N179)+EXP(N180)+EXP(N181)))</f>
        <v>0.79692280772965551</v>
      </c>
      <c r="S180" s="12">
        <f>EXP(O180)/((EXP(O178)+EXP(O179)+EXP(O180)+EXP(O181)))</f>
        <v>9.3887460417465415E-2</v>
      </c>
      <c r="T180" s="11"/>
      <c r="U180" s="30">
        <v>2.7989711263055262E-2</v>
      </c>
      <c r="V180" s="30">
        <v>1.9381308764902228E-3</v>
      </c>
      <c r="W180" s="30">
        <v>-5.0769298067586122E-2</v>
      </c>
      <c r="X180" s="29">
        <v>2.3471865104366354E-2</v>
      </c>
      <c r="Y180" s="28">
        <v>-2.7297432963219768E-2</v>
      </c>
      <c r="Z180" s="27">
        <v>2.5409995980856578E-2</v>
      </c>
      <c r="AA180" s="6">
        <f t="shared" si="8"/>
        <v>2.6304091763257181E-3</v>
      </c>
      <c r="AB180" s="26">
        <v>2.9025979405062619</v>
      </c>
      <c r="AC180" s="25">
        <v>-1.7828489049617202</v>
      </c>
      <c r="AD180" s="24">
        <v>0.44427674617541058</v>
      </c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</row>
    <row r="181" spans="1:173" s="1" customFormat="1" ht="15" thickBot="1" x14ac:dyDescent="0.4">
      <c r="A181" s="183"/>
      <c r="B181" s="23">
        <v>1</v>
      </c>
      <c r="C181" s="22">
        <v>1</v>
      </c>
      <c r="D181" s="21">
        <v>0</v>
      </c>
      <c r="E181" s="20">
        <v>0</v>
      </c>
      <c r="F181" s="20">
        <v>0</v>
      </c>
      <c r="G181" s="19">
        <v>1</v>
      </c>
      <c r="H181" s="18">
        <f t="shared" si="9"/>
        <v>2.2713663341282384</v>
      </c>
      <c r="I181" s="17">
        <f t="shared" si="10"/>
        <v>2.2713663341282384</v>
      </c>
      <c r="J181" s="16">
        <f t="shared" si="11"/>
        <v>-0.83603476114073128</v>
      </c>
      <c r="K181" s="15"/>
      <c r="L181" s="64">
        <v>-0.83603476114073128</v>
      </c>
      <c r="M181" s="63">
        <v>1.4353315729875071</v>
      </c>
      <c r="N181" s="63">
        <v>1.4353315729875071</v>
      </c>
      <c r="O181" s="62">
        <v>3.7066979071157453</v>
      </c>
      <c r="P181" s="12">
        <f>EXP(L181)/((EXP(L178)+EXP(L179)+EXP(L180)+EXP(L181)))</f>
        <v>3.1037291476788964E-2</v>
      </c>
      <c r="Q181" s="12">
        <f>EXP(M181)/((EXP(M178)+EXP(M179)+EXP(M180)+EXP(M181)))</f>
        <v>0.12076925368795036</v>
      </c>
      <c r="R181" s="12">
        <f>EXP(N181)/((EXP(N178)+EXP(N179)+EXP(N180)+EXP(N181)))</f>
        <v>0.12076925368795036</v>
      </c>
      <c r="S181" s="12">
        <f>EXP(O181)/((EXP(O178)+EXP(O179)+EXP(O180)+EXP(O181)))</f>
        <v>0.79953154596976861</v>
      </c>
      <c r="T181" s="11"/>
      <c r="U181" s="10">
        <v>7.759322869197241E-3</v>
      </c>
      <c r="V181" s="10">
        <v>3.0192313421987589E-2</v>
      </c>
      <c r="W181" s="10">
        <v>3.0192313421987589E-2</v>
      </c>
      <c r="X181" s="9">
        <v>-5.0117113507557848E-2</v>
      </c>
      <c r="Y181" s="8">
        <v>-1.9924800085570259E-2</v>
      </c>
      <c r="Z181" s="7">
        <v>-1.9924800085570259E-2</v>
      </c>
      <c r="AA181" s="6">
        <f t="shared" si="8"/>
        <v>1.8026836205614571E-2</v>
      </c>
      <c r="AB181" s="5">
        <v>2.2912911342138087</v>
      </c>
      <c r="AC181" s="4">
        <v>2.2912911342138087</v>
      </c>
      <c r="AD181" s="3">
        <v>-0.8540615973463459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</row>
    <row r="182" spans="1:173" s="1" customFormat="1" ht="15" thickBot="1" x14ac:dyDescent="0.4">
      <c r="A182" s="181">
        <f>A178+1</f>
        <v>44</v>
      </c>
      <c r="B182" s="58">
        <v>0</v>
      </c>
      <c r="C182" s="57">
        <v>0</v>
      </c>
      <c r="D182" s="56">
        <v>1</v>
      </c>
      <c r="E182" s="55">
        <v>0</v>
      </c>
      <c r="F182" s="55">
        <v>0</v>
      </c>
      <c r="G182" s="54">
        <v>0</v>
      </c>
      <c r="H182" s="36">
        <f t="shared" si="9"/>
        <v>-1.4110401697583506</v>
      </c>
      <c r="I182" s="35">
        <f t="shared" si="10"/>
        <v>-1.4110401697583506</v>
      </c>
      <c r="J182" s="53">
        <f t="shared" si="11"/>
        <v>2.3655081049955236</v>
      </c>
      <c r="K182" s="52">
        <f>K178</f>
        <v>1</v>
      </c>
      <c r="L182" s="61" cm="1">
        <f t="array" ref="L182:O185">J182:J185 + MMULT(H182:I185, TRANSPOSE(B182:C185))</f>
        <v>2.3655081049955236</v>
      </c>
      <c r="M182" s="60">
        <v>0.95446793523717299</v>
      </c>
      <c r="N182" s="60">
        <v>0.95446793523717299</v>
      </c>
      <c r="O182" s="59">
        <v>-0.45657223452117757</v>
      </c>
      <c r="P182" s="12">
        <f>EXP(L182)/((EXP(L182)+EXP(L183)+EXP(L184)+EXP(L185)))</f>
        <v>0.75028584984656432</v>
      </c>
      <c r="Q182" s="12">
        <f>EXP(M182)/((EXP(M182)+EXP(M183)+EXP(M184)+EXP(M185)))</f>
        <v>7.3199506768323916E-2</v>
      </c>
      <c r="R182" s="12">
        <f>EXP(N182)/((EXP(N182)+EXP(N183)+EXP(N184)+EXP(N185)))</f>
        <v>7.3199506768323916E-2</v>
      </c>
      <c r="S182" s="12">
        <f>EXP(O182)/((EXP(O182)+EXP(O183)+EXP(O184)+EXP(O185)))</f>
        <v>1.2227140188075839E-2</v>
      </c>
      <c r="T182" s="49" cm="1">
        <f t="array" ref="T182">SUM(LN(P182:S185)*D182:G185*(-0.25))</f>
        <v>0.23765624705727323</v>
      </c>
      <c r="U182" s="48" cm="1">
        <f t="array" ref="U182:X185">0.25*(P182:S185-D182:G185)</f>
        <v>-6.2428537538358919E-2</v>
      </c>
      <c r="V182" s="48">
        <v>1.8299876692080979E-2</v>
      </c>
      <c r="W182" s="48">
        <v>1.8299876692080979E-2</v>
      </c>
      <c r="X182" s="47">
        <v>3.0567850470189597E-3</v>
      </c>
      <c r="Y182" s="46" cm="1">
        <f t="array" ref="Y182:Z185">MMULT(_xlfn.ANCHORARRAY(U182),B182:C185)</f>
        <v>2.135666173909994E-2</v>
      </c>
      <c r="Z182" s="45">
        <v>2.135666173909994E-2</v>
      </c>
      <c r="AA182" s="6">
        <f t="shared" si="8"/>
        <v>-2.2771999107177997E-2</v>
      </c>
      <c r="AB182" s="44" cm="1">
        <f t="array" ref="AB182:AC185">H182:I185-K182*_xlfn.ANCHORARRAY(Y182)</f>
        <v>-1.4323968314974505</v>
      </c>
      <c r="AC182" s="43">
        <v>-1.4323968314974505</v>
      </c>
      <c r="AD182" s="42" cm="1">
        <f t="array" ref="AD182:AD185">J182:J185-K182*AA182:AA185</f>
        <v>2.3882801041027015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</row>
    <row r="183" spans="1:173" s="1" customFormat="1" ht="15" thickBot="1" x14ac:dyDescent="0.4">
      <c r="A183" s="182"/>
      <c r="B183" s="41">
        <v>0</v>
      </c>
      <c r="C183" s="40">
        <v>1</v>
      </c>
      <c r="D183" s="39">
        <v>0</v>
      </c>
      <c r="E183" s="38">
        <v>1</v>
      </c>
      <c r="F183" s="38">
        <v>0</v>
      </c>
      <c r="G183" s="37">
        <v>0</v>
      </c>
      <c r="H183" s="36">
        <f t="shared" si="9"/>
        <v>-1.7828489049617202</v>
      </c>
      <c r="I183" s="35">
        <f t="shared" si="10"/>
        <v>2.9025979405062619</v>
      </c>
      <c r="J183" s="34">
        <f t="shared" si="11"/>
        <v>0.44427674617541058</v>
      </c>
      <c r="K183" s="33"/>
      <c r="L183" s="67">
        <v>0.44427674617541058</v>
      </c>
      <c r="M183" s="66">
        <v>3.3468746866816725</v>
      </c>
      <c r="N183" s="66">
        <v>-1.3385721587863095</v>
      </c>
      <c r="O183" s="65">
        <v>1.5640257817199523</v>
      </c>
      <c r="P183" s="12">
        <f>EXP(L183)/((EXP(L182)+EXP(L183)+EXP(L184)+EXP(L185)))</f>
        <v>0.10986176659725143</v>
      </c>
      <c r="Q183" s="12">
        <f>EXP(M183)/((EXP(M182)+EXP(M183)+EXP(M184)+EXP(M185)))</f>
        <v>0.80078735246519805</v>
      </c>
      <c r="R183" s="12">
        <f>EXP(N183)/((EXP(N182)+EXP(N183)+EXP(N184)+EXP(N185)))</f>
        <v>7.3901541113612357E-3</v>
      </c>
      <c r="S183" s="12">
        <f>EXP(O183)/((EXP(O182)+EXP(O183)+EXP(O184)+EXP(O185)))</f>
        <v>9.2227292678015466E-2</v>
      </c>
      <c r="T183" s="11"/>
      <c r="U183" s="30">
        <v>2.7465441649312857E-2</v>
      </c>
      <c r="V183" s="30">
        <v>-4.9803161883700486E-2</v>
      </c>
      <c r="W183" s="30">
        <v>1.8475385278403089E-3</v>
      </c>
      <c r="X183" s="29">
        <v>2.3056823169503866E-2</v>
      </c>
      <c r="Y183" s="28">
        <v>2.4904361697344175E-2</v>
      </c>
      <c r="Z183" s="27">
        <v>-2.674633871419662E-2</v>
      </c>
      <c r="AA183" s="6">
        <f t="shared" si="8"/>
        <v>2.5666414629565461E-3</v>
      </c>
      <c r="AB183" s="26">
        <v>-1.8077532666590643</v>
      </c>
      <c r="AC183" s="25">
        <v>2.9293442792204583</v>
      </c>
      <c r="AD183" s="24">
        <v>0.44171010471245403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</row>
    <row r="184" spans="1:173" s="1" customFormat="1" ht="15" thickBot="1" x14ac:dyDescent="0.4">
      <c r="A184" s="182"/>
      <c r="B184" s="41">
        <v>1</v>
      </c>
      <c r="C184" s="40">
        <v>0</v>
      </c>
      <c r="D184" s="39">
        <v>0</v>
      </c>
      <c r="E184" s="38">
        <v>0</v>
      </c>
      <c r="F184" s="38">
        <v>1</v>
      </c>
      <c r="G184" s="37">
        <v>0</v>
      </c>
      <c r="H184" s="36">
        <f t="shared" si="9"/>
        <v>2.9025979405062619</v>
      </c>
      <c r="I184" s="35">
        <f t="shared" si="10"/>
        <v>-1.7828489049617202</v>
      </c>
      <c r="J184" s="34">
        <f t="shared" si="11"/>
        <v>0.44427674617541058</v>
      </c>
      <c r="K184" s="33"/>
      <c r="L184" s="67">
        <v>0.44427674617541058</v>
      </c>
      <c r="M184" s="66">
        <v>-1.3385721587863095</v>
      </c>
      <c r="N184" s="66">
        <v>3.3468746866816725</v>
      </c>
      <c r="O184" s="65">
        <v>1.5640257817199523</v>
      </c>
      <c r="P184" s="12">
        <f>EXP(L184)/((EXP(L182)+EXP(L183)+EXP(L184)+EXP(L185)))</f>
        <v>0.10986176659725143</v>
      </c>
      <c r="Q184" s="12">
        <f>EXP(M184)/((EXP(M182)+EXP(M183)+EXP(M184)+EXP(M185)))</f>
        <v>7.3901541113612357E-3</v>
      </c>
      <c r="R184" s="12">
        <f>EXP(N184)/((EXP(N182)+EXP(N183)+EXP(N184)+EXP(N185)))</f>
        <v>0.80078735246519805</v>
      </c>
      <c r="S184" s="12">
        <f>EXP(O184)/((EXP(O182)+EXP(O183)+EXP(O184)+EXP(O185)))</f>
        <v>9.2227292678015466E-2</v>
      </c>
      <c r="T184" s="11"/>
      <c r="U184" s="30">
        <v>2.7465441649312857E-2</v>
      </c>
      <c r="V184" s="30">
        <v>1.8475385278403089E-3</v>
      </c>
      <c r="W184" s="30">
        <v>-4.9803161883700486E-2</v>
      </c>
      <c r="X184" s="29">
        <v>2.3056823169503866E-2</v>
      </c>
      <c r="Y184" s="28">
        <v>-2.674633871419662E-2</v>
      </c>
      <c r="Z184" s="27">
        <v>2.4904361697344175E-2</v>
      </c>
      <c r="AA184" s="6">
        <f t="shared" si="8"/>
        <v>2.5666414629565461E-3</v>
      </c>
      <c r="AB184" s="26">
        <v>2.9293442792204583</v>
      </c>
      <c r="AC184" s="25">
        <v>-1.8077532666590643</v>
      </c>
      <c r="AD184" s="24">
        <v>0.44171010471245403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</row>
    <row r="185" spans="1:173" s="1" customFormat="1" ht="15" thickBot="1" x14ac:dyDescent="0.4">
      <c r="A185" s="183"/>
      <c r="B185" s="23">
        <v>1</v>
      </c>
      <c r="C185" s="22">
        <v>1</v>
      </c>
      <c r="D185" s="21">
        <v>0</v>
      </c>
      <c r="E185" s="20">
        <v>0</v>
      </c>
      <c r="F185" s="20">
        <v>0</v>
      </c>
      <c r="G185" s="19">
        <v>1</v>
      </c>
      <c r="H185" s="18">
        <f t="shared" si="9"/>
        <v>2.2912911342138087</v>
      </c>
      <c r="I185" s="17">
        <f t="shared" si="10"/>
        <v>2.2912911342138087</v>
      </c>
      <c r="J185" s="16">
        <f t="shared" si="11"/>
        <v>-0.8540615973463459</v>
      </c>
      <c r="K185" s="15"/>
      <c r="L185" s="64">
        <v>-0.8540615973463459</v>
      </c>
      <c r="M185" s="63">
        <v>1.4372295368674628</v>
      </c>
      <c r="N185" s="63">
        <v>1.4372295368674628</v>
      </c>
      <c r="O185" s="62">
        <v>3.7285206710812715</v>
      </c>
      <c r="P185" s="12">
        <f>EXP(L185)/((EXP(L182)+EXP(L183)+EXP(L184)+EXP(L185)))</f>
        <v>2.9990616958932768E-2</v>
      </c>
      <c r="Q185" s="12">
        <f>EXP(M185)/((EXP(M182)+EXP(M183)+EXP(M184)+EXP(M185)))</f>
        <v>0.11862298665511684</v>
      </c>
      <c r="R185" s="12">
        <f>EXP(N185)/((EXP(N182)+EXP(N183)+EXP(N184)+EXP(N185)))</f>
        <v>0.11862298665511684</v>
      </c>
      <c r="S185" s="12">
        <f>EXP(O185)/((EXP(O182)+EXP(O183)+EXP(O184)+EXP(O185)))</f>
        <v>0.80331827445589332</v>
      </c>
      <c r="T185" s="11"/>
      <c r="U185" s="10">
        <v>7.4976542397331919E-3</v>
      </c>
      <c r="V185" s="10">
        <v>2.9655746663779209E-2</v>
      </c>
      <c r="W185" s="10">
        <v>2.9655746663779209E-2</v>
      </c>
      <c r="X185" s="9">
        <v>-4.917043138602667E-2</v>
      </c>
      <c r="Y185" s="8">
        <v>-1.9514684722247461E-2</v>
      </c>
      <c r="Z185" s="7">
        <v>-1.9514684722247461E-2</v>
      </c>
      <c r="AA185" s="6">
        <f t="shared" si="8"/>
        <v>1.7638716181264946E-2</v>
      </c>
      <c r="AB185" s="5">
        <v>2.3108058189360561</v>
      </c>
      <c r="AC185" s="4">
        <v>2.3108058189360561</v>
      </c>
      <c r="AD185" s="3">
        <v>-0.8717003135276109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</row>
    <row r="186" spans="1:173" s="1" customFormat="1" ht="15" thickBot="1" x14ac:dyDescent="0.4">
      <c r="A186" s="181">
        <f>A182+1</f>
        <v>45</v>
      </c>
      <c r="B186" s="58">
        <v>0</v>
      </c>
      <c r="C186" s="57">
        <v>0</v>
      </c>
      <c r="D186" s="56">
        <v>1</v>
      </c>
      <c r="E186" s="55">
        <v>0</v>
      </c>
      <c r="F186" s="55">
        <v>0</v>
      </c>
      <c r="G186" s="54">
        <v>0</v>
      </c>
      <c r="H186" s="36">
        <f t="shared" si="9"/>
        <v>-1.4323968314974505</v>
      </c>
      <c r="I186" s="35">
        <f t="shared" si="10"/>
        <v>-1.4323968314974505</v>
      </c>
      <c r="J186" s="53">
        <f t="shared" si="11"/>
        <v>2.3882801041027015</v>
      </c>
      <c r="K186" s="52">
        <f>K182</f>
        <v>1</v>
      </c>
      <c r="L186" s="61" cm="1">
        <f t="array" ref="L186:O189">J186:J189 + MMULT(H186:I189, TRANSPOSE(B186:C189))</f>
        <v>2.3882801041027015</v>
      </c>
      <c r="M186" s="60">
        <v>0.95588327260525108</v>
      </c>
      <c r="N186" s="60">
        <v>0.95588327260525108</v>
      </c>
      <c r="O186" s="59">
        <v>-0.47651355889219937</v>
      </c>
      <c r="P186" s="12">
        <f>EXP(L186)/((EXP(L186)+EXP(L187)+EXP(L188)+EXP(L189)))</f>
        <v>0.75533551883581518</v>
      </c>
      <c r="Q186" s="12">
        <f>EXP(M186)/((EXP(M186)+EXP(M187)+EXP(M188)+EXP(M189)))</f>
        <v>7.188524898357708E-2</v>
      </c>
      <c r="R186" s="12">
        <f>EXP(N186)/((EXP(N186)+EXP(N187)+EXP(N188)+EXP(N189)))</f>
        <v>7.188524898357708E-2</v>
      </c>
      <c r="S186" s="12">
        <f>EXP(O186)/((EXP(O186)+EXP(O187)+EXP(O188)+EXP(O189)))</f>
        <v>1.1785452878368281E-2</v>
      </c>
      <c r="T186" s="49" cm="1">
        <f t="array" ref="T186">SUM(LN(P186:S189)*D186:G189*(-0.25))</f>
        <v>0.23252095816473886</v>
      </c>
      <c r="U186" s="48" cm="1">
        <f t="array" ref="U186:X189">0.25*(P186:S189-D186:G189)</f>
        <v>-6.1166120291046205E-2</v>
      </c>
      <c r="V186" s="48">
        <v>1.797131224589427E-2</v>
      </c>
      <c r="W186" s="48">
        <v>1.797131224589427E-2</v>
      </c>
      <c r="X186" s="47">
        <v>2.9463632195920702E-3</v>
      </c>
      <c r="Y186" s="46" cm="1">
        <f t="array" ref="Y186:Z189">MMULT(_xlfn.ANCHORARRAY(U186),B186:C189)</f>
        <v>2.0917675465486341E-2</v>
      </c>
      <c r="Z186" s="45">
        <v>2.0917675465486341E-2</v>
      </c>
      <c r="AA186" s="6">
        <f t="shared" si="8"/>
        <v>-2.2277132579665598E-2</v>
      </c>
      <c r="AB186" s="44" cm="1">
        <f t="array" ref="AB186:AC189">H186:I189-K186*_xlfn.ANCHORARRAY(Y186)</f>
        <v>-1.4533145069629367</v>
      </c>
      <c r="AC186" s="43">
        <v>-1.4533145069629367</v>
      </c>
      <c r="AD186" s="42" cm="1">
        <f t="array" ref="AD186:AD189">J186:J189-K186*AA186:AA189</f>
        <v>2.4105572366823673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</row>
    <row r="187" spans="1:173" s="1" customFormat="1" ht="15" thickBot="1" x14ac:dyDescent="0.4">
      <c r="A187" s="182"/>
      <c r="B187" s="41">
        <v>0</v>
      </c>
      <c r="C187" s="40">
        <v>1</v>
      </c>
      <c r="D187" s="39">
        <v>0</v>
      </c>
      <c r="E187" s="38">
        <v>1</v>
      </c>
      <c r="F187" s="38">
        <v>0</v>
      </c>
      <c r="G187" s="37">
        <v>0</v>
      </c>
      <c r="H187" s="36">
        <f t="shared" si="9"/>
        <v>-1.8077532666590643</v>
      </c>
      <c r="I187" s="35">
        <f t="shared" si="10"/>
        <v>2.9293442792204583</v>
      </c>
      <c r="J187" s="34">
        <f t="shared" si="11"/>
        <v>0.44171010471245403</v>
      </c>
      <c r="K187" s="33"/>
      <c r="L187" s="67">
        <v>0.44171010471245403</v>
      </c>
      <c r="M187" s="66">
        <v>3.3710543839329121</v>
      </c>
      <c r="N187" s="66">
        <v>-1.3660431619466102</v>
      </c>
      <c r="O187" s="65">
        <v>1.563301117273848</v>
      </c>
      <c r="P187" s="12">
        <f>EXP(L187)/((EXP(L186)+EXP(L187)+EXP(L188)+EXP(L189)))</f>
        <v>0.10783389640600498</v>
      </c>
      <c r="Q187" s="12">
        <f>EXP(M187)/((EXP(M186)+EXP(M187)+EXP(M188)+EXP(M189)))</f>
        <v>0.80451707843005182</v>
      </c>
      <c r="R187" s="12">
        <f>EXP(N187)/((EXP(N186)+EXP(N187)+EXP(N188)+EXP(N189)))</f>
        <v>7.0508251247982942E-3</v>
      </c>
      <c r="S187" s="12">
        <f>EXP(O187)/((EXP(O186)+EXP(O187)+EXP(O188)+EXP(O189)))</f>
        <v>9.0620516621485514E-2</v>
      </c>
      <c r="T187" s="11"/>
      <c r="U187" s="30">
        <v>2.6958474101501245E-2</v>
      </c>
      <c r="V187" s="30">
        <v>-4.8870730392487044E-2</v>
      </c>
      <c r="W187" s="30">
        <v>1.7627062811995736E-3</v>
      </c>
      <c r="X187" s="29">
        <v>2.2655129155371379E-2</v>
      </c>
      <c r="Y187" s="28">
        <v>2.4417835436570952E-2</v>
      </c>
      <c r="Z187" s="27">
        <v>-2.6215601237115665E-2</v>
      </c>
      <c r="AA187" s="6">
        <f t="shared" si="8"/>
        <v>2.5055791455851524E-3</v>
      </c>
      <c r="AB187" s="26">
        <v>-1.8321711020956353</v>
      </c>
      <c r="AC187" s="25">
        <v>2.955559880457574</v>
      </c>
      <c r="AD187" s="24">
        <v>0.4392045255668689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</row>
    <row r="188" spans="1:173" s="1" customFormat="1" ht="15" thickBot="1" x14ac:dyDescent="0.4">
      <c r="A188" s="182"/>
      <c r="B188" s="41">
        <v>1</v>
      </c>
      <c r="C188" s="40">
        <v>0</v>
      </c>
      <c r="D188" s="39">
        <v>0</v>
      </c>
      <c r="E188" s="38">
        <v>0</v>
      </c>
      <c r="F188" s="38">
        <v>1</v>
      </c>
      <c r="G188" s="37">
        <v>0</v>
      </c>
      <c r="H188" s="36">
        <f t="shared" si="9"/>
        <v>2.9293442792204583</v>
      </c>
      <c r="I188" s="35">
        <f t="shared" si="10"/>
        <v>-1.8077532666590643</v>
      </c>
      <c r="J188" s="34">
        <f t="shared" si="11"/>
        <v>0.44171010471245403</v>
      </c>
      <c r="K188" s="33"/>
      <c r="L188" s="67">
        <v>0.44171010471245403</v>
      </c>
      <c r="M188" s="66">
        <v>-1.3660431619466102</v>
      </c>
      <c r="N188" s="66">
        <v>3.3710543839329121</v>
      </c>
      <c r="O188" s="65">
        <v>1.563301117273848</v>
      </c>
      <c r="P188" s="12">
        <f>EXP(L188)/((EXP(L186)+EXP(L187)+EXP(L188)+EXP(L189)))</f>
        <v>0.10783389640600498</v>
      </c>
      <c r="Q188" s="12">
        <f>EXP(M188)/((EXP(M186)+EXP(M187)+EXP(M188)+EXP(M189)))</f>
        <v>7.0508251247982942E-3</v>
      </c>
      <c r="R188" s="12">
        <f>EXP(N188)/((EXP(N186)+EXP(N187)+EXP(N188)+EXP(N189)))</f>
        <v>0.80451707843005182</v>
      </c>
      <c r="S188" s="12">
        <f>EXP(O188)/((EXP(O186)+EXP(O187)+EXP(O188)+EXP(O189)))</f>
        <v>9.0620516621485514E-2</v>
      </c>
      <c r="T188" s="11"/>
      <c r="U188" s="30">
        <v>2.6958474101501245E-2</v>
      </c>
      <c r="V188" s="30">
        <v>1.7627062811995736E-3</v>
      </c>
      <c r="W188" s="30">
        <v>-4.8870730392487044E-2</v>
      </c>
      <c r="X188" s="29">
        <v>2.2655129155371379E-2</v>
      </c>
      <c r="Y188" s="28">
        <v>-2.6215601237115665E-2</v>
      </c>
      <c r="Z188" s="27">
        <v>2.4417835436570952E-2</v>
      </c>
      <c r="AA188" s="6">
        <f t="shared" si="8"/>
        <v>2.5055791455851524E-3</v>
      </c>
      <c r="AB188" s="26">
        <v>2.955559880457574</v>
      </c>
      <c r="AC188" s="25">
        <v>-1.8321711020956353</v>
      </c>
      <c r="AD188" s="24">
        <v>0.4392045255668689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</row>
    <row r="189" spans="1:173" s="1" customFormat="1" ht="15" thickBot="1" x14ac:dyDescent="0.4">
      <c r="A189" s="183"/>
      <c r="B189" s="23">
        <v>1</v>
      </c>
      <c r="C189" s="22">
        <v>1</v>
      </c>
      <c r="D189" s="21">
        <v>0</v>
      </c>
      <c r="E189" s="20">
        <v>0</v>
      </c>
      <c r="F189" s="20">
        <v>0</v>
      </c>
      <c r="G189" s="19">
        <v>1</v>
      </c>
      <c r="H189" s="18">
        <f t="shared" si="9"/>
        <v>2.3108058189360561</v>
      </c>
      <c r="I189" s="17">
        <f t="shared" si="10"/>
        <v>2.3108058189360561</v>
      </c>
      <c r="J189" s="16">
        <f t="shared" si="11"/>
        <v>-0.8717003135276109</v>
      </c>
      <c r="K189" s="15"/>
      <c r="L189" s="64">
        <v>-0.8717003135276109</v>
      </c>
      <c r="M189" s="63">
        <v>1.4391055054084452</v>
      </c>
      <c r="N189" s="63">
        <v>1.4391055054084452</v>
      </c>
      <c r="O189" s="62">
        <v>3.7499113243445015</v>
      </c>
      <c r="P189" s="12">
        <f>EXP(L189)/((EXP(L186)+EXP(L187)+EXP(L188)+EXP(L189)))</f>
        <v>2.8996688352174865E-2</v>
      </c>
      <c r="Q189" s="12">
        <f>EXP(M189)/((EXP(M186)+EXP(M187)+EXP(M188)+EXP(M189)))</f>
        <v>0.1165468474615729</v>
      </c>
      <c r="R189" s="12">
        <f>EXP(N189)/((EXP(N186)+EXP(N187)+EXP(N188)+EXP(N189)))</f>
        <v>0.1165468474615729</v>
      </c>
      <c r="S189" s="12">
        <f>EXP(O189)/((EXP(O186)+EXP(O187)+EXP(O188)+EXP(O189)))</f>
        <v>0.80697351387866068</v>
      </c>
      <c r="T189" s="11"/>
      <c r="U189" s="10">
        <v>7.2491720880437163E-3</v>
      </c>
      <c r="V189" s="10">
        <v>2.9136711865393225E-2</v>
      </c>
      <c r="W189" s="10">
        <v>2.9136711865393225E-2</v>
      </c>
      <c r="X189" s="9">
        <v>-4.8256621530334831E-2</v>
      </c>
      <c r="Y189" s="8">
        <v>-1.9119909664941606E-2</v>
      </c>
      <c r="Z189" s="7">
        <v>-1.9119909664941606E-2</v>
      </c>
      <c r="AA189" s="6">
        <f t="shared" si="8"/>
        <v>1.7265974288495328E-2</v>
      </c>
      <c r="AB189" s="5">
        <v>2.3299257286009976</v>
      </c>
      <c r="AC189" s="4">
        <v>2.3299257286009976</v>
      </c>
      <c r="AD189" s="3">
        <v>-0.8889662878161062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</row>
    <row r="190" spans="1:173" s="1" customFormat="1" ht="15" thickBot="1" x14ac:dyDescent="0.4">
      <c r="A190" s="181">
        <f>A186+1</f>
        <v>46</v>
      </c>
      <c r="B190" s="58">
        <v>0</v>
      </c>
      <c r="C190" s="57">
        <v>0</v>
      </c>
      <c r="D190" s="56">
        <v>1</v>
      </c>
      <c r="E190" s="55">
        <v>0</v>
      </c>
      <c r="F190" s="55">
        <v>0</v>
      </c>
      <c r="G190" s="54">
        <v>0</v>
      </c>
      <c r="H190" s="36">
        <f t="shared" si="9"/>
        <v>-1.4533145069629367</v>
      </c>
      <c r="I190" s="35">
        <f t="shared" si="10"/>
        <v>-1.4533145069629367</v>
      </c>
      <c r="J190" s="53">
        <f t="shared" si="11"/>
        <v>2.4105572366823673</v>
      </c>
      <c r="K190" s="52">
        <f>K186</f>
        <v>1</v>
      </c>
      <c r="L190" s="61" cm="1">
        <f t="array" ref="L190:O193">J190:J193 + MMULT(H190:I193, TRANSPOSE(B190:C193))</f>
        <v>2.4105572366823673</v>
      </c>
      <c r="M190" s="60">
        <v>0.95724272971943059</v>
      </c>
      <c r="N190" s="60">
        <v>0.95724272971943059</v>
      </c>
      <c r="O190" s="59">
        <v>-0.49607177724350615</v>
      </c>
      <c r="P190" s="12">
        <f>EXP(L190)/((EXP(L190)+EXP(L191)+EXP(L192)+EXP(L193)))</f>
        <v>0.76020339870424336</v>
      </c>
      <c r="Q190" s="12">
        <f>EXP(M190)/((EXP(M190)+EXP(M191)+EXP(M192)+EXP(M193)))</f>
        <v>7.061108021172155E-2</v>
      </c>
      <c r="R190" s="12">
        <f>EXP(N190)/((EXP(N190)+EXP(N191)+EXP(N192)+EXP(N193)))</f>
        <v>7.061108021172155E-2</v>
      </c>
      <c r="S190" s="12">
        <f>EXP(O190)/((EXP(O190)+EXP(O191)+EXP(O192)+EXP(O193)))</f>
        <v>1.1366823154424771E-2</v>
      </c>
      <c r="T190" s="49" cm="1">
        <f t="array" ref="T190">SUM(LN(P190:S193)*D190:G193*(-0.25))</f>
        <v>0.22759044379397031</v>
      </c>
      <c r="U190" s="48" cm="1">
        <f t="array" ref="U190:X193">0.25*(P190:S193-D190:G193)</f>
        <v>-5.994915032393916E-2</v>
      </c>
      <c r="V190" s="48">
        <v>1.7652770052930387E-2</v>
      </c>
      <c r="W190" s="48">
        <v>1.7652770052930387E-2</v>
      </c>
      <c r="X190" s="47">
        <v>2.8417057886061929E-3</v>
      </c>
      <c r="Y190" s="46" cm="1">
        <f t="array" ref="Y190:Z193">MMULT(_xlfn.ANCHORARRAY(U190),B190:C193)</f>
        <v>2.0494475841536582E-2</v>
      </c>
      <c r="Z190" s="45">
        <v>2.0494475841536582E-2</v>
      </c>
      <c r="AA190" s="6">
        <f t="shared" si="8"/>
        <v>-2.1801904429472191E-2</v>
      </c>
      <c r="AB190" s="44" cm="1">
        <f t="array" ref="AB190:AC193">H190:I193-K190*_xlfn.ANCHORARRAY(Y190)</f>
        <v>-1.4738089828044734</v>
      </c>
      <c r="AC190" s="43">
        <v>-1.4738089828044734</v>
      </c>
      <c r="AD190" s="42" cm="1">
        <f t="array" ref="AD190:AD193">J190:J193-K190*AA190:AA193</f>
        <v>2.4323591411118395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</row>
    <row r="191" spans="1:173" s="1" customFormat="1" ht="15" thickBot="1" x14ac:dyDescent="0.4">
      <c r="A191" s="182"/>
      <c r="B191" s="41">
        <v>0</v>
      </c>
      <c r="C191" s="40">
        <v>1</v>
      </c>
      <c r="D191" s="39">
        <v>0</v>
      </c>
      <c r="E191" s="38">
        <v>1</v>
      </c>
      <c r="F191" s="38">
        <v>0</v>
      </c>
      <c r="G191" s="37">
        <v>0</v>
      </c>
      <c r="H191" s="36">
        <f t="shared" si="9"/>
        <v>-1.8321711020956353</v>
      </c>
      <c r="I191" s="35">
        <f t="shared" si="10"/>
        <v>2.955559880457574</v>
      </c>
      <c r="J191" s="34">
        <f t="shared" si="11"/>
        <v>0.4392045255668689</v>
      </c>
      <c r="K191" s="33"/>
      <c r="L191" s="67">
        <v>0.4392045255668689</v>
      </c>
      <c r="M191" s="66">
        <v>3.3947644060244428</v>
      </c>
      <c r="N191" s="66">
        <v>-1.3929665765287664</v>
      </c>
      <c r="O191" s="65">
        <v>1.5625933039288076</v>
      </c>
      <c r="P191" s="12">
        <f>EXP(L191)/((EXP(L190)+EXP(L191)+EXP(L192)+EXP(L193)))</f>
        <v>0.10587226457050879</v>
      </c>
      <c r="Q191" s="12">
        <f>EXP(M191)/((EXP(M190)+EXP(M191)+EXP(M192)+EXP(M193)))</f>
        <v>0.80811853702397063</v>
      </c>
      <c r="R191" s="12">
        <f>EXP(N191)/((EXP(N190)+EXP(N191)+EXP(N192)+EXP(N193)))</f>
        <v>6.7327102171238183E-3</v>
      </c>
      <c r="S191" s="12">
        <f>EXP(O191)/((EXP(O190)+EXP(O191)+EXP(O192)+EXP(O193)))</f>
        <v>8.9064777667843958E-2</v>
      </c>
      <c r="T191" s="11"/>
      <c r="U191" s="30">
        <v>2.6468066142627197E-2</v>
      </c>
      <c r="V191" s="30">
        <v>-4.7970365744007343E-2</v>
      </c>
      <c r="W191" s="30">
        <v>1.6831775542809546E-3</v>
      </c>
      <c r="X191" s="29">
        <v>2.226619441696099E-2</v>
      </c>
      <c r="Y191" s="28">
        <v>2.3949371971241945E-2</v>
      </c>
      <c r="Z191" s="27">
        <v>-2.5704171327046353E-2</v>
      </c>
      <c r="AA191" s="6">
        <f t="shared" si="8"/>
        <v>2.447072369861799E-3</v>
      </c>
      <c r="AB191" s="26">
        <v>-1.8561204740668773</v>
      </c>
      <c r="AC191" s="25">
        <v>2.9812640517846205</v>
      </c>
      <c r="AD191" s="24">
        <v>0.4367574531970071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</row>
    <row r="192" spans="1:173" s="1" customFormat="1" ht="15" thickBot="1" x14ac:dyDescent="0.4">
      <c r="A192" s="182"/>
      <c r="B192" s="41">
        <v>1</v>
      </c>
      <c r="C192" s="40">
        <v>0</v>
      </c>
      <c r="D192" s="39">
        <v>0</v>
      </c>
      <c r="E192" s="38">
        <v>0</v>
      </c>
      <c r="F192" s="38">
        <v>1</v>
      </c>
      <c r="G192" s="37">
        <v>0</v>
      </c>
      <c r="H192" s="36">
        <f t="shared" si="9"/>
        <v>2.955559880457574</v>
      </c>
      <c r="I192" s="35">
        <f t="shared" si="10"/>
        <v>-1.8321711020956353</v>
      </c>
      <c r="J192" s="34">
        <f t="shared" si="11"/>
        <v>0.4392045255668689</v>
      </c>
      <c r="K192" s="33"/>
      <c r="L192" s="67">
        <v>0.4392045255668689</v>
      </c>
      <c r="M192" s="66">
        <v>-1.3929665765287664</v>
      </c>
      <c r="N192" s="66">
        <v>3.3947644060244428</v>
      </c>
      <c r="O192" s="65">
        <v>1.5625933039288076</v>
      </c>
      <c r="P192" s="12">
        <f>EXP(L192)/((EXP(L190)+EXP(L191)+EXP(L192)+EXP(L193)))</f>
        <v>0.10587226457050879</v>
      </c>
      <c r="Q192" s="12">
        <f>EXP(M192)/((EXP(M190)+EXP(M191)+EXP(M192)+EXP(M193)))</f>
        <v>6.7327102171238183E-3</v>
      </c>
      <c r="R192" s="12">
        <f>EXP(N192)/((EXP(N190)+EXP(N191)+EXP(N192)+EXP(N193)))</f>
        <v>0.80811853702397063</v>
      </c>
      <c r="S192" s="12">
        <f>EXP(O192)/((EXP(O190)+EXP(O191)+EXP(O192)+EXP(O193)))</f>
        <v>8.9064777667843958E-2</v>
      </c>
      <c r="T192" s="11"/>
      <c r="U192" s="30">
        <v>2.6468066142627197E-2</v>
      </c>
      <c r="V192" s="30">
        <v>1.6831775542809546E-3</v>
      </c>
      <c r="W192" s="30">
        <v>-4.7970365744007343E-2</v>
      </c>
      <c r="X192" s="29">
        <v>2.226619441696099E-2</v>
      </c>
      <c r="Y192" s="28">
        <v>-2.5704171327046353E-2</v>
      </c>
      <c r="Z192" s="27">
        <v>2.3949371971241945E-2</v>
      </c>
      <c r="AA192" s="6">
        <f t="shared" si="8"/>
        <v>2.447072369861799E-3</v>
      </c>
      <c r="AB192" s="26">
        <v>2.9812640517846205</v>
      </c>
      <c r="AC192" s="25">
        <v>-1.8561204740668773</v>
      </c>
      <c r="AD192" s="24">
        <v>0.4367574531970071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</row>
    <row r="193" spans="1:173" s="1" customFormat="1" ht="15" thickBot="1" x14ac:dyDescent="0.4">
      <c r="A193" s="183"/>
      <c r="B193" s="23">
        <v>1</v>
      </c>
      <c r="C193" s="22">
        <v>1</v>
      </c>
      <c r="D193" s="21">
        <v>0</v>
      </c>
      <c r="E193" s="20">
        <v>0</v>
      </c>
      <c r="F193" s="20">
        <v>0</v>
      </c>
      <c r="G193" s="19">
        <v>1</v>
      </c>
      <c r="H193" s="18">
        <f t="shared" si="9"/>
        <v>2.3299257286009976</v>
      </c>
      <c r="I193" s="17">
        <f t="shared" si="10"/>
        <v>2.3299257286009976</v>
      </c>
      <c r="J193" s="16">
        <f t="shared" si="11"/>
        <v>-0.8889662878161062</v>
      </c>
      <c r="K193" s="15"/>
      <c r="L193" s="64">
        <v>-0.8889662878161062</v>
      </c>
      <c r="M193" s="63">
        <v>1.4409594407848914</v>
      </c>
      <c r="N193" s="63">
        <v>1.4409594407848914</v>
      </c>
      <c r="O193" s="62">
        <v>3.7708851693858891</v>
      </c>
      <c r="P193" s="12">
        <f>EXP(L193)/((EXP(L190)+EXP(L191)+EXP(L192)+EXP(L193)))</f>
        <v>2.8052072154739087E-2</v>
      </c>
      <c r="Q193" s="12">
        <f>EXP(M193)/((EXP(M190)+EXP(M191)+EXP(M192)+EXP(M193)))</f>
        <v>0.11453767254718394</v>
      </c>
      <c r="R193" s="12">
        <f>EXP(N193)/((EXP(N190)+EXP(N191)+EXP(N192)+EXP(N193)))</f>
        <v>0.11453767254718394</v>
      </c>
      <c r="S193" s="12">
        <f>EXP(O193)/((EXP(O190)+EXP(O191)+EXP(O192)+EXP(O193)))</f>
        <v>0.8105036215098872</v>
      </c>
      <c r="T193" s="11"/>
      <c r="U193" s="10">
        <v>7.0130180386847717E-3</v>
      </c>
      <c r="V193" s="10">
        <v>2.8634418136795986E-2</v>
      </c>
      <c r="W193" s="10">
        <v>2.8634418136795986E-2</v>
      </c>
      <c r="X193" s="9">
        <v>-4.7374094622528201E-2</v>
      </c>
      <c r="Y193" s="8">
        <v>-1.8739676485732215E-2</v>
      </c>
      <c r="Z193" s="7">
        <v>-1.8739676485732215E-2</v>
      </c>
      <c r="AA193" s="6">
        <f t="shared" si="8"/>
        <v>1.6907759689748544E-2</v>
      </c>
      <c r="AB193" s="5">
        <v>2.3486654050867299</v>
      </c>
      <c r="AC193" s="4">
        <v>2.3486654050867299</v>
      </c>
      <c r="AD193" s="3">
        <v>-0.90587404750585476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</row>
    <row r="194" spans="1:173" s="1" customFormat="1" ht="15" thickBot="1" x14ac:dyDescent="0.4">
      <c r="A194" s="181">
        <f>A190+1</f>
        <v>47</v>
      </c>
      <c r="B194" s="58">
        <v>0</v>
      </c>
      <c r="C194" s="57">
        <v>0</v>
      </c>
      <c r="D194" s="56">
        <v>1</v>
      </c>
      <c r="E194" s="55">
        <v>0</v>
      </c>
      <c r="F194" s="55">
        <v>0</v>
      </c>
      <c r="G194" s="54">
        <v>0</v>
      </c>
      <c r="H194" s="36">
        <f t="shared" si="9"/>
        <v>-1.4738089828044734</v>
      </c>
      <c r="I194" s="35">
        <f t="shared" si="10"/>
        <v>-1.4738089828044734</v>
      </c>
      <c r="J194" s="53">
        <f t="shared" si="11"/>
        <v>2.4323591411118395</v>
      </c>
      <c r="K194" s="52">
        <f>K190</f>
        <v>1</v>
      </c>
      <c r="L194" s="61" cm="1">
        <f t="array" ref="L194:O197">J194:J197 + MMULT(H194:I197, TRANSPOSE(B194:C197))</f>
        <v>2.4323591411118395</v>
      </c>
      <c r="M194" s="60">
        <v>0.95855015830736612</v>
      </c>
      <c r="N194" s="60">
        <v>0.95855015830736612</v>
      </c>
      <c r="O194" s="59">
        <v>-0.51525882449710725</v>
      </c>
      <c r="P194" s="12">
        <f>EXP(L194)/((EXP(L194)+EXP(L195)+EXP(L196)+EXP(L197)))</f>
        <v>0.76489832305130656</v>
      </c>
      <c r="Q194" s="12">
        <f>EXP(M194)/((EXP(M194)+EXP(M195)+EXP(M196)+EXP(M197)))</f>
        <v>6.9375491206598749E-2</v>
      </c>
      <c r="R194" s="12">
        <f>EXP(N194)/((EXP(N194)+EXP(N195)+EXP(N196)+EXP(N197)))</f>
        <v>6.9375491206598763E-2</v>
      </c>
      <c r="S194" s="12">
        <f>EXP(O194)/((EXP(O194)+EXP(O195)+EXP(O196)+EXP(O197)))</f>
        <v>1.0969731824073667E-2</v>
      </c>
      <c r="T194" s="49" cm="1">
        <f t="array" ref="T194">SUM(LN(P194:S197)*D194:G197*(-0.25))</f>
        <v>0.22285319719633273</v>
      </c>
      <c r="U194" s="48" cm="1">
        <f t="array" ref="U194:X197">0.25*(P194:S197-D194:G197)</f>
        <v>-5.877541923717336E-2</v>
      </c>
      <c r="V194" s="48">
        <v>1.7343872801649687E-2</v>
      </c>
      <c r="W194" s="48">
        <v>1.7343872801649691E-2</v>
      </c>
      <c r="X194" s="47">
        <v>2.7424329560184167E-3</v>
      </c>
      <c r="Y194" s="46" cm="1">
        <f t="array" ref="Y194:Z197">MMULT(_xlfn.ANCHORARRAY(U194),B194:C197)</f>
        <v>2.0086305757668108E-2</v>
      </c>
      <c r="Z194" s="45">
        <v>2.0086305757668104E-2</v>
      </c>
      <c r="AA194" s="6">
        <f t="shared" si="8"/>
        <v>-2.1345240677855565E-2</v>
      </c>
      <c r="AB194" s="44" cm="1">
        <f t="array" ref="AB194:AC197">H194:I197-K194*_xlfn.ANCHORARRAY(Y194)</f>
        <v>-1.4938952885621415</v>
      </c>
      <c r="AC194" s="43">
        <v>-1.4938952885621415</v>
      </c>
      <c r="AD194" s="42" cm="1">
        <f t="array" ref="AD194:AD197">J194:J197-K194*AA194:AA197</f>
        <v>2.4537043817896951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</row>
    <row r="195" spans="1:173" s="1" customFormat="1" ht="15" thickBot="1" x14ac:dyDescent="0.4">
      <c r="A195" s="182"/>
      <c r="B195" s="41">
        <v>0</v>
      </c>
      <c r="C195" s="40">
        <v>1</v>
      </c>
      <c r="D195" s="39">
        <v>0</v>
      </c>
      <c r="E195" s="38">
        <v>1</v>
      </c>
      <c r="F195" s="38">
        <v>0</v>
      </c>
      <c r="G195" s="37">
        <v>0</v>
      </c>
      <c r="H195" s="36">
        <f t="shared" si="9"/>
        <v>-1.8561204740668773</v>
      </c>
      <c r="I195" s="35">
        <f t="shared" si="10"/>
        <v>2.9812640517846205</v>
      </c>
      <c r="J195" s="34">
        <f t="shared" si="11"/>
        <v>0.4367574531970071</v>
      </c>
      <c r="K195" s="33"/>
      <c r="L195" s="67">
        <v>0.4367574531970071</v>
      </c>
      <c r="M195" s="66">
        <v>3.4180215049816276</v>
      </c>
      <c r="N195" s="66">
        <v>-1.4193630208698702</v>
      </c>
      <c r="O195" s="65">
        <v>1.5619010309147503</v>
      </c>
      <c r="P195" s="12">
        <f>EXP(L195)/((EXP(L194)+EXP(L195)+EXP(L196)+EXP(L197)))</f>
        <v>0.10397403723809107</v>
      </c>
      <c r="Q195" s="12">
        <f>EXP(M195)/((EXP(M194)+EXP(M195)+EXP(M196)+EXP(M197)))</f>
        <v>0.81159788271659861</v>
      </c>
      <c r="R195" s="12">
        <f>EXP(N195)/((EXP(N194)+EXP(N195)+EXP(N196)+EXP(N197)))</f>
        <v>6.4341547041917952E-3</v>
      </c>
      <c r="S195" s="12">
        <f>EXP(O195)/((EXP(O194)+EXP(O195)+EXP(O196)+EXP(O197)))</f>
        <v>8.7557846964958413E-2</v>
      </c>
      <c r="T195" s="11"/>
      <c r="U195" s="30">
        <v>2.5993509309522767E-2</v>
      </c>
      <c r="V195" s="30">
        <v>-4.7100529320850348E-2</v>
      </c>
      <c r="W195" s="30">
        <v>1.6085386760479488E-3</v>
      </c>
      <c r="X195" s="29">
        <v>2.1889461741239603E-2</v>
      </c>
      <c r="Y195" s="28">
        <v>2.3498000417287553E-2</v>
      </c>
      <c r="Z195" s="27">
        <v>-2.5211067579610745E-2</v>
      </c>
      <c r="AA195" s="6">
        <f t="shared" si="8"/>
        <v>2.3909804059599714E-3</v>
      </c>
      <c r="AB195" s="26">
        <v>-1.8796184744841649</v>
      </c>
      <c r="AC195" s="25">
        <v>3.0064751193642314</v>
      </c>
      <c r="AD195" s="24">
        <v>0.43436647279104712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</row>
    <row r="196" spans="1:173" s="1" customFormat="1" ht="15" thickBot="1" x14ac:dyDescent="0.4">
      <c r="A196" s="182"/>
      <c r="B196" s="41">
        <v>1</v>
      </c>
      <c r="C196" s="40">
        <v>0</v>
      </c>
      <c r="D196" s="39">
        <v>0</v>
      </c>
      <c r="E196" s="38">
        <v>0</v>
      </c>
      <c r="F196" s="38">
        <v>1</v>
      </c>
      <c r="G196" s="37">
        <v>0</v>
      </c>
      <c r="H196" s="36">
        <f t="shared" si="9"/>
        <v>2.9812640517846205</v>
      </c>
      <c r="I196" s="35">
        <f t="shared" si="10"/>
        <v>-1.8561204740668773</v>
      </c>
      <c r="J196" s="34">
        <f t="shared" si="11"/>
        <v>0.4367574531970071</v>
      </c>
      <c r="K196" s="33"/>
      <c r="L196" s="67">
        <v>0.4367574531970071</v>
      </c>
      <c r="M196" s="66">
        <v>-1.4193630208698702</v>
      </c>
      <c r="N196" s="66">
        <v>3.4180215049816276</v>
      </c>
      <c r="O196" s="65">
        <v>1.5619010309147503</v>
      </c>
      <c r="P196" s="12">
        <f>EXP(L196)/((EXP(L194)+EXP(L195)+EXP(L196)+EXP(L197)))</f>
        <v>0.10397403723809107</v>
      </c>
      <c r="Q196" s="12">
        <f>EXP(M196)/((EXP(M194)+EXP(M195)+EXP(M196)+EXP(M197)))</f>
        <v>6.4341547041917944E-3</v>
      </c>
      <c r="R196" s="12">
        <f>EXP(N196)/((EXP(N194)+EXP(N195)+EXP(N196)+EXP(N197)))</f>
        <v>0.81159788271659872</v>
      </c>
      <c r="S196" s="12">
        <f>EXP(O196)/((EXP(O194)+EXP(O195)+EXP(O196)+EXP(O197)))</f>
        <v>8.7557846964958413E-2</v>
      </c>
      <c r="T196" s="11"/>
      <c r="U196" s="30">
        <v>2.5993509309522767E-2</v>
      </c>
      <c r="V196" s="30">
        <v>1.6085386760479486E-3</v>
      </c>
      <c r="W196" s="30">
        <v>-4.7100529320850321E-2</v>
      </c>
      <c r="X196" s="29">
        <v>2.1889461741239603E-2</v>
      </c>
      <c r="Y196" s="28">
        <v>-2.5211067579610717E-2</v>
      </c>
      <c r="Z196" s="27">
        <v>2.3498000417287553E-2</v>
      </c>
      <c r="AA196" s="6">
        <f t="shared" si="8"/>
        <v>2.3909804059599991E-3</v>
      </c>
      <c r="AB196" s="26">
        <v>3.0064751193642314</v>
      </c>
      <c r="AC196" s="25">
        <v>-1.8796184744841649</v>
      </c>
      <c r="AD196" s="24">
        <v>0.43436647279104712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</row>
    <row r="197" spans="1:173" s="1" customFormat="1" ht="15" thickBot="1" x14ac:dyDescent="0.4">
      <c r="A197" s="183"/>
      <c r="B197" s="23">
        <v>1</v>
      </c>
      <c r="C197" s="22">
        <v>1</v>
      </c>
      <c r="D197" s="21">
        <v>0</v>
      </c>
      <c r="E197" s="20">
        <v>0</v>
      </c>
      <c r="F197" s="20">
        <v>0</v>
      </c>
      <c r="G197" s="19">
        <v>1</v>
      </c>
      <c r="H197" s="18">
        <f t="shared" si="9"/>
        <v>2.3486654050867299</v>
      </c>
      <c r="I197" s="17">
        <f t="shared" si="10"/>
        <v>2.3486654050867299</v>
      </c>
      <c r="J197" s="16">
        <f t="shared" si="11"/>
        <v>-0.90587404750585476</v>
      </c>
      <c r="K197" s="15"/>
      <c r="L197" s="64">
        <v>-0.90587404750585476</v>
      </c>
      <c r="M197" s="63">
        <v>1.4427913575808753</v>
      </c>
      <c r="N197" s="63">
        <v>1.4427913575808753</v>
      </c>
      <c r="O197" s="62">
        <v>3.7914567626676052</v>
      </c>
      <c r="P197" s="12">
        <f>EXP(L197)/((EXP(L194)+EXP(L195)+EXP(L196)+EXP(L197)))</f>
        <v>2.7153602472511303E-2</v>
      </c>
      <c r="Q197" s="12">
        <f>EXP(M197)/((EXP(M194)+EXP(M195)+EXP(M196)+EXP(M197)))</f>
        <v>0.11259247137261064</v>
      </c>
      <c r="R197" s="12">
        <f>EXP(N197)/((EXP(N194)+EXP(N195)+EXP(N196)+EXP(N197)))</f>
        <v>0.11259247137261066</v>
      </c>
      <c r="S197" s="12">
        <f>EXP(O197)/((EXP(O194)+EXP(O195)+EXP(O196)+EXP(O197)))</f>
        <v>0.81391457424600944</v>
      </c>
      <c r="T197" s="11"/>
      <c r="U197" s="10">
        <v>6.7884006181278258E-3</v>
      </c>
      <c r="V197" s="10">
        <v>2.8148117843152659E-2</v>
      </c>
      <c r="W197" s="10">
        <v>2.8148117843152666E-2</v>
      </c>
      <c r="X197" s="9">
        <v>-4.6521356438497641E-2</v>
      </c>
      <c r="Y197" s="8">
        <v>-1.8373238595344975E-2</v>
      </c>
      <c r="Z197" s="7">
        <v>-1.8373238595344982E-2</v>
      </c>
      <c r="AA197" s="6">
        <f t="shared" si="8"/>
        <v>1.6563279865935504E-2</v>
      </c>
      <c r="AB197" s="5">
        <v>2.3670386436820747</v>
      </c>
      <c r="AC197" s="4">
        <v>2.3670386436820747</v>
      </c>
      <c r="AD197" s="3">
        <v>-0.92243732737179029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</row>
    <row r="198" spans="1:173" s="1" customFormat="1" ht="15" thickBot="1" x14ac:dyDescent="0.4">
      <c r="A198" s="181">
        <f>A194+1</f>
        <v>48</v>
      </c>
      <c r="B198" s="58">
        <v>0</v>
      </c>
      <c r="C198" s="57">
        <v>0</v>
      </c>
      <c r="D198" s="56">
        <v>1</v>
      </c>
      <c r="E198" s="55">
        <v>0</v>
      </c>
      <c r="F198" s="55">
        <v>0</v>
      </c>
      <c r="G198" s="54">
        <v>0</v>
      </c>
      <c r="H198" s="36">
        <f t="shared" si="9"/>
        <v>-1.4938952885621415</v>
      </c>
      <c r="I198" s="35">
        <f t="shared" si="10"/>
        <v>-1.4938952885621415</v>
      </c>
      <c r="J198" s="53">
        <f t="shared" si="11"/>
        <v>2.4537043817896951</v>
      </c>
      <c r="K198" s="52">
        <f>K194</f>
        <v>1</v>
      </c>
      <c r="L198" s="61" cm="1">
        <f t="array" ref="L198:O201">J198:J201 + MMULT(H198:I201, TRANSPOSE(B198:C201))</f>
        <v>2.4537043817896951</v>
      </c>
      <c r="M198" s="60">
        <v>0.95980909322755359</v>
      </c>
      <c r="N198" s="60">
        <v>0.95980909322755359</v>
      </c>
      <c r="O198" s="59">
        <v>-0.5340861953345879</v>
      </c>
      <c r="P198" s="12">
        <f>EXP(L198)/((EXP(L198)+EXP(L199)+EXP(L200)+EXP(L201)))</f>
        <v>0.76942861787445371</v>
      </c>
      <c r="Q198" s="12">
        <f>EXP(M198)/((EXP(M198)+EXP(M199)+EXP(M200)+EXP(M201)))</f>
        <v>6.8177025554144094E-2</v>
      </c>
      <c r="R198" s="12">
        <f>EXP(N198)/((EXP(N198)+EXP(N199)+EXP(N200)+EXP(N201)))</f>
        <v>6.8177025554144094E-2</v>
      </c>
      <c r="S198" s="12">
        <f>EXP(O198)/((EXP(O198)+EXP(O199)+EXP(O200)+EXP(O201)))</f>
        <v>1.0592777335309065E-2</v>
      </c>
      <c r="T198" s="49" cm="1">
        <f t="array" ref="T198">SUM(LN(P198:S201)*D198:G201*(-0.25))</f>
        <v>0.21829852846967887</v>
      </c>
      <c r="U198" s="48" cm="1">
        <f t="array" ref="U198:X201">0.25*(P198:S201-D198:G201)</f>
        <v>-5.7642845531386572E-2</v>
      </c>
      <c r="V198" s="48">
        <v>1.7044256388536023E-2</v>
      </c>
      <c r="W198" s="48">
        <v>1.7044256388536023E-2</v>
      </c>
      <c r="X198" s="47">
        <v>2.6481943338272662E-3</v>
      </c>
      <c r="Y198" s="46" cm="1">
        <f t="array" ref="Y198:Z201">MMULT(_xlfn.ANCHORARRAY(U198),B198:C201)</f>
        <v>1.9692450722363291E-2</v>
      </c>
      <c r="Z198" s="45">
        <v>1.9692450722363291E-2</v>
      </c>
      <c r="AA198" s="6">
        <f t="shared" si="8"/>
        <v>-2.0906138420487257E-2</v>
      </c>
      <c r="AB198" s="44" cm="1">
        <f t="array" ref="AB198:AC201">H198:I201-K198*_xlfn.ANCHORARRAY(Y198)</f>
        <v>-1.5135877392845047</v>
      </c>
      <c r="AC198" s="43">
        <v>-1.5135877392845047</v>
      </c>
      <c r="AD198" s="42" cm="1">
        <f t="array" ref="AD198:AD201">J198:J201-K198*AA198:AA201</f>
        <v>2.4746105202101822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</row>
    <row r="199" spans="1:173" s="1" customFormat="1" ht="15" thickBot="1" x14ac:dyDescent="0.4">
      <c r="A199" s="182"/>
      <c r="B199" s="41">
        <v>0</v>
      </c>
      <c r="C199" s="40">
        <v>1</v>
      </c>
      <c r="D199" s="39">
        <v>0</v>
      </c>
      <c r="E199" s="38">
        <v>1</v>
      </c>
      <c r="F199" s="38">
        <v>0</v>
      </c>
      <c r="G199" s="37">
        <v>0</v>
      </c>
      <c r="H199" s="36">
        <f t="shared" si="9"/>
        <v>-1.8796184744841649</v>
      </c>
      <c r="I199" s="35">
        <f t="shared" si="10"/>
        <v>3.0064751193642314</v>
      </c>
      <c r="J199" s="34">
        <f t="shared" si="11"/>
        <v>0.43436647279104712</v>
      </c>
      <c r="K199" s="33"/>
      <c r="L199" s="67">
        <v>0.43436647279104712</v>
      </c>
      <c r="M199" s="66">
        <v>3.4408415921552784</v>
      </c>
      <c r="N199" s="66">
        <v>-1.4452520016931176</v>
      </c>
      <c r="O199" s="65">
        <v>1.5612231176711138</v>
      </c>
      <c r="P199" s="12">
        <f>EXP(L199)/((EXP(L198)+EXP(L199)+EXP(L200)+EXP(L201)))</f>
        <v>0.10213651243431267</v>
      </c>
      <c r="Q199" s="12">
        <f>EXP(M199)/((EXP(M198)+EXP(M199)+EXP(M200)+EXP(M201)))</f>
        <v>0.81496090137458399</v>
      </c>
      <c r="R199" s="12">
        <f>EXP(N199)/((EXP(N198)+EXP(N199)+EXP(N200)+EXP(N201)))</f>
        <v>6.1536570321727557E-3</v>
      </c>
      <c r="S199" s="12">
        <f>EXP(O199)/((EXP(O198)+EXP(O199)+EXP(O200)+EXP(O201)))</f>
        <v>8.6097613942162213E-2</v>
      </c>
      <c r="T199" s="11"/>
      <c r="U199" s="30">
        <v>2.5534128108578167E-2</v>
      </c>
      <c r="V199" s="30">
        <v>-4.6259774656354002E-2</v>
      </c>
      <c r="W199" s="30">
        <v>1.5384142580431889E-3</v>
      </c>
      <c r="X199" s="29">
        <v>2.1524403485540553E-2</v>
      </c>
      <c r="Y199" s="28">
        <v>2.3062817743583743E-2</v>
      </c>
      <c r="Z199" s="27">
        <v>-2.4735371170813449E-2</v>
      </c>
      <c r="AA199" s="6">
        <f t="shared" si="8"/>
        <v>2.3371711958079071E-3</v>
      </c>
      <c r="AB199" s="26">
        <v>-1.9026812922277485</v>
      </c>
      <c r="AC199" s="25">
        <v>3.0312104905350448</v>
      </c>
      <c r="AD199" s="24">
        <v>0.43202930159523922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</row>
    <row r="200" spans="1:173" s="1" customFormat="1" ht="15" thickBot="1" x14ac:dyDescent="0.4">
      <c r="A200" s="182"/>
      <c r="B200" s="41">
        <v>1</v>
      </c>
      <c r="C200" s="40">
        <v>0</v>
      </c>
      <c r="D200" s="39">
        <v>0</v>
      </c>
      <c r="E200" s="38">
        <v>0</v>
      </c>
      <c r="F200" s="38">
        <v>1</v>
      </c>
      <c r="G200" s="37">
        <v>0</v>
      </c>
      <c r="H200" s="36">
        <f t="shared" si="9"/>
        <v>3.0064751193642314</v>
      </c>
      <c r="I200" s="35">
        <f t="shared" si="10"/>
        <v>-1.8796184744841649</v>
      </c>
      <c r="J200" s="34">
        <f t="shared" si="11"/>
        <v>0.43436647279104712</v>
      </c>
      <c r="K200" s="33"/>
      <c r="L200" s="67">
        <v>0.43436647279104712</v>
      </c>
      <c r="M200" s="66">
        <v>-1.4452520016931176</v>
      </c>
      <c r="N200" s="66">
        <v>3.4408415921552784</v>
      </c>
      <c r="O200" s="65">
        <v>1.5612231176711138</v>
      </c>
      <c r="P200" s="12">
        <f>EXP(L200)/((EXP(L198)+EXP(L199)+EXP(L200)+EXP(L201)))</f>
        <v>0.10213651243431267</v>
      </c>
      <c r="Q200" s="12">
        <f>EXP(M200)/((EXP(M198)+EXP(M199)+EXP(M200)+EXP(M201)))</f>
        <v>6.1536570321727557E-3</v>
      </c>
      <c r="R200" s="12">
        <f>EXP(N200)/((EXP(N198)+EXP(N199)+EXP(N200)+EXP(N201)))</f>
        <v>0.81496090137458399</v>
      </c>
      <c r="S200" s="12">
        <f>EXP(O200)/((EXP(O198)+EXP(O199)+EXP(O200)+EXP(O201)))</f>
        <v>8.6097613942162213E-2</v>
      </c>
      <c r="T200" s="11"/>
      <c r="U200" s="30">
        <v>2.5534128108578167E-2</v>
      </c>
      <c r="V200" s="30">
        <v>1.5384142580431889E-3</v>
      </c>
      <c r="W200" s="30">
        <v>-4.6259774656354002E-2</v>
      </c>
      <c r="X200" s="29">
        <v>2.1524403485540553E-2</v>
      </c>
      <c r="Y200" s="28">
        <v>-2.4735371170813449E-2</v>
      </c>
      <c r="Z200" s="27">
        <v>2.3062817743583743E-2</v>
      </c>
      <c r="AA200" s="6">
        <f t="shared" si="8"/>
        <v>2.3371711958079071E-3</v>
      </c>
      <c r="AB200" s="26">
        <v>3.0312104905350448</v>
      </c>
      <c r="AC200" s="25">
        <v>-1.9026812922277485</v>
      </c>
      <c r="AD200" s="24">
        <v>0.43202930159523922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</row>
    <row r="201" spans="1:173" s="1" customFormat="1" ht="15" thickBot="1" x14ac:dyDescent="0.4">
      <c r="A201" s="183"/>
      <c r="B201" s="23">
        <v>1</v>
      </c>
      <c r="C201" s="22">
        <v>1</v>
      </c>
      <c r="D201" s="21">
        <v>0</v>
      </c>
      <c r="E201" s="20">
        <v>0</v>
      </c>
      <c r="F201" s="20">
        <v>0</v>
      </c>
      <c r="G201" s="19">
        <v>1</v>
      </c>
      <c r="H201" s="18">
        <f t="shared" si="9"/>
        <v>2.3670386436820747</v>
      </c>
      <c r="I201" s="17">
        <f t="shared" si="10"/>
        <v>2.3670386436820747</v>
      </c>
      <c r="J201" s="16">
        <f t="shared" si="11"/>
        <v>-0.92243732737179029</v>
      </c>
      <c r="K201" s="15"/>
      <c r="L201" s="64">
        <v>-0.92243732737179029</v>
      </c>
      <c r="M201" s="63">
        <v>1.4446013163102844</v>
      </c>
      <c r="N201" s="63">
        <v>1.4446013163102844</v>
      </c>
      <c r="O201" s="62">
        <v>3.8116399599923589</v>
      </c>
      <c r="P201" s="12">
        <f>EXP(L201)/((EXP(L198)+EXP(L199)+EXP(L200)+EXP(L201)))</f>
        <v>2.6298357256920844E-2</v>
      </c>
      <c r="Q201" s="12">
        <f>EXP(M201)/((EXP(M198)+EXP(M199)+EXP(M200)+EXP(M201)))</f>
        <v>0.11070841603909916</v>
      </c>
      <c r="R201" s="12">
        <f>EXP(N201)/((EXP(N198)+EXP(N199)+EXP(N200)+EXP(N201)))</f>
        <v>0.11070841603909916</v>
      </c>
      <c r="S201" s="12">
        <f>EXP(O201)/((EXP(O198)+EXP(O199)+EXP(O200)+EXP(O201)))</f>
        <v>0.81721199478036655</v>
      </c>
      <c r="T201" s="11"/>
      <c r="U201" s="10">
        <v>6.5745893142302109E-3</v>
      </c>
      <c r="V201" s="10">
        <v>2.767710400977479E-2</v>
      </c>
      <c r="W201" s="10">
        <v>2.767710400977479E-2</v>
      </c>
      <c r="X201" s="9">
        <v>-4.5697001304908363E-2</v>
      </c>
      <c r="Y201" s="8">
        <v>-1.8019897295133574E-2</v>
      </c>
      <c r="Z201" s="7">
        <v>-1.8019897295133574E-2</v>
      </c>
      <c r="AA201" s="6">
        <f t="shared" si="8"/>
        <v>1.6231796028871426E-2</v>
      </c>
      <c r="AB201" s="5">
        <v>2.3850585409772083</v>
      </c>
      <c r="AC201" s="4">
        <v>2.3850585409772083</v>
      </c>
      <c r="AD201" s="3">
        <v>-0.93866912340066166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</row>
    <row r="202" spans="1:173" s="1" customFormat="1" ht="15" thickBot="1" x14ac:dyDescent="0.4">
      <c r="A202" s="181">
        <f>A198+1</f>
        <v>49</v>
      </c>
      <c r="B202" s="58">
        <v>0</v>
      </c>
      <c r="C202" s="57">
        <v>0</v>
      </c>
      <c r="D202" s="56">
        <v>1</v>
      </c>
      <c r="E202" s="55">
        <v>0</v>
      </c>
      <c r="F202" s="55">
        <v>0</v>
      </c>
      <c r="G202" s="54">
        <v>0</v>
      </c>
      <c r="H202" s="36">
        <f t="shared" si="9"/>
        <v>-1.5135877392845047</v>
      </c>
      <c r="I202" s="35">
        <f t="shared" si="10"/>
        <v>-1.5135877392845047</v>
      </c>
      <c r="J202" s="53">
        <f t="shared" si="11"/>
        <v>2.4746105202101822</v>
      </c>
      <c r="K202" s="52">
        <f>K198</f>
        <v>1</v>
      </c>
      <c r="L202" s="61" cm="1">
        <f t="array" ref="L202:O205">J202:J205 + MMULT(H202:I205, TRANSPOSE(B202:C205))</f>
        <v>2.4746105202101822</v>
      </c>
      <c r="M202" s="60">
        <v>0.9610227809256775</v>
      </c>
      <c r="N202" s="60">
        <v>0.9610227809256775</v>
      </c>
      <c r="O202" s="59">
        <v>-0.55256495835882724</v>
      </c>
      <c r="P202" s="12">
        <f>EXP(L202)/((EXP(L202)+EXP(L203)+EXP(L204)+EXP(L205)))</f>
        <v>0.77380213222355587</v>
      </c>
      <c r="Q202" s="12">
        <f>EXP(M202)/((EXP(M202)+EXP(M203)+EXP(M204)+EXP(M205)))</f>
        <v>6.7014279732933085E-2</v>
      </c>
      <c r="R202" s="12">
        <f>EXP(N202)/((EXP(N202)+EXP(N203)+EXP(N204)+EXP(N205)))</f>
        <v>6.7014279732933099E-2</v>
      </c>
      <c r="S202" s="12">
        <f>EXP(O202)/((EXP(O202)+EXP(O203)+EXP(O204)+EXP(O205)))</f>
        <v>1.0234665560629424E-2</v>
      </c>
      <c r="T202" s="49" cm="1">
        <f t="array" ref="T202">SUM(LN(P202:S205)*D202:G205*(-0.25))</f>
        <v>0.21391649556085351</v>
      </c>
      <c r="U202" s="48" cm="1">
        <f t="array" ref="U202:X205">0.25*(P202:S205-D202:G205)</f>
        <v>-5.6549466944111032E-2</v>
      </c>
      <c r="V202" s="48">
        <v>1.6753569933233271E-2</v>
      </c>
      <c r="W202" s="48">
        <v>1.6753569933233275E-2</v>
      </c>
      <c r="X202" s="47">
        <v>2.5586663901573559E-3</v>
      </c>
      <c r="Y202" s="46" cm="1">
        <f t="array" ref="Y202:Z205">MMULT(_xlfn.ANCHORARRAY(U202),B202:C205)</f>
        <v>1.931223632339063E-2</v>
      </c>
      <c r="Z202" s="45">
        <v>1.9312236323390627E-2</v>
      </c>
      <c r="AA202" s="6">
        <f t="shared" ref="AA202:AA249" si="12">SUM(U202:X202)</f>
        <v>-2.048366068748713E-2</v>
      </c>
      <c r="AB202" s="44" cm="1">
        <f t="array" ref="AB202:AC205">H202:I205-K202*_xlfn.ANCHORARRAY(Y202)</f>
        <v>-1.5328999756078954</v>
      </c>
      <c r="AC202" s="43">
        <v>-1.5328999756078954</v>
      </c>
      <c r="AD202" s="42" cm="1">
        <f t="array" ref="AD202:AD205">J202:J205-K202*AA202:AA205</f>
        <v>2.4950941808976692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</row>
    <row r="203" spans="1:173" s="1" customFormat="1" ht="15" thickBot="1" x14ac:dyDescent="0.4">
      <c r="A203" s="182"/>
      <c r="B203" s="41">
        <v>0</v>
      </c>
      <c r="C203" s="40">
        <v>1</v>
      </c>
      <c r="D203" s="39">
        <v>0</v>
      </c>
      <c r="E203" s="38">
        <v>1</v>
      </c>
      <c r="F203" s="38">
        <v>0</v>
      </c>
      <c r="G203" s="37">
        <v>0</v>
      </c>
      <c r="H203" s="36">
        <f t="shared" si="9"/>
        <v>-1.9026812922277485</v>
      </c>
      <c r="I203" s="35">
        <f t="shared" si="10"/>
        <v>3.0312104905350448</v>
      </c>
      <c r="J203" s="34">
        <f t="shared" si="11"/>
        <v>0.43202930159523922</v>
      </c>
      <c r="K203" s="33"/>
      <c r="L203" s="67">
        <v>0.43202930159523922</v>
      </c>
      <c r="M203" s="66">
        <v>3.4632397921302838</v>
      </c>
      <c r="N203" s="66">
        <v>-1.4706519906325093</v>
      </c>
      <c r="O203" s="65">
        <v>1.5605584999025355</v>
      </c>
      <c r="P203" s="12">
        <f>EXP(L203)/((EXP(L202)+EXP(L203)+EXP(L204)+EXP(L205)))</f>
        <v>0.10035711546144326</v>
      </c>
      <c r="Q203" s="12">
        <f>EXP(M203)/((EXP(M202)+EXP(M203)+EXP(M204)+EXP(M205)))</f>
        <v>0.81821303626641284</v>
      </c>
      <c r="R203" s="12">
        <f>EXP(N203)/((EXP(N202)+EXP(N203)+EXP(N204)+EXP(N205)))</f>
        <v>5.8898525033036957E-3</v>
      </c>
      <c r="S203" s="12">
        <f>EXP(O203)/((EXP(O202)+EXP(O203)+EXP(O204)+EXP(O205)))</f>
        <v>8.4682079302636618E-2</v>
      </c>
      <c r="T203" s="11"/>
      <c r="U203" s="30">
        <v>2.5089278865360814E-2</v>
      </c>
      <c r="V203" s="30">
        <v>-4.544674093339679E-2</v>
      </c>
      <c r="W203" s="30">
        <v>1.4724631258259239E-3</v>
      </c>
      <c r="X203" s="29">
        <v>2.1170519825659154E-2</v>
      </c>
      <c r="Y203" s="28">
        <v>2.2642982951485077E-2</v>
      </c>
      <c r="Z203" s="27">
        <v>-2.4276221107737635E-2</v>
      </c>
      <c r="AA203" s="6">
        <f t="shared" si="12"/>
        <v>2.2855208834491013E-3</v>
      </c>
      <c r="AB203" s="26">
        <v>-1.9253242751792337</v>
      </c>
      <c r="AC203" s="25">
        <v>3.0554867116427822</v>
      </c>
      <c r="AD203" s="24">
        <v>0.42974378071179015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</row>
    <row r="204" spans="1:173" s="1" customFormat="1" ht="15" thickBot="1" x14ac:dyDescent="0.4">
      <c r="A204" s="182"/>
      <c r="B204" s="41">
        <v>1</v>
      </c>
      <c r="C204" s="40">
        <v>0</v>
      </c>
      <c r="D204" s="39">
        <v>0</v>
      </c>
      <c r="E204" s="38">
        <v>0</v>
      </c>
      <c r="F204" s="38">
        <v>1</v>
      </c>
      <c r="G204" s="37">
        <v>0</v>
      </c>
      <c r="H204" s="36">
        <f t="shared" si="9"/>
        <v>3.0312104905350448</v>
      </c>
      <c r="I204" s="35">
        <f t="shared" si="10"/>
        <v>-1.9026812922277485</v>
      </c>
      <c r="J204" s="34">
        <f t="shared" si="11"/>
        <v>0.43202930159523922</v>
      </c>
      <c r="K204" s="33"/>
      <c r="L204" s="67">
        <v>0.43202930159523922</v>
      </c>
      <c r="M204" s="66">
        <v>-1.4706519906325093</v>
      </c>
      <c r="N204" s="66">
        <v>3.4632397921302838</v>
      </c>
      <c r="O204" s="65">
        <v>1.5605584999025355</v>
      </c>
      <c r="P204" s="12">
        <f>EXP(L204)/((EXP(L202)+EXP(L203)+EXP(L204)+EXP(L205)))</f>
        <v>0.10035711546144326</v>
      </c>
      <c r="Q204" s="12">
        <f>EXP(M204)/((EXP(M202)+EXP(M203)+EXP(M204)+EXP(M205)))</f>
        <v>5.8898525033036948E-3</v>
      </c>
      <c r="R204" s="12">
        <f>EXP(N204)/((EXP(N202)+EXP(N203)+EXP(N204)+EXP(N205)))</f>
        <v>0.81821303626641295</v>
      </c>
      <c r="S204" s="12">
        <f>EXP(O204)/((EXP(O202)+EXP(O203)+EXP(O204)+EXP(O205)))</f>
        <v>8.4682079302636618E-2</v>
      </c>
      <c r="T204" s="11"/>
      <c r="U204" s="30">
        <v>2.5089278865360814E-2</v>
      </c>
      <c r="V204" s="30">
        <v>1.4724631258259237E-3</v>
      </c>
      <c r="W204" s="30">
        <v>-4.5446740933396762E-2</v>
      </c>
      <c r="X204" s="29">
        <v>2.1170519825659154E-2</v>
      </c>
      <c r="Y204" s="28">
        <v>-2.4276221107737608E-2</v>
      </c>
      <c r="Z204" s="27">
        <v>2.2642982951485077E-2</v>
      </c>
      <c r="AA204" s="6">
        <f t="shared" si="12"/>
        <v>2.285520883449129E-3</v>
      </c>
      <c r="AB204" s="26">
        <v>3.0554867116427822</v>
      </c>
      <c r="AC204" s="25">
        <v>-1.9253242751792337</v>
      </c>
      <c r="AD204" s="24">
        <v>0.42974378071179009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</row>
    <row r="205" spans="1:173" s="1" customFormat="1" ht="15" thickBot="1" x14ac:dyDescent="0.4">
      <c r="A205" s="183"/>
      <c r="B205" s="23">
        <v>1</v>
      </c>
      <c r="C205" s="22">
        <v>1</v>
      </c>
      <c r="D205" s="21">
        <v>0</v>
      </c>
      <c r="E205" s="20">
        <v>0</v>
      </c>
      <c r="F205" s="20">
        <v>0</v>
      </c>
      <c r="G205" s="19">
        <v>1</v>
      </c>
      <c r="H205" s="18">
        <f t="shared" si="9"/>
        <v>2.3850585409772083</v>
      </c>
      <c r="I205" s="17">
        <f t="shared" si="10"/>
        <v>2.3850585409772083</v>
      </c>
      <c r="J205" s="16">
        <f t="shared" si="11"/>
        <v>-0.93866912340066166</v>
      </c>
      <c r="K205" s="15"/>
      <c r="L205" s="64">
        <v>-0.93866912340066166</v>
      </c>
      <c r="M205" s="63">
        <v>1.4463894175765466</v>
      </c>
      <c r="N205" s="63">
        <v>1.4463894175765466</v>
      </c>
      <c r="O205" s="62">
        <v>3.8314479585537549</v>
      </c>
      <c r="P205" s="12">
        <f>EXP(L205)/((EXP(L202)+EXP(L203)+EXP(L204)+EXP(L205)))</f>
        <v>2.5483636853557576E-2</v>
      </c>
      <c r="Q205" s="12">
        <f>EXP(M205)/((EXP(M202)+EXP(M203)+EXP(M204)+EXP(M205)))</f>
        <v>0.10888283149735029</v>
      </c>
      <c r="R205" s="12">
        <f>EXP(N205)/((EXP(N202)+EXP(N203)+EXP(N204)+EXP(N205)))</f>
        <v>0.1088828314973503</v>
      </c>
      <c r="S205" s="12">
        <f>EXP(O205)/((EXP(O202)+EXP(O203)+EXP(O204)+EXP(O205)))</f>
        <v>0.82040117583409733</v>
      </c>
      <c r="T205" s="11"/>
      <c r="U205" s="10">
        <v>6.3709092133893939E-3</v>
      </c>
      <c r="V205" s="10">
        <v>2.7220707874337571E-2</v>
      </c>
      <c r="W205" s="10">
        <v>2.7220707874337575E-2</v>
      </c>
      <c r="X205" s="9">
        <v>-4.4899706041475668E-2</v>
      </c>
      <c r="Y205" s="8">
        <v>-1.7678998167138093E-2</v>
      </c>
      <c r="Z205" s="7">
        <v>-1.7678998167138096E-2</v>
      </c>
      <c r="AA205" s="6">
        <f t="shared" si="12"/>
        <v>1.5912618920588872E-2</v>
      </c>
      <c r="AB205" s="5">
        <v>2.4027375391443462</v>
      </c>
      <c r="AC205" s="4">
        <v>2.4027375391443462</v>
      </c>
      <c r="AD205" s="3">
        <v>-0.95458174232125059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</row>
    <row r="206" spans="1:173" s="1" customFormat="1" ht="15" thickBot="1" x14ac:dyDescent="0.4">
      <c r="A206" s="181">
        <f>A202+1</f>
        <v>50</v>
      </c>
      <c r="B206" s="58">
        <v>0</v>
      </c>
      <c r="C206" s="57">
        <v>0</v>
      </c>
      <c r="D206" s="56">
        <v>1</v>
      </c>
      <c r="E206" s="55">
        <v>0</v>
      </c>
      <c r="F206" s="55">
        <v>0</v>
      </c>
      <c r="G206" s="54">
        <v>0</v>
      </c>
      <c r="H206" s="36">
        <f t="shared" ref="H206:H249" si="13">AB202</f>
        <v>-1.5328999756078954</v>
      </c>
      <c r="I206" s="35">
        <f t="shared" ref="I206:I249" si="14">AC202</f>
        <v>-1.5328999756078954</v>
      </c>
      <c r="J206" s="53">
        <f t="shared" ref="J206:J249" si="15">AD202</f>
        <v>2.4950941808976692</v>
      </c>
      <c r="K206" s="52">
        <f>K202</f>
        <v>1</v>
      </c>
      <c r="L206" s="61" cm="1">
        <f t="array" ref="L206:O209">J206:J209 + MMULT(H206:I209, TRANSPOSE(B206:C209))</f>
        <v>2.4950941808976692</v>
      </c>
      <c r="M206" s="60">
        <v>0.96219420528977384</v>
      </c>
      <c r="N206" s="60">
        <v>0.96219420528977384</v>
      </c>
      <c r="O206" s="59">
        <v>-0.57070577031812153</v>
      </c>
      <c r="P206" s="12">
        <f>EXP(L206)/((EXP(L206)+EXP(L207)+EXP(L208)+EXP(L209)))</f>
        <v>0.77802626732707381</v>
      </c>
      <c r="Q206" s="12">
        <f>EXP(M206)/((EXP(M206)+EXP(M207)+EXP(M208)+EXP(M209)))</f>
        <v>6.5885902762466364E-2</v>
      </c>
      <c r="R206" s="12">
        <f>EXP(N206)/((EXP(N206)+EXP(N207)+EXP(N208)+EXP(N209)))</f>
        <v>6.588590276246635E-2</v>
      </c>
      <c r="S206" s="12">
        <f>EXP(O206)/((EXP(O206)+EXP(O207)+EXP(O208)+EXP(O209)))</f>
        <v>9.8942005405557483E-3</v>
      </c>
      <c r="T206" s="49" cm="1">
        <f t="array" ref="T206">SUM(LN(P206:S209)*D206:G209*(-0.25))</f>
        <v>0.20969784194321908</v>
      </c>
      <c r="U206" s="48" cm="1">
        <f t="array" ref="U206:X209">0.25*(P206:S209-D206:G209)</f>
        <v>-5.5493433168231548E-2</v>
      </c>
      <c r="V206" s="48">
        <v>1.6471475690616591E-2</v>
      </c>
      <c r="W206" s="48">
        <v>1.6471475690616588E-2</v>
      </c>
      <c r="X206" s="47">
        <v>2.4735501351389371E-3</v>
      </c>
      <c r="Y206" s="46" cm="1">
        <f t="array" ref="Y206:Z209">MMULT(_xlfn.ANCHORARRAY(U206),B206:C209)</f>
        <v>1.8945025825755524E-2</v>
      </c>
      <c r="Z206" s="45">
        <v>1.8945025825755527E-2</v>
      </c>
      <c r="AA206" s="6">
        <f t="shared" si="12"/>
        <v>-2.0076931651859434E-2</v>
      </c>
      <c r="AB206" s="44" cm="1">
        <f t="array" ref="AB206:AC209">H206:I209-K206*_xlfn.ANCHORARRAY(Y206)</f>
        <v>-1.5518450014336509</v>
      </c>
      <c r="AC206" s="43">
        <v>-1.5518450014336509</v>
      </c>
      <c r="AD206" s="42" cm="1">
        <f t="array" ref="AD206:AD209">J206:J209-K206*AA206:AA209</f>
        <v>2.5151711125495289</v>
      </c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</row>
    <row r="207" spans="1:173" s="1" customFormat="1" ht="15" thickBot="1" x14ac:dyDescent="0.4">
      <c r="A207" s="182"/>
      <c r="B207" s="41">
        <v>0</v>
      </c>
      <c r="C207" s="40">
        <v>1</v>
      </c>
      <c r="D207" s="39">
        <v>0</v>
      </c>
      <c r="E207" s="38">
        <v>1</v>
      </c>
      <c r="F207" s="38">
        <v>0</v>
      </c>
      <c r="G207" s="37">
        <v>0</v>
      </c>
      <c r="H207" s="36">
        <f t="shared" si="13"/>
        <v>-1.9253242751792337</v>
      </c>
      <c r="I207" s="35">
        <f t="shared" si="14"/>
        <v>3.0554867116427822</v>
      </c>
      <c r="J207" s="34">
        <f t="shared" si="15"/>
        <v>0.42974378071179015</v>
      </c>
      <c r="K207" s="33"/>
      <c r="L207" s="67">
        <v>0.42974378071179015</v>
      </c>
      <c r="M207" s="66">
        <v>3.4852304923545723</v>
      </c>
      <c r="N207" s="66">
        <v>-1.4955804944674436</v>
      </c>
      <c r="O207" s="65">
        <v>1.5599062171753386</v>
      </c>
      <c r="P207" s="12">
        <f>EXP(L207)/((EXP(L206)+EXP(L207)+EXP(L208)+EXP(L209)))</f>
        <v>9.8633394023991905E-2</v>
      </c>
      <c r="Q207" s="12">
        <f>EXP(M207)/((EXP(M206)+EXP(M207)+EXP(M208)+EXP(M209)))</f>
        <v>0.82135941196516127</v>
      </c>
      <c r="R207" s="12">
        <f>EXP(N207)/((EXP(N206)+EXP(N207)+EXP(N208)+EXP(N209)))</f>
        <v>5.6414989430301505E-3</v>
      </c>
      <c r="S207" s="12">
        <f>EXP(O207)/((EXP(O206)+EXP(O207)+EXP(O208)+EXP(O209)))</f>
        <v>8.3309348436098135E-2</v>
      </c>
      <c r="T207" s="11"/>
      <c r="U207" s="30">
        <v>2.4658348505997976E-2</v>
      </c>
      <c r="V207" s="30">
        <v>-4.4660147008709683E-2</v>
      </c>
      <c r="W207" s="30">
        <v>1.4103747357575376E-3</v>
      </c>
      <c r="X207" s="29">
        <v>2.0827337109024534E-2</v>
      </c>
      <c r="Y207" s="28">
        <v>2.2237711844782071E-2</v>
      </c>
      <c r="Z207" s="27">
        <v>-2.3832809899685149E-2</v>
      </c>
      <c r="AA207" s="6">
        <f t="shared" si="12"/>
        <v>2.2359133420703642E-3</v>
      </c>
      <c r="AB207" s="26">
        <v>-1.9475619870240157</v>
      </c>
      <c r="AC207" s="25">
        <v>3.0793195215424674</v>
      </c>
      <c r="AD207" s="24">
        <v>0.4275078673697198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</row>
    <row r="208" spans="1:173" s="1" customFormat="1" ht="15" thickBot="1" x14ac:dyDescent="0.4">
      <c r="A208" s="182"/>
      <c r="B208" s="41">
        <v>1</v>
      </c>
      <c r="C208" s="40">
        <v>0</v>
      </c>
      <c r="D208" s="39">
        <v>0</v>
      </c>
      <c r="E208" s="38">
        <v>0</v>
      </c>
      <c r="F208" s="38">
        <v>1</v>
      </c>
      <c r="G208" s="37">
        <v>0</v>
      </c>
      <c r="H208" s="36">
        <f t="shared" si="13"/>
        <v>3.0554867116427822</v>
      </c>
      <c r="I208" s="35">
        <f t="shared" si="14"/>
        <v>-1.9253242751792337</v>
      </c>
      <c r="J208" s="34">
        <f t="shared" si="15"/>
        <v>0.42974378071179009</v>
      </c>
      <c r="K208" s="33"/>
      <c r="L208" s="67">
        <v>0.42974378071179009</v>
      </c>
      <c r="M208" s="66">
        <v>-1.4955804944674436</v>
      </c>
      <c r="N208" s="66">
        <v>3.4852304923545723</v>
      </c>
      <c r="O208" s="65">
        <v>1.5599062171753386</v>
      </c>
      <c r="P208" s="12">
        <f>EXP(L208)/((EXP(L206)+EXP(L207)+EXP(L208)+EXP(L209)))</f>
        <v>9.8633394023991891E-2</v>
      </c>
      <c r="Q208" s="12">
        <f>EXP(M208)/((EXP(M206)+EXP(M207)+EXP(M208)+EXP(M209)))</f>
        <v>5.6414989430301514E-3</v>
      </c>
      <c r="R208" s="12">
        <f>EXP(N208)/((EXP(N206)+EXP(N207)+EXP(N208)+EXP(N209)))</f>
        <v>0.82135941196516105</v>
      </c>
      <c r="S208" s="12">
        <f>EXP(O208)/((EXP(O206)+EXP(O207)+EXP(O208)+EXP(O209)))</f>
        <v>8.3309348436098135E-2</v>
      </c>
      <c r="T208" s="11"/>
      <c r="U208" s="30">
        <v>2.4658348505997973E-2</v>
      </c>
      <c r="V208" s="30">
        <v>1.4103747357575378E-3</v>
      </c>
      <c r="W208" s="30">
        <v>-4.4660147008709739E-2</v>
      </c>
      <c r="X208" s="29">
        <v>2.0827337109024534E-2</v>
      </c>
      <c r="Y208" s="28">
        <v>-2.3832809899685205E-2</v>
      </c>
      <c r="Z208" s="27">
        <v>2.2237711844782071E-2</v>
      </c>
      <c r="AA208" s="6">
        <f t="shared" si="12"/>
        <v>2.2359133420703052E-3</v>
      </c>
      <c r="AB208" s="26">
        <v>3.0793195215424674</v>
      </c>
      <c r="AC208" s="25">
        <v>-1.9475619870240157</v>
      </c>
      <c r="AD208" s="24">
        <v>0.4275078673697198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</row>
    <row r="209" spans="1:173" s="1" customFormat="1" ht="15" thickBot="1" x14ac:dyDescent="0.4">
      <c r="A209" s="183"/>
      <c r="B209" s="23">
        <v>1</v>
      </c>
      <c r="C209" s="22">
        <v>1</v>
      </c>
      <c r="D209" s="21">
        <v>0</v>
      </c>
      <c r="E209" s="20">
        <v>0</v>
      </c>
      <c r="F209" s="20">
        <v>0</v>
      </c>
      <c r="G209" s="19">
        <v>1</v>
      </c>
      <c r="H209" s="18">
        <f t="shared" si="13"/>
        <v>2.4027375391443462</v>
      </c>
      <c r="I209" s="17">
        <f t="shared" si="14"/>
        <v>2.4027375391443462</v>
      </c>
      <c r="J209" s="16">
        <f t="shared" si="15"/>
        <v>-0.95458174232125059</v>
      </c>
      <c r="K209" s="15"/>
      <c r="L209" s="64">
        <v>-0.95458174232125059</v>
      </c>
      <c r="M209" s="63">
        <v>1.4481557968230956</v>
      </c>
      <c r="N209" s="63">
        <v>1.4481557968230956</v>
      </c>
      <c r="O209" s="62">
        <v>3.8508933359674415</v>
      </c>
      <c r="P209" s="12">
        <f>EXP(L209)/((EXP(L206)+EXP(L207)+EXP(L208)+EXP(L209)))</f>
        <v>2.4706944624942471E-2</v>
      </c>
      <c r="Q209" s="12">
        <f>EXP(M209)/((EXP(M206)+EXP(M207)+EXP(M208)+EXP(M209)))</f>
        <v>0.10711318632934244</v>
      </c>
      <c r="R209" s="12">
        <f>EXP(N209)/((EXP(N206)+EXP(N207)+EXP(N208)+EXP(N209)))</f>
        <v>0.10711318632934243</v>
      </c>
      <c r="S209" s="12">
        <f>EXP(O209)/((EXP(O206)+EXP(O207)+EXP(O208)+EXP(O209)))</f>
        <v>0.82348710258724789</v>
      </c>
      <c r="T209" s="11"/>
      <c r="U209" s="10">
        <v>6.1767361562356177E-3</v>
      </c>
      <c r="V209" s="10">
        <v>2.677829658233561E-2</v>
      </c>
      <c r="W209" s="10">
        <v>2.6778296582335607E-2</v>
      </c>
      <c r="X209" s="9">
        <v>-4.4128224353188028E-2</v>
      </c>
      <c r="Y209" s="8">
        <v>-1.7349927770852421E-2</v>
      </c>
      <c r="Z209" s="7">
        <v>-1.7349927770852418E-2</v>
      </c>
      <c r="AA209" s="6">
        <f t="shared" si="12"/>
        <v>1.5605104967718803E-2</v>
      </c>
      <c r="AB209" s="5">
        <v>2.4200874669151986</v>
      </c>
      <c r="AC209" s="4">
        <v>2.4200874669151986</v>
      </c>
      <c r="AD209" s="3">
        <v>-0.97018684728896942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</row>
    <row r="210" spans="1:173" s="1" customFormat="1" ht="15" thickBot="1" x14ac:dyDescent="0.4">
      <c r="A210" s="181">
        <f>A206+1</f>
        <v>51</v>
      </c>
      <c r="B210" s="58">
        <v>0</v>
      </c>
      <c r="C210" s="57">
        <v>0</v>
      </c>
      <c r="D210" s="56">
        <v>1</v>
      </c>
      <c r="E210" s="55">
        <v>0</v>
      </c>
      <c r="F210" s="55">
        <v>0</v>
      </c>
      <c r="G210" s="54">
        <v>0</v>
      </c>
      <c r="H210" s="36">
        <f t="shared" si="13"/>
        <v>-1.5518450014336509</v>
      </c>
      <c r="I210" s="35">
        <f t="shared" si="14"/>
        <v>-1.5518450014336509</v>
      </c>
      <c r="J210" s="53">
        <f t="shared" si="15"/>
        <v>2.5151711125495289</v>
      </c>
      <c r="K210" s="52">
        <f>K206</f>
        <v>1</v>
      </c>
      <c r="L210" s="61" cm="1">
        <f t="array" ref="L210:O213">J210:J213 + MMULT(H210:I213, TRANSPOSE(B210:C213))</f>
        <v>2.5151711125495289</v>
      </c>
      <c r="M210" s="60">
        <v>0.96332611111587796</v>
      </c>
      <c r="N210" s="60">
        <v>0.96332611111587796</v>
      </c>
      <c r="O210" s="59">
        <v>-0.58851889031777294</v>
      </c>
      <c r="P210" s="12">
        <f>EXP(L210)/((EXP(L210)+EXP(L211)+EXP(L212)+EXP(L213)))</f>
        <v>0.78210800416481463</v>
      </c>
      <c r="Q210" s="12">
        <f>EXP(M210)/((EXP(M210)+EXP(M211)+EXP(M212)+EXP(M213)))</f>
        <v>6.479059552019939E-2</v>
      </c>
      <c r="R210" s="12">
        <f>EXP(N210)/((EXP(N210)+EXP(N211)+EXP(N212)+EXP(N213)))</f>
        <v>6.4790595520199376E-2</v>
      </c>
      <c r="S210" s="12">
        <f>EXP(O210)/((EXP(O210)+EXP(O211)+EXP(O212)+EXP(O213)))</f>
        <v>9.570276092116279E-3</v>
      </c>
      <c r="T210" s="49" cm="1">
        <f t="array" ref="T210">SUM(LN(P210:S213)*D210:G213*(-0.25))</f>
        <v>0.20563394024913223</v>
      </c>
      <c r="U210" s="48" cm="1">
        <f t="array" ref="U210:X213">0.25*(P210:S213-D210:G213)</f>
        <v>-5.4472998958796343E-2</v>
      </c>
      <c r="V210" s="48">
        <v>1.6197648880049847E-2</v>
      </c>
      <c r="W210" s="48">
        <v>1.6197648880049844E-2</v>
      </c>
      <c r="X210" s="47">
        <v>2.3925690230290697E-3</v>
      </c>
      <c r="Y210" s="46" cm="1">
        <f t="array" ref="Y210:Z213">MMULT(_xlfn.ANCHORARRAY(U210),B210:C213)</f>
        <v>1.8590217903078913E-2</v>
      </c>
      <c r="Z210" s="45">
        <v>1.8590217903078916E-2</v>
      </c>
      <c r="AA210" s="6">
        <f t="shared" si="12"/>
        <v>-1.9685132175667582E-2</v>
      </c>
      <c r="AB210" s="44" cm="1">
        <f t="array" ref="AB210:AC213">H210:I213-K210*_xlfn.ANCHORARRAY(Y210)</f>
        <v>-1.5704352193367299</v>
      </c>
      <c r="AC210" s="43">
        <v>-1.5704352193367299</v>
      </c>
      <c r="AD210" s="42" cm="1">
        <f t="array" ref="AD210:AD213">J210:J213-K210*AA210:AA213</f>
        <v>2.5348562447251966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</row>
    <row r="211" spans="1:173" s="1" customFormat="1" ht="15" thickBot="1" x14ac:dyDescent="0.4">
      <c r="A211" s="182"/>
      <c r="B211" s="41">
        <v>0</v>
      </c>
      <c r="C211" s="40">
        <v>1</v>
      </c>
      <c r="D211" s="39">
        <v>0</v>
      </c>
      <c r="E211" s="38">
        <v>1</v>
      </c>
      <c r="F211" s="38">
        <v>0</v>
      </c>
      <c r="G211" s="37">
        <v>0</v>
      </c>
      <c r="H211" s="36">
        <f t="shared" si="13"/>
        <v>-1.9475619870240157</v>
      </c>
      <c r="I211" s="35">
        <f t="shared" si="14"/>
        <v>3.0793195215424674</v>
      </c>
      <c r="J211" s="34">
        <f t="shared" si="15"/>
        <v>0.4275078673697198</v>
      </c>
      <c r="K211" s="33"/>
      <c r="L211" s="67">
        <v>0.4275078673697198</v>
      </c>
      <c r="M211" s="66">
        <v>3.5068273889121873</v>
      </c>
      <c r="N211" s="66">
        <v>-1.5200541196542958</v>
      </c>
      <c r="O211" s="65">
        <v>1.5592654018881715</v>
      </c>
      <c r="P211" s="12">
        <f>EXP(L211)/((EXP(L210)+EXP(L211)+EXP(L212)+EXP(L213)))</f>
        <v>9.6963013200071654E-2</v>
      </c>
      <c r="Q211" s="12">
        <f>EXP(M211)/((EXP(M210)+EXP(M211)+EXP(M212)+EXP(M213)))</f>
        <v>0.82440485634416139</v>
      </c>
      <c r="R211" s="12">
        <f>EXP(N211)/((EXP(N210)+EXP(N211)+EXP(N212)+EXP(N213)))</f>
        <v>5.4074640529486202E-3</v>
      </c>
      <c r="S211" s="12">
        <f>EXP(O211)/((EXP(O210)+EXP(O211)+EXP(O212)+EXP(O213)))</f>
        <v>8.1977625231967541E-2</v>
      </c>
      <c r="T211" s="11"/>
      <c r="U211" s="30">
        <v>2.4240753300017914E-2</v>
      </c>
      <c r="V211" s="30">
        <v>-4.3898785913959654E-2</v>
      </c>
      <c r="W211" s="30">
        <v>1.351866013237155E-3</v>
      </c>
      <c r="X211" s="29">
        <v>2.0494406307991885E-2</v>
      </c>
      <c r="Y211" s="28">
        <v>2.184627232122904E-2</v>
      </c>
      <c r="Z211" s="27">
        <v>-2.3404379605967768E-2</v>
      </c>
      <c r="AA211" s="6">
        <f t="shared" si="12"/>
        <v>2.1882397072872997E-3</v>
      </c>
      <c r="AB211" s="26">
        <v>-1.9694082593452447</v>
      </c>
      <c r="AC211" s="25">
        <v>3.1027239011484351</v>
      </c>
      <c r="AD211" s="24">
        <v>0.42531962766243248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</row>
    <row r="212" spans="1:173" s="1" customFormat="1" ht="15" thickBot="1" x14ac:dyDescent="0.4">
      <c r="A212" s="182"/>
      <c r="B212" s="41">
        <v>1</v>
      </c>
      <c r="C212" s="40">
        <v>0</v>
      </c>
      <c r="D212" s="39">
        <v>0</v>
      </c>
      <c r="E212" s="38">
        <v>0</v>
      </c>
      <c r="F212" s="38">
        <v>1</v>
      </c>
      <c r="G212" s="37">
        <v>0</v>
      </c>
      <c r="H212" s="36">
        <f t="shared" si="13"/>
        <v>3.0793195215424674</v>
      </c>
      <c r="I212" s="35">
        <f t="shared" si="14"/>
        <v>-1.9475619870240157</v>
      </c>
      <c r="J212" s="34">
        <f t="shared" si="15"/>
        <v>0.4275078673697198</v>
      </c>
      <c r="K212" s="33"/>
      <c r="L212" s="67">
        <v>0.4275078673697198</v>
      </c>
      <c r="M212" s="66">
        <v>-1.5200541196542958</v>
      </c>
      <c r="N212" s="66">
        <v>3.5068273889121873</v>
      </c>
      <c r="O212" s="65">
        <v>1.5592654018881715</v>
      </c>
      <c r="P212" s="12">
        <f>EXP(L212)/((EXP(L210)+EXP(L211)+EXP(L212)+EXP(L213)))</f>
        <v>9.6963013200071654E-2</v>
      </c>
      <c r="Q212" s="12">
        <f>EXP(M212)/((EXP(M210)+EXP(M211)+EXP(M212)+EXP(M213)))</f>
        <v>5.407464052948621E-3</v>
      </c>
      <c r="R212" s="12">
        <f>EXP(N212)/((EXP(N210)+EXP(N211)+EXP(N212)+EXP(N213)))</f>
        <v>0.82440485634416127</v>
      </c>
      <c r="S212" s="12">
        <f>EXP(O212)/((EXP(O210)+EXP(O211)+EXP(O212)+EXP(O213)))</f>
        <v>8.1977625231967541E-2</v>
      </c>
      <c r="T212" s="11"/>
      <c r="U212" s="30">
        <v>2.4240753300017914E-2</v>
      </c>
      <c r="V212" s="30">
        <v>1.3518660132371553E-3</v>
      </c>
      <c r="W212" s="30">
        <v>-4.3898785913959681E-2</v>
      </c>
      <c r="X212" s="29">
        <v>2.0494406307991885E-2</v>
      </c>
      <c r="Y212" s="28">
        <v>-2.3404379605967796E-2</v>
      </c>
      <c r="Z212" s="27">
        <v>2.184627232122904E-2</v>
      </c>
      <c r="AA212" s="6">
        <f t="shared" si="12"/>
        <v>2.188239707287272E-3</v>
      </c>
      <c r="AB212" s="26">
        <v>3.1027239011484351</v>
      </c>
      <c r="AC212" s="25">
        <v>-1.9694082593452447</v>
      </c>
      <c r="AD212" s="24">
        <v>0.42531962766243253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</row>
    <row r="213" spans="1:173" s="1" customFormat="1" ht="15" thickBot="1" x14ac:dyDescent="0.4">
      <c r="A213" s="183"/>
      <c r="B213" s="23">
        <v>1</v>
      </c>
      <c r="C213" s="22">
        <v>1</v>
      </c>
      <c r="D213" s="21">
        <v>0</v>
      </c>
      <c r="E213" s="20">
        <v>0</v>
      </c>
      <c r="F213" s="20">
        <v>0</v>
      </c>
      <c r="G213" s="19">
        <v>1</v>
      </c>
      <c r="H213" s="18">
        <f t="shared" si="13"/>
        <v>2.4200874669151986</v>
      </c>
      <c r="I213" s="17">
        <f t="shared" si="14"/>
        <v>2.4200874669151986</v>
      </c>
      <c r="J213" s="16">
        <f t="shared" si="15"/>
        <v>-0.97018684728896942</v>
      </c>
      <c r="K213" s="15"/>
      <c r="L213" s="64">
        <v>-0.97018684728896942</v>
      </c>
      <c r="M213" s="63">
        <v>1.4499006196262292</v>
      </c>
      <c r="N213" s="63">
        <v>1.4499006196262292</v>
      </c>
      <c r="O213" s="62">
        <v>3.8699880865414276</v>
      </c>
      <c r="P213" s="12">
        <f>EXP(L213)/((EXP(L210)+EXP(L211)+EXP(L212)+EXP(L213)))</f>
        <v>2.3965969435042044E-2</v>
      </c>
      <c r="Q213" s="12">
        <f>EXP(M213)/((EXP(M210)+EXP(M211)+EXP(M212)+EXP(M213)))</f>
        <v>0.10539708408269061</v>
      </c>
      <c r="R213" s="12">
        <f>EXP(N213)/((EXP(N210)+EXP(N211)+EXP(N212)+EXP(N213)))</f>
        <v>0.10539708408269059</v>
      </c>
      <c r="S213" s="12">
        <f>EXP(O213)/((EXP(O210)+EXP(O211)+EXP(O212)+EXP(O213)))</f>
        <v>0.82647447344394864</v>
      </c>
      <c r="T213" s="11"/>
      <c r="U213" s="10">
        <v>5.9914923587605111E-3</v>
      </c>
      <c r="V213" s="10">
        <v>2.6349271020672652E-2</v>
      </c>
      <c r="W213" s="10">
        <v>2.6349271020672648E-2</v>
      </c>
      <c r="X213" s="9">
        <v>-4.3381381639012839E-2</v>
      </c>
      <c r="Y213" s="8">
        <v>-1.7032110618340191E-2</v>
      </c>
      <c r="Z213" s="7">
        <v>-1.7032110618340188E-2</v>
      </c>
      <c r="AA213" s="6">
        <f t="shared" si="12"/>
        <v>1.5308652761092972E-2</v>
      </c>
      <c r="AB213" s="5">
        <v>2.4371195775335388</v>
      </c>
      <c r="AC213" s="4">
        <v>2.4371195775335388</v>
      </c>
      <c r="AD213" s="3">
        <v>-0.98549550005006237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</row>
    <row r="214" spans="1:173" s="1" customFormat="1" ht="15" thickBot="1" x14ac:dyDescent="0.4">
      <c r="A214" s="181">
        <f>A210+1</f>
        <v>52</v>
      </c>
      <c r="B214" s="58">
        <v>0</v>
      </c>
      <c r="C214" s="57">
        <v>0</v>
      </c>
      <c r="D214" s="56">
        <v>1</v>
      </c>
      <c r="E214" s="55">
        <v>0</v>
      </c>
      <c r="F214" s="55">
        <v>0</v>
      </c>
      <c r="G214" s="54">
        <v>0</v>
      </c>
      <c r="H214" s="36">
        <f t="shared" si="13"/>
        <v>-1.5704352193367299</v>
      </c>
      <c r="I214" s="35">
        <f t="shared" si="14"/>
        <v>-1.5704352193367299</v>
      </c>
      <c r="J214" s="53">
        <f t="shared" si="15"/>
        <v>2.5348562447251966</v>
      </c>
      <c r="K214" s="52">
        <f>K210</f>
        <v>1</v>
      </c>
      <c r="L214" s="61" cm="1">
        <f t="array" ref="L214:O217">J214:J217 + MMULT(H214:I217, TRANSPOSE(B214:C217))</f>
        <v>2.5348562447251966</v>
      </c>
      <c r="M214" s="60">
        <v>0.96442102538846664</v>
      </c>
      <c r="N214" s="60">
        <v>0.96442102538846664</v>
      </c>
      <c r="O214" s="59">
        <v>-0.60601419394826328</v>
      </c>
      <c r="P214" s="12">
        <f>EXP(L214)/((EXP(L214)+EXP(L215)+EXP(L216)+EXP(L217)))</f>
        <v>0.78605392949279917</v>
      </c>
      <c r="Q214" s="12">
        <f>EXP(M214)/((EXP(M214)+EXP(M215)+EXP(M216)+EXP(M217)))</f>
        <v>6.3727109796036102E-2</v>
      </c>
      <c r="R214" s="12">
        <f>EXP(N214)/((EXP(N214)+EXP(N215)+EXP(N216)+EXP(N217)))</f>
        <v>6.3727109796036061E-2</v>
      </c>
      <c r="S214" s="12">
        <f>EXP(O214)/((EXP(O214)+EXP(O215)+EXP(O216)+EXP(O217)))</f>
        <v>9.2618681974418072E-3</v>
      </c>
      <c r="T214" s="49" cm="1">
        <f t="array" ref="T214">SUM(LN(P214:S217)*D214:G217*(-0.25))</f>
        <v>0.20171674122219055</v>
      </c>
      <c r="U214" s="48" cm="1">
        <f t="array" ref="U214:X217">0.25*(P214:S217-D214:G217)</f>
        <v>-5.3486517626800206E-2</v>
      </c>
      <c r="V214" s="48">
        <v>1.5931777449009026E-2</v>
      </c>
      <c r="W214" s="48">
        <v>1.5931777449009015E-2</v>
      </c>
      <c r="X214" s="47">
        <v>2.3154670493604518E-3</v>
      </c>
      <c r="Y214" s="46" cm="1">
        <f t="array" ref="Y214:Z217">MMULT(_xlfn.ANCHORARRAY(U214),B214:C217)</f>
        <v>1.8247244498369466E-2</v>
      </c>
      <c r="Z214" s="45">
        <v>1.8247244498369477E-2</v>
      </c>
      <c r="AA214" s="6">
        <f t="shared" si="12"/>
        <v>-1.9307495679421714E-2</v>
      </c>
      <c r="AB214" s="44" cm="1">
        <f t="array" ref="AB214:AC217">H214:I217-K214*_xlfn.ANCHORARRAY(Y214)</f>
        <v>-1.5886824638350994</v>
      </c>
      <c r="AC214" s="43">
        <v>-1.5886824638350994</v>
      </c>
      <c r="AD214" s="42" cm="1">
        <f t="array" ref="AD214:AD217">J214:J217-K214*AA214:AA217</f>
        <v>2.5541637404046185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</row>
    <row r="215" spans="1:173" s="1" customFormat="1" ht="15" thickBot="1" x14ac:dyDescent="0.4">
      <c r="A215" s="182"/>
      <c r="B215" s="41">
        <v>0</v>
      </c>
      <c r="C215" s="40">
        <v>1</v>
      </c>
      <c r="D215" s="39">
        <v>0</v>
      </c>
      <c r="E215" s="38">
        <v>1</v>
      </c>
      <c r="F215" s="38">
        <v>0</v>
      </c>
      <c r="G215" s="37">
        <v>0</v>
      </c>
      <c r="H215" s="36">
        <f t="shared" si="13"/>
        <v>-1.9694082593452447</v>
      </c>
      <c r="I215" s="35">
        <f t="shared" si="14"/>
        <v>3.1027239011484351</v>
      </c>
      <c r="J215" s="34">
        <f t="shared" si="15"/>
        <v>0.42531962766243248</v>
      </c>
      <c r="K215" s="33"/>
      <c r="L215" s="67">
        <v>0.42531962766243248</v>
      </c>
      <c r="M215" s="66">
        <v>3.5280435288108674</v>
      </c>
      <c r="N215" s="66">
        <v>-1.5440886316828122</v>
      </c>
      <c r="O215" s="65">
        <v>1.5586352694656229</v>
      </c>
      <c r="P215" s="12">
        <f>EXP(L215)/((EXP(L214)+EXP(L215)+EXP(L216)+EXP(L217)))</f>
        <v>9.5343750351057785E-2</v>
      </c>
      <c r="Q215" s="12">
        <f>EXP(M215)/((EXP(M214)+EXP(M215)+EXP(M216)+EXP(M217)))</f>
        <v>0.82735392083907322</v>
      </c>
      <c r="R215" s="12">
        <f>EXP(N215)/((EXP(N214)+EXP(N215)+EXP(N216)+EXP(N217)))</f>
        <v>5.1867142306095309E-3</v>
      </c>
      <c r="S215" s="12">
        <f>EXP(O215)/((EXP(O214)+EXP(O215)+EXP(O216)+EXP(O217)))</f>
        <v>8.068520627258037E-2</v>
      </c>
      <c r="T215" s="11"/>
      <c r="U215" s="30">
        <v>2.3835937587764446E-2</v>
      </c>
      <c r="V215" s="30">
        <v>-4.3161519790231695E-2</v>
      </c>
      <c r="W215" s="30">
        <v>1.2966785576523827E-3</v>
      </c>
      <c r="X215" s="29">
        <v>2.0171301568145093E-2</v>
      </c>
      <c r="Y215" s="28">
        <v>2.1467980125797474E-2</v>
      </c>
      <c r="Z215" s="27">
        <v>-2.2990218222086602E-2</v>
      </c>
      <c r="AA215" s="6">
        <f t="shared" si="12"/>
        <v>2.1423979233302255E-3</v>
      </c>
      <c r="AB215" s="26">
        <v>-1.9908762394710422</v>
      </c>
      <c r="AC215" s="25">
        <v>3.1257141193705218</v>
      </c>
      <c r="AD215" s="24">
        <v>0.42317722973910227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</row>
    <row r="216" spans="1:173" s="1" customFormat="1" ht="15" thickBot="1" x14ac:dyDescent="0.4">
      <c r="A216" s="182"/>
      <c r="B216" s="41">
        <v>1</v>
      </c>
      <c r="C216" s="40">
        <v>0</v>
      </c>
      <c r="D216" s="39">
        <v>0</v>
      </c>
      <c r="E216" s="38">
        <v>0</v>
      </c>
      <c r="F216" s="38">
        <v>1</v>
      </c>
      <c r="G216" s="37">
        <v>0</v>
      </c>
      <c r="H216" s="36">
        <f t="shared" si="13"/>
        <v>3.1027239011484351</v>
      </c>
      <c r="I216" s="35">
        <f t="shared" si="14"/>
        <v>-1.9694082593452447</v>
      </c>
      <c r="J216" s="34">
        <f t="shared" si="15"/>
        <v>0.42531962766243253</v>
      </c>
      <c r="K216" s="33"/>
      <c r="L216" s="67">
        <v>0.42531962766243253</v>
      </c>
      <c r="M216" s="66">
        <v>-1.5440886316828122</v>
      </c>
      <c r="N216" s="66">
        <v>3.5280435288108678</v>
      </c>
      <c r="O216" s="65">
        <v>1.5586352694656229</v>
      </c>
      <c r="P216" s="12">
        <f>EXP(L216)/((EXP(L214)+EXP(L215)+EXP(L216)+EXP(L217)))</f>
        <v>9.5343750351057785E-2</v>
      </c>
      <c r="Q216" s="12">
        <f>EXP(M216)/((EXP(M214)+EXP(M215)+EXP(M216)+EXP(M217)))</f>
        <v>5.1867142306095335E-3</v>
      </c>
      <c r="R216" s="12">
        <f>EXP(N216)/((EXP(N214)+EXP(N215)+EXP(N216)+EXP(N217)))</f>
        <v>0.82735392083907311</v>
      </c>
      <c r="S216" s="12">
        <f>EXP(O216)/((EXP(O214)+EXP(O215)+EXP(O216)+EXP(O217)))</f>
        <v>8.068520627258037E-2</v>
      </c>
      <c r="T216" s="11"/>
      <c r="U216" s="30">
        <v>2.3835937587764446E-2</v>
      </c>
      <c r="V216" s="30">
        <v>1.2966785576523834E-3</v>
      </c>
      <c r="W216" s="30">
        <v>-4.3161519790231723E-2</v>
      </c>
      <c r="X216" s="29">
        <v>2.0171301568145093E-2</v>
      </c>
      <c r="Y216" s="28">
        <v>-2.299021822208663E-2</v>
      </c>
      <c r="Z216" s="27">
        <v>2.1467980125797474E-2</v>
      </c>
      <c r="AA216" s="6">
        <f t="shared" si="12"/>
        <v>2.1423979233301978E-3</v>
      </c>
      <c r="AB216" s="26">
        <v>3.1257141193705218</v>
      </c>
      <c r="AC216" s="25">
        <v>-1.9908762394710422</v>
      </c>
      <c r="AD216" s="24">
        <v>0.42317722973910232</v>
      </c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</row>
    <row r="217" spans="1:173" s="1" customFormat="1" ht="15" thickBot="1" x14ac:dyDescent="0.4">
      <c r="A217" s="183"/>
      <c r="B217" s="23">
        <v>1</v>
      </c>
      <c r="C217" s="22">
        <v>1</v>
      </c>
      <c r="D217" s="21">
        <v>0</v>
      </c>
      <c r="E217" s="20">
        <v>0</v>
      </c>
      <c r="F217" s="20">
        <v>0</v>
      </c>
      <c r="G217" s="19">
        <v>1</v>
      </c>
      <c r="H217" s="18">
        <f t="shared" si="13"/>
        <v>2.4371195775335388</v>
      </c>
      <c r="I217" s="17">
        <f t="shared" si="14"/>
        <v>2.4371195775335388</v>
      </c>
      <c r="J217" s="16">
        <f t="shared" si="15"/>
        <v>-0.98549550005006237</v>
      </c>
      <c r="K217" s="15"/>
      <c r="L217" s="64">
        <v>-0.98549550005006237</v>
      </c>
      <c r="M217" s="63">
        <v>1.4516240774834763</v>
      </c>
      <c r="N217" s="63">
        <v>1.4516240774834763</v>
      </c>
      <c r="O217" s="62">
        <v>3.8887436550170151</v>
      </c>
      <c r="P217" s="12">
        <f>EXP(L217)/((EXP(L214)+EXP(L215)+EXP(L216)+EXP(L217)))</f>
        <v>2.3258569805085064E-2</v>
      </c>
      <c r="Q217" s="12">
        <f>EXP(M217)/((EXP(M214)+EXP(M215)+EXP(M216)+EXP(M217)))</f>
        <v>0.1037322551342813</v>
      </c>
      <c r="R217" s="12">
        <f>EXP(N217)/((EXP(N214)+EXP(N215)+EXP(N216)+EXP(N217)))</f>
        <v>0.10373225513428125</v>
      </c>
      <c r="S217" s="12">
        <f>EXP(O217)/((EXP(O214)+EXP(O215)+EXP(O216)+EXP(O217)))</f>
        <v>0.8293677192573975</v>
      </c>
      <c r="T217" s="11"/>
      <c r="U217" s="10">
        <v>5.8146424512712661E-3</v>
      </c>
      <c r="V217" s="10">
        <v>2.5933063783570326E-2</v>
      </c>
      <c r="W217" s="10">
        <v>2.5933063783570312E-2</v>
      </c>
      <c r="X217" s="9">
        <v>-4.2658070185650626E-2</v>
      </c>
      <c r="Y217" s="8">
        <v>-1.6725006402080314E-2</v>
      </c>
      <c r="Z217" s="7">
        <v>-1.67250064020803E-2</v>
      </c>
      <c r="AA217" s="6">
        <f t="shared" si="12"/>
        <v>1.5022699832761277E-2</v>
      </c>
      <c r="AB217" s="5">
        <v>2.4538445839356191</v>
      </c>
      <c r="AC217" s="4">
        <v>2.4538445839356191</v>
      </c>
      <c r="AD217" s="3">
        <v>-1.0005181998828236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</row>
    <row r="218" spans="1:173" s="1" customFormat="1" ht="15" thickBot="1" x14ac:dyDescent="0.4">
      <c r="A218" s="181">
        <f>A214+1</f>
        <v>53</v>
      </c>
      <c r="B218" s="58">
        <v>0</v>
      </c>
      <c r="C218" s="57">
        <v>0</v>
      </c>
      <c r="D218" s="56">
        <v>1</v>
      </c>
      <c r="E218" s="55">
        <v>0</v>
      </c>
      <c r="F218" s="55">
        <v>0</v>
      </c>
      <c r="G218" s="54">
        <v>0</v>
      </c>
      <c r="H218" s="36">
        <f t="shared" si="13"/>
        <v>-1.5886824638350994</v>
      </c>
      <c r="I218" s="35">
        <f t="shared" si="14"/>
        <v>-1.5886824638350994</v>
      </c>
      <c r="J218" s="53">
        <f t="shared" si="15"/>
        <v>2.5541637404046185</v>
      </c>
      <c r="K218" s="52">
        <f>K214</f>
        <v>1</v>
      </c>
      <c r="L218" s="61" cm="1">
        <f t="array" ref="L218:O221">J218:J221 + MMULT(H218:I221, TRANSPOSE(B218:C221))</f>
        <v>2.5541637404046185</v>
      </c>
      <c r="M218" s="60">
        <v>0.9654812765695191</v>
      </c>
      <c r="N218" s="60">
        <v>0.9654812765695191</v>
      </c>
      <c r="O218" s="59">
        <v>-0.62320118726558027</v>
      </c>
      <c r="P218" s="12">
        <f>EXP(L218)/((EXP(L218)+EXP(L219)+EXP(L220)+EXP(L221)))</f>
        <v>0.78987026034816288</v>
      </c>
      <c r="Q218" s="12">
        <f>EXP(M218)/((EXP(M218)+EXP(M219)+EXP(M220)+EXP(M221)))</f>
        <v>6.2694247142282986E-2</v>
      </c>
      <c r="R218" s="12">
        <f>EXP(N218)/((EXP(N218)+EXP(N219)+EXP(N220)+EXP(N221)))</f>
        <v>6.2694247142282999E-2</v>
      </c>
      <c r="S218" s="12">
        <f>EXP(O218)/((EXP(O218)+EXP(O219)+EXP(O220)+EXP(O221)))</f>
        <v>8.9680280960651622E-3</v>
      </c>
      <c r="T218" s="49" cm="1">
        <f t="array" ref="T218">SUM(LN(P218:S221)*D218:G221*(-0.25))</f>
        <v>0.19793872742820501</v>
      </c>
      <c r="U218" s="48" cm="1">
        <f t="array" ref="U218:X221">0.25*(P218:S221-D218:G221)</f>
        <v>-5.253243491295928E-2</v>
      </c>
      <c r="V218" s="48">
        <v>1.5673561785570746E-2</v>
      </c>
      <c r="W218" s="48">
        <v>1.567356178557075E-2</v>
      </c>
      <c r="X218" s="47">
        <v>2.2420070240162905E-3</v>
      </c>
      <c r="Y218" s="46" cm="1">
        <f t="array" ref="Y218:Z221">MMULT(_xlfn.ANCHORARRAY(U218),B218:C221)</f>
        <v>1.791556880958704E-2</v>
      </c>
      <c r="Z218" s="45">
        <v>1.7915568809587036E-2</v>
      </c>
      <c r="AA218" s="6">
        <f t="shared" si="12"/>
        <v>-1.8943304317801491E-2</v>
      </c>
      <c r="AB218" s="44" cm="1">
        <f t="array" ref="AB218:AC221">H218:I221-K218*_xlfn.ANCHORARRAY(Y218)</f>
        <v>-1.6065980326446865</v>
      </c>
      <c r="AC218" s="43">
        <v>-1.6065980326446865</v>
      </c>
      <c r="AD218" s="42" cm="1">
        <f t="array" ref="AD218:AD221">J218:J221-K218*AA218:AA221</f>
        <v>2.5731070447224198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</row>
    <row r="219" spans="1:173" s="1" customFormat="1" ht="15" thickBot="1" x14ac:dyDescent="0.4">
      <c r="A219" s="182"/>
      <c r="B219" s="41">
        <v>0</v>
      </c>
      <c r="C219" s="40">
        <v>1</v>
      </c>
      <c r="D219" s="39">
        <v>0</v>
      </c>
      <c r="E219" s="38">
        <v>1</v>
      </c>
      <c r="F219" s="38">
        <v>0</v>
      </c>
      <c r="G219" s="37">
        <v>0</v>
      </c>
      <c r="H219" s="36">
        <f t="shared" si="13"/>
        <v>-1.9908762394710422</v>
      </c>
      <c r="I219" s="35">
        <f t="shared" si="14"/>
        <v>3.1257141193705218</v>
      </c>
      <c r="J219" s="34">
        <f t="shared" si="15"/>
        <v>0.42317722973910227</v>
      </c>
      <c r="K219" s="33"/>
      <c r="L219" s="67">
        <v>0.42317722973910227</v>
      </c>
      <c r="M219" s="66">
        <v>3.5488913491096241</v>
      </c>
      <c r="N219" s="66">
        <v>-1.5676990097319399</v>
      </c>
      <c r="O219" s="65">
        <v>1.5580151096385819</v>
      </c>
      <c r="P219" s="12">
        <f>EXP(L219)/((EXP(L218)+EXP(L219)+EXP(L220)+EXP(L221)))</f>
        <v>9.3773490040862648E-2</v>
      </c>
      <c r="Q219" s="12">
        <f>EXP(M219)/((EXP(M218)+EXP(M219)+EXP(M220)+EXP(M221)))</f>
        <v>0.83021089913129342</v>
      </c>
      <c r="R219" s="12">
        <f>EXP(N219)/((EXP(N218)+EXP(N219)+EXP(N220)+EXP(N221)))</f>
        <v>4.9783046682286376E-3</v>
      </c>
      <c r="S219" s="12">
        <f>EXP(O219)/((EXP(O218)+EXP(O219)+EXP(O220)+EXP(O221)))</f>
        <v>7.9430475385872182E-2</v>
      </c>
      <c r="T219" s="11"/>
      <c r="U219" s="30">
        <v>2.3443372510215662E-2</v>
      </c>
      <c r="V219" s="30">
        <v>-4.2447275217176644E-2</v>
      </c>
      <c r="W219" s="30">
        <v>1.2445761670571594E-3</v>
      </c>
      <c r="X219" s="29">
        <v>1.9857618846468045E-2</v>
      </c>
      <c r="Y219" s="28">
        <v>2.1102195013525206E-2</v>
      </c>
      <c r="Z219" s="27">
        <v>-2.2589656370708599E-2</v>
      </c>
      <c r="AA219" s="6">
        <f t="shared" si="12"/>
        <v>2.0982923065642235E-3</v>
      </c>
      <c r="AB219" s="26">
        <v>-2.0119784344845675</v>
      </c>
      <c r="AC219" s="25">
        <v>3.1483037757412302</v>
      </c>
      <c r="AD219" s="24">
        <v>0.42107893743253805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</row>
    <row r="220" spans="1:173" s="1" customFormat="1" ht="15" thickBot="1" x14ac:dyDescent="0.4">
      <c r="A220" s="182"/>
      <c r="B220" s="41">
        <v>1</v>
      </c>
      <c r="C220" s="40">
        <v>0</v>
      </c>
      <c r="D220" s="39">
        <v>0</v>
      </c>
      <c r="E220" s="38">
        <v>0</v>
      </c>
      <c r="F220" s="38">
        <v>1</v>
      </c>
      <c r="G220" s="37">
        <v>0</v>
      </c>
      <c r="H220" s="36">
        <f t="shared" si="13"/>
        <v>3.1257141193705218</v>
      </c>
      <c r="I220" s="35">
        <f t="shared" si="14"/>
        <v>-1.9908762394710422</v>
      </c>
      <c r="J220" s="34">
        <f t="shared" si="15"/>
        <v>0.42317722973910232</v>
      </c>
      <c r="K220" s="33"/>
      <c r="L220" s="67">
        <v>0.42317722973910232</v>
      </c>
      <c r="M220" s="66">
        <v>-1.5676990097319399</v>
      </c>
      <c r="N220" s="66">
        <v>3.5488913491096241</v>
      </c>
      <c r="O220" s="65">
        <v>1.5580151096385819</v>
      </c>
      <c r="P220" s="12">
        <f>EXP(L220)/((EXP(L218)+EXP(L219)+EXP(L220)+EXP(L221)))</f>
        <v>9.3773490040862661E-2</v>
      </c>
      <c r="Q220" s="12">
        <f>EXP(M220)/((EXP(M218)+EXP(M219)+EXP(M220)+EXP(M221)))</f>
        <v>4.9783046682286367E-3</v>
      </c>
      <c r="R220" s="12">
        <f>EXP(N220)/((EXP(N218)+EXP(N219)+EXP(N220)+EXP(N221)))</f>
        <v>0.83021089913129353</v>
      </c>
      <c r="S220" s="12">
        <f>EXP(O220)/((EXP(O218)+EXP(O219)+EXP(O220)+EXP(O221)))</f>
        <v>7.9430475385872182E-2</v>
      </c>
      <c r="T220" s="11"/>
      <c r="U220" s="30">
        <v>2.3443372510215665E-2</v>
      </c>
      <c r="V220" s="30">
        <v>1.2445761670571592E-3</v>
      </c>
      <c r="W220" s="30">
        <v>-4.2447275217176617E-2</v>
      </c>
      <c r="X220" s="29">
        <v>1.9857618846468045E-2</v>
      </c>
      <c r="Y220" s="28">
        <v>-2.2589656370708571E-2</v>
      </c>
      <c r="Z220" s="27">
        <v>2.1102195013525206E-2</v>
      </c>
      <c r="AA220" s="6">
        <f t="shared" si="12"/>
        <v>2.0982923065642547E-3</v>
      </c>
      <c r="AB220" s="26">
        <v>3.1483037757412302</v>
      </c>
      <c r="AC220" s="25">
        <v>-2.0119784344845675</v>
      </c>
      <c r="AD220" s="24">
        <v>0.42107893743253805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</row>
    <row r="221" spans="1:173" s="1" customFormat="1" ht="15" thickBot="1" x14ac:dyDescent="0.4">
      <c r="A221" s="183"/>
      <c r="B221" s="23">
        <v>1</v>
      </c>
      <c r="C221" s="22">
        <v>1</v>
      </c>
      <c r="D221" s="21">
        <v>0</v>
      </c>
      <c r="E221" s="20">
        <v>0</v>
      </c>
      <c r="F221" s="20">
        <v>0</v>
      </c>
      <c r="G221" s="19">
        <v>1</v>
      </c>
      <c r="H221" s="18">
        <f t="shared" si="13"/>
        <v>2.4538445839356191</v>
      </c>
      <c r="I221" s="17">
        <f t="shared" si="14"/>
        <v>2.4538445839356191</v>
      </c>
      <c r="J221" s="16">
        <f t="shared" si="15"/>
        <v>-1.0005181998828236</v>
      </c>
      <c r="K221" s="15"/>
      <c r="L221" s="64">
        <v>-1.0005181998828236</v>
      </c>
      <c r="M221" s="63">
        <v>1.4533263840527955</v>
      </c>
      <c r="N221" s="63">
        <v>1.4533263840527955</v>
      </c>
      <c r="O221" s="62">
        <v>3.9071709679884146</v>
      </c>
      <c r="P221" s="12">
        <f>EXP(L221)/((EXP(L218)+EXP(L219)+EXP(L220)+EXP(L221)))</f>
        <v>2.2582759570111872E-2</v>
      </c>
      <c r="Q221" s="12">
        <f>EXP(M221)/((EXP(M218)+EXP(M219)+EXP(M220)+EXP(M221)))</f>
        <v>0.10211654905819492</v>
      </c>
      <c r="R221" s="12">
        <f>EXP(N221)/((EXP(N218)+EXP(N219)+EXP(N220)+EXP(N221)))</f>
        <v>0.10211654905819494</v>
      </c>
      <c r="S221" s="12">
        <f>EXP(O221)/((EXP(O218)+EXP(O219)+EXP(O220)+EXP(O221)))</f>
        <v>0.83217102113219044</v>
      </c>
      <c r="T221" s="11"/>
      <c r="U221" s="10">
        <v>5.6456898925279679E-3</v>
      </c>
      <c r="V221" s="10">
        <v>2.5529137264548731E-2</v>
      </c>
      <c r="W221" s="10">
        <v>2.5529137264548734E-2</v>
      </c>
      <c r="X221" s="9">
        <v>-4.1957244716952391E-2</v>
      </c>
      <c r="Y221" s="8">
        <v>-1.6428107452403657E-2</v>
      </c>
      <c r="Z221" s="7">
        <v>-1.642810745240366E-2</v>
      </c>
      <c r="AA221" s="6">
        <f t="shared" si="12"/>
        <v>1.4746719704673041E-2</v>
      </c>
      <c r="AB221" s="5">
        <v>2.4702726913880229</v>
      </c>
      <c r="AC221" s="4">
        <v>2.4702726913880229</v>
      </c>
      <c r="AD221" s="3">
        <v>-1.0152649195874968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</row>
    <row r="222" spans="1:173" s="1" customFormat="1" ht="15" thickBot="1" x14ac:dyDescent="0.4">
      <c r="A222" s="181">
        <f>A218+1</f>
        <v>54</v>
      </c>
      <c r="B222" s="58">
        <v>0</v>
      </c>
      <c r="C222" s="57">
        <v>0</v>
      </c>
      <c r="D222" s="56">
        <v>1</v>
      </c>
      <c r="E222" s="55">
        <v>0</v>
      </c>
      <c r="F222" s="55">
        <v>0</v>
      </c>
      <c r="G222" s="54">
        <v>0</v>
      </c>
      <c r="H222" s="36">
        <f t="shared" si="13"/>
        <v>-1.6065980326446865</v>
      </c>
      <c r="I222" s="35">
        <f t="shared" si="14"/>
        <v>-1.6065980326446865</v>
      </c>
      <c r="J222" s="53">
        <f t="shared" si="15"/>
        <v>2.5731070447224198</v>
      </c>
      <c r="K222" s="52">
        <f>K218</f>
        <v>1</v>
      </c>
      <c r="L222" s="61" cm="1">
        <f t="array" ref="L222:O225">J222:J225 + MMULT(H222:I225, TRANSPOSE(B222:C225))</f>
        <v>2.5731070447224198</v>
      </c>
      <c r="M222" s="60">
        <v>0.96650901207773332</v>
      </c>
      <c r="N222" s="60">
        <v>0.96650901207773332</v>
      </c>
      <c r="O222" s="59">
        <v>-0.64008902056695316</v>
      </c>
      <c r="P222" s="12">
        <f>EXP(L222)/((EXP(L222)+EXP(L223)+EXP(L224)+EXP(L225)))</f>
        <v>0.79356286707799273</v>
      </c>
      <c r="Q222" s="12">
        <f>EXP(M222)/((EXP(M222)+EXP(M223)+EXP(M224)+EXP(M225)))</f>
        <v>6.1690857567771228E-2</v>
      </c>
      <c r="R222" s="12">
        <f>EXP(N222)/((EXP(N222)+EXP(N223)+EXP(N224)+EXP(N225)))</f>
        <v>6.1690857567771228E-2</v>
      </c>
      <c r="S222" s="12">
        <f>EXP(O222)/((EXP(O222)+EXP(O223)+EXP(O224)+EXP(O225)))</f>
        <v>8.6878760121459828E-3</v>
      </c>
      <c r="T222" s="49" cm="1">
        <f t="array" ref="T222">SUM(LN(P222:S225)*D222:G225*(-0.25))</f>
        <v>0.19429287122866071</v>
      </c>
      <c r="U222" s="48" cm="1">
        <f t="array" ref="U222:X225">0.25*(P222:S225-D222:G225)</f>
        <v>-5.1609283230501818E-2</v>
      </c>
      <c r="V222" s="48">
        <v>1.5422714391942807E-2</v>
      </c>
      <c r="W222" s="48">
        <v>1.5422714391942807E-2</v>
      </c>
      <c r="X222" s="47">
        <v>2.1719690030364957E-3</v>
      </c>
      <c r="Y222" s="46" cm="1">
        <f t="array" ref="Y222:Z225">MMULT(_xlfn.ANCHORARRAY(U222),B222:C225)</f>
        <v>1.7594683394979303E-2</v>
      </c>
      <c r="Z222" s="45">
        <v>1.7594683394979303E-2</v>
      </c>
      <c r="AA222" s="6">
        <f t="shared" si="12"/>
        <v>-1.8591885443579703E-2</v>
      </c>
      <c r="AB222" s="44" cm="1">
        <f t="array" ref="AB222:AC225">H222:I225-K222*_xlfn.ANCHORARRAY(Y222)</f>
        <v>-1.6241927160396659</v>
      </c>
      <c r="AC222" s="43">
        <v>-1.6241927160396659</v>
      </c>
      <c r="AD222" s="42" cm="1">
        <f t="array" ref="AD222:AD225">J222:J225-K222*AA222:AA225</f>
        <v>2.5916989301659994</v>
      </c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</row>
    <row r="223" spans="1:173" s="1" customFormat="1" ht="15" thickBot="1" x14ac:dyDescent="0.4">
      <c r="A223" s="182"/>
      <c r="B223" s="41">
        <v>0</v>
      </c>
      <c r="C223" s="40">
        <v>1</v>
      </c>
      <c r="D223" s="39">
        <v>0</v>
      </c>
      <c r="E223" s="38">
        <v>1</v>
      </c>
      <c r="F223" s="38">
        <v>0</v>
      </c>
      <c r="G223" s="37">
        <v>0</v>
      </c>
      <c r="H223" s="36">
        <f t="shared" si="13"/>
        <v>-2.0119784344845675</v>
      </c>
      <c r="I223" s="35">
        <f t="shared" si="14"/>
        <v>3.1483037757412302</v>
      </c>
      <c r="J223" s="34">
        <f t="shared" si="15"/>
        <v>0.42107893743253805</v>
      </c>
      <c r="K223" s="33"/>
      <c r="L223" s="67">
        <v>0.42107893743253805</v>
      </c>
      <c r="M223" s="66">
        <v>3.5693827131737681</v>
      </c>
      <c r="N223" s="66">
        <v>-1.5908994970520294</v>
      </c>
      <c r="O223" s="65">
        <v>1.5574042786892008</v>
      </c>
      <c r="P223" s="12">
        <f>EXP(L223)/((EXP(L222)+EXP(L223)+EXP(L224)+EXP(L225)))</f>
        <v>9.2250219019205992E-2</v>
      </c>
      <c r="Q223" s="12">
        <f>EXP(M223)/((EXP(M222)+EXP(M223)+EXP(M224)+EXP(M225)))</f>
        <v>0.83297984439157269</v>
      </c>
      <c r="R223" s="12">
        <f>EXP(N223)/((EXP(N222)+EXP(N223)+EXP(N224)+EXP(N225)))</f>
        <v>4.781370568613259E-3</v>
      </c>
      <c r="S223" s="12">
        <f>EXP(O223)/((EXP(O222)+EXP(O223)+EXP(O224)+EXP(O225)))</f>
        <v>7.8211898537205338E-2</v>
      </c>
      <c r="T223" s="11"/>
      <c r="U223" s="30">
        <v>2.3062554754801498E-2</v>
      </c>
      <c r="V223" s="30">
        <v>-4.1755038902106828E-2</v>
      </c>
      <c r="W223" s="30">
        <v>1.1953426421533147E-3</v>
      </c>
      <c r="X223" s="29">
        <v>1.9552974634301334E-2</v>
      </c>
      <c r="Y223" s="28">
        <v>2.074831727645465E-2</v>
      </c>
      <c r="Z223" s="27">
        <v>-2.2202064267805494E-2</v>
      </c>
      <c r="AA223" s="6">
        <f t="shared" si="12"/>
        <v>2.0558331291493197E-3</v>
      </c>
      <c r="AB223" s="26">
        <v>-2.0327267517610221</v>
      </c>
      <c r="AC223" s="25">
        <v>3.1705058400090356</v>
      </c>
      <c r="AD223" s="24">
        <v>0.41902310430338874</v>
      </c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</row>
    <row r="224" spans="1:173" s="1" customFormat="1" ht="15" thickBot="1" x14ac:dyDescent="0.4">
      <c r="A224" s="182"/>
      <c r="B224" s="41">
        <v>1</v>
      </c>
      <c r="C224" s="40">
        <v>0</v>
      </c>
      <c r="D224" s="39">
        <v>0</v>
      </c>
      <c r="E224" s="38">
        <v>0</v>
      </c>
      <c r="F224" s="38">
        <v>1</v>
      </c>
      <c r="G224" s="37">
        <v>0</v>
      </c>
      <c r="H224" s="36">
        <f t="shared" si="13"/>
        <v>3.1483037757412302</v>
      </c>
      <c r="I224" s="35">
        <f t="shared" si="14"/>
        <v>-2.0119784344845675</v>
      </c>
      <c r="J224" s="34">
        <f t="shared" si="15"/>
        <v>0.42107893743253805</v>
      </c>
      <c r="K224" s="33"/>
      <c r="L224" s="67">
        <v>0.42107893743253805</v>
      </c>
      <c r="M224" s="66">
        <v>-1.5908994970520294</v>
      </c>
      <c r="N224" s="66">
        <v>3.5693827131737681</v>
      </c>
      <c r="O224" s="65">
        <v>1.5574042786892008</v>
      </c>
      <c r="P224" s="12">
        <f>EXP(L224)/((EXP(L222)+EXP(L223)+EXP(L224)+EXP(L225)))</f>
        <v>9.2250219019205992E-2</v>
      </c>
      <c r="Q224" s="12">
        <f>EXP(M224)/((EXP(M222)+EXP(M223)+EXP(M224)+EXP(M225)))</f>
        <v>4.781370568613259E-3</v>
      </c>
      <c r="R224" s="12">
        <f>EXP(N224)/((EXP(N222)+EXP(N223)+EXP(N224)+EXP(N225)))</f>
        <v>0.83297984439157269</v>
      </c>
      <c r="S224" s="12">
        <f>EXP(O224)/((EXP(O222)+EXP(O223)+EXP(O224)+EXP(O225)))</f>
        <v>7.8211898537205338E-2</v>
      </c>
      <c r="T224" s="11"/>
      <c r="U224" s="30">
        <v>2.3062554754801498E-2</v>
      </c>
      <c r="V224" s="30">
        <v>1.1953426421533147E-3</v>
      </c>
      <c r="W224" s="30">
        <v>-4.1755038902106828E-2</v>
      </c>
      <c r="X224" s="29">
        <v>1.9552974634301334E-2</v>
      </c>
      <c r="Y224" s="28">
        <v>-2.2202064267805494E-2</v>
      </c>
      <c r="Z224" s="27">
        <v>2.074831727645465E-2</v>
      </c>
      <c r="AA224" s="6">
        <f t="shared" si="12"/>
        <v>2.0558331291493197E-3</v>
      </c>
      <c r="AB224" s="26">
        <v>3.1705058400090356</v>
      </c>
      <c r="AC224" s="25">
        <v>-2.0327267517610221</v>
      </c>
      <c r="AD224" s="24">
        <v>0.41902310430338874</v>
      </c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</row>
    <row r="225" spans="1:173" s="1" customFormat="1" ht="15" thickBot="1" x14ac:dyDescent="0.4">
      <c r="A225" s="183"/>
      <c r="B225" s="23">
        <v>1</v>
      </c>
      <c r="C225" s="22">
        <v>1</v>
      </c>
      <c r="D225" s="21">
        <v>0</v>
      </c>
      <c r="E225" s="20">
        <v>0</v>
      </c>
      <c r="F225" s="20">
        <v>0</v>
      </c>
      <c r="G225" s="19">
        <v>1</v>
      </c>
      <c r="H225" s="18">
        <f t="shared" si="13"/>
        <v>2.4702726913880229</v>
      </c>
      <c r="I225" s="17">
        <f t="shared" si="14"/>
        <v>2.4702726913880229</v>
      </c>
      <c r="J225" s="16">
        <f t="shared" si="15"/>
        <v>-1.0152649195874968</v>
      </c>
      <c r="K225" s="15"/>
      <c r="L225" s="64">
        <v>-1.0152649195874968</v>
      </c>
      <c r="M225" s="63">
        <v>1.4550077718005261</v>
      </c>
      <c r="N225" s="63">
        <v>1.4550077718005261</v>
      </c>
      <c r="O225" s="62">
        <v>3.9252804631885487</v>
      </c>
      <c r="P225" s="12">
        <f>EXP(L225)/((EXP(L222)+EXP(L223)+EXP(L224)+EXP(L225)))</f>
        <v>2.1936694883595398E-2</v>
      </c>
      <c r="Q225" s="12">
        <f>EXP(M225)/((EXP(M222)+EXP(M223)+EXP(M224)+EXP(M225)))</f>
        <v>0.10054792747204266</v>
      </c>
      <c r="R225" s="12">
        <f>EXP(N225)/((EXP(N222)+EXP(N223)+EXP(N224)+EXP(N225)))</f>
        <v>0.10054792747204266</v>
      </c>
      <c r="S225" s="12">
        <f>EXP(O225)/((EXP(O222)+EXP(O223)+EXP(O224)+EXP(O225)))</f>
        <v>0.83488832691344328</v>
      </c>
      <c r="T225" s="11"/>
      <c r="U225" s="10">
        <v>5.4841737208988495E-3</v>
      </c>
      <c r="V225" s="10">
        <v>2.5136981868010666E-2</v>
      </c>
      <c r="W225" s="10">
        <v>2.5136981868010666E-2</v>
      </c>
      <c r="X225" s="9">
        <v>-4.127791827163918E-2</v>
      </c>
      <c r="Y225" s="8">
        <v>-1.6140936403628514E-2</v>
      </c>
      <c r="Z225" s="7">
        <v>-1.6140936403628514E-2</v>
      </c>
      <c r="AA225" s="6">
        <f t="shared" si="12"/>
        <v>1.4480219185281001E-2</v>
      </c>
      <c r="AB225" s="5">
        <v>2.4864136277916513</v>
      </c>
      <c r="AC225" s="4">
        <v>2.4864136277916513</v>
      </c>
      <c r="AD225" s="3">
        <v>-1.0297451387727778</v>
      </c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</row>
    <row r="226" spans="1:173" s="1" customFormat="1" ht="15" thickBot="1" x14ac:dyDescent="0.4">
      <c r="A226" s="181">
        <f>A222+1</f>
        <v>55</v>
      </c>
      <c r="B226" s="58">
        <v>0</v>
      </c>
      <c r="C226" s="57">
        <v>0</v>
      </c>
      <c r="D226" s="56">
        <v>1</v>
      </c>
      <c r="E226" s="55">
        <v>0</v>
      </c>
      <c r="F226" s="55">
        <v>0</v>
      </c>
      <c r="G226" s="54">
        <v>0</v>
      </c>
      <c r="H226" s="36">
        <f t="shared" si="13"/>
        <v>-1.6241927160396659</v>
      </c>
      <c r="I226" s="35">
        <f t="shared" si="14"/>
        <v>-1.6241927160396659</v>
      </c>
      <c r="J226" s="53">
        <f t="shared" si="15"/>
        <v>2.5916989301659994</v>
      </c>
      <c r="K226" s="52">
        <f>K222</f>
        <v>1</v>
      </c>
      <c r="L226" s="61" cm="1">
        <f t="array" ref="L226:O229">J226:J229 + MMULT(H226:I229, TRANSPOSE(B226:C229))</f>
        <v>2.5916989301659994</v>
      </c>
      <c r="M226" s="60">
        <v>0.96750621412633353</v>
      </c>
      <c r="N226" s="60">
        <v>0.96750621412633353</v>
      </c>
      <c r="O226" s="59">
        <v>-0.65668650191333233</v>
      </c>
      <c r="P226" s="12">
        <f>EXP(L226)/((EXP(L226)+EXP(L227)+EXP(L228)+EXP(L229)))</f>
        <v>0.797137294947033</v>
      </c>
      <c r="Q226" s="12">
        <f>EXP(M226)/((EXP(M226)+EXP(M227)+EXP(M228)+EXP(M229)))</f>
        <v>6.0715838116845063E-2</v>
      </c>
      <c r="R226" s="12">
        <f>EXP(N226)/((EXP(N226)+EXP(N227)+EXP(N228)+EXP(N229)))</f>
        <v>6.0715838116845049E-2</v>
      </c>
      <c r="S226" s="12">
        <f>EXP(O226)/((EXP(O226)+EXP(O227)+EXP(O228)+EXP(O229)))</f>
        <v>8.4205954547233522E-3</v>
      </c>
      <c r="T226" s="49" cm="1">
        <f t="array" ref="T226">SUM(LN(P226:S229)*D226:G229*(-0.25))</f>
        <v>0.19077259657716839</v>
      </c>
      <c r="U226" s="48" cm="1">
        <f t="array" ref="U226:X229">0.25*(P226:S229-D226:G229)</f>
        <v>-5.0715676263241749E-2</v>
      </c>
      <c r="V226" s="48">
        <v>1.5178959529211266E-2</v>
      </c>
      <c r="W226" s="48">
        <v>1.5178959529211262E-2</v>
      </c>
      <c r="X226" s="47">
        <v>2.105148863680838E-3</v>
      </c>
      <c r="Y226" s="46" cm="1">
        <f t="array" ref="Y226:Z229">MMULT(_xlfn.ANCHORARRAY(U226),B226:C229)</f>
        <v>1.72841083928921E-2</v>
      </c>
      <c r="Z226" s="45">
        <v>1.7284108392892104E-2</v>
      </c>
      <c r="AA226" s="6">
        <f t="shared" si="12"/>
        <v>-1.8252608341138385E-2</v>
      </c>
      <c r="AB226" s="44" cm="1">
        <f t="array" ref="AB226:AC229">H226:I229-K226*_xlfn.ANCHORARRAY(Y226)</f>
        <v>-1.6414768244325579</v>
      </c>
      <c r="AC226" s="43">
        <v>-1.6414768244325579</v>
      </c>
      <c r="AD226" s="42" cm="1">
        <f t="array" ref="AD226:AD229">J226:J229-K226*AA226:AA229</f>
        <v>2.6099515385071377</v>
      </c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</row>
    <row r="227" spans="1:173" s="1" customFormat="1" ht="15" thickBot="1" x14ac:dyDescent="0.4">
      <c r="A227" s="182"/>
      <c r="B227" s="41">
        <v>0</v>
      </c>
      <c r="C227" s="40">
        <v>1</v>
      </c>
      <c r="D227" s="39">
        <v>0</v>
      </c>
      <c r="E227" s="38">
        <v>1</v>
      </c>
      <c r="F227" s="38">
        <v>0</v>
      </c>
      <c r="G227" s="37">
        <v>0</v>
      </c>
      <c r="H227" s="36">
        <f t="shared" si="13"/>
        <v>-2.0327267517610221</v>
      </c>
      <c r="I227" s="35">
        <f t="shared" si="14"/>
        <v>3.1705058400090356</v>
      </c>
      <c r="J227" s="34">
        <f t="shared" si="15"/>
        <v>0.41902310430338874</v>
      </c>
      <c r="K227" s="33"/>
      <c r="L227" s="67">
        <v>0.41902310430338874</v>
      </c>
      <c r="M227" s="66">
        <v>3.5895289443124243</v>
      </c>
      <c r="N227" s="66">
        <v>-1.6137036474576334</v>
      </c>
      <c r="O227" s="65">
        <v>1.5568021925514022</v>
      </c>
      <c r="P227" s="12">
        <f>EXP(L227)/((EXP(L226)+EXP(L227)+EXP(L228)+EXP(L229)))</f>
        <v>9.0772021309700801E-2</v>
      </c>
      <c r="Q227" s="12">
        <f>EXP(M227)/((EXP(M226)+EXP(M227)+EXP(M228)+EXP(M229)))</f>
        <v>0.83566458520865916</v>
      </c>
      <c r="R227" s="12">
        <f>EXP(N227)/((EXP(N226)+EXP(N227)+EXP(N228)+EXP(N229)))</f>
        <v>4.5951193389101117E-3</v>
      </c>
      <c r="S227" s="12">
        <f>EXP(O227)/((EXP(O226)+EXP(O227)+EXP(O228)+EXP(O229)))</f>
        <v>7.7028019040487117E-2</v>
      </c>
      <c r="T227" s="11"/>
      <c r="U227" s="30">
        <v>2.26930053274252E-2</v>
      </c>
      <c r="V227" s="30">
        <v>-4.108385369783521E-2</v>
      </c>
      <c r="W227" s="30">
        <v>1.1487798347275279E-3</v>
      </c>
      <c r="X227" s="29">
        <v>1.9257004760121779E-2</v>
      </c>
      <c r="Y227" s="28">
        <v>2.0405784594849308E-2</v>
      </c>
      <c r="Z227" s="27">
        <v>-2.1826848937713431E-2</v>
      </c>
      <c r="AA227" s="6">
        <f t="shared" si="12"/>
        <v>2.0149362244392989E-3</v>
      </c>
      <c r="AB227" s="26">
        <v>-2.0531325363558715</v>
      </c>
      <c r="AC227" s="25">
        <v>3.1923326889467489</v>
      </c>
      <c r="AD227" s="24">
        <v>0.41700816807894941</v>
      </c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</row>
    <row r="228" spans="1:173" s="1" customFormat="1" ht="15" thickBot="1" x14ac:dyDescent="0.4">
      <c r="A228" s="182"/>
      <c r="B228" s="41">
        <v>1</v>
      </c>
      <c r="C228" s="40">
        <v>0</v>
      </c>
      <c r="D228" s="39">
        <v>0</v>
      </c>
      <c r="E228" s="38">
        <v>0</v>
      </c>
      <c r="F228" s="38">
        <v>1</v>
      </c>
      <c r="G228" s="37">
        <v>0</v>
      </c>
      <c r="H228" s="36">
        <f t="shared" si="13"/>
        <v>3.1705058400090356</v>
      </c>
      <c r="I228" s="35">
        <f t="shared" si="14"/>
        <v>-2.0327267517610221</v>
      </c>
      <c r="J228" s="34">
        <f t="shared" si="15"/>
        <v>0.41902310430338874</v>
      </c>
      <c r="K228" s="33"/>
      <c r="L228" s="67">
        <v>0.41902310430338874</v>
      </c>
      <c r="M228" s="66">
        <v>-1.6137036474576334</v>
      </c>
      <c r="N228" s="66">
        <v>3.5895289443124243</v>
      </c>
      <c r="O228" s="65">
        <v>1.5568021925514022</v>
      </c>
      <c r="P228" s="12">
        <f>EXP(L228)/((EXP(L226)+EXP(L227)+EXP(L228)+EXP(L229)))</f>
        <v>9.0772021309700801E-2</v>
      </c>
      <c r="Q228" s="12">
        <f>EXP(M228)/((EXP(M226)+EXP(M227)+EXP(M228)+EXP(M229)))</f>
        <v>4.5951193389101117E-3</v>
      </c>
      <c r="R228" s="12">
        <f>EXP(N228)/((EXP(N226)+EXP(N227)+EXP(N228)+EXP(N229)))</f>
        <v>0.83566458520865905</v>
      </c>
      <c r="S228" s="12">
        <f>EXP(O228)/((EXP(O226)+EXP(O227)+EXP(O228)+EXP(O229)))</f>
        <v>7.7028019040487117E-2</v>
      </c>
      <c r="T228" s="11"/>
      <c r="U228" s="30">
        <v>2.26930053274252E-2</v>
      </c>
      <c r="V228" s="30">
        <v>1.1487798347275279E-3</v>
      </c>
      <c r="W228" s="30">
        <v>-4.1083853697835238E-2</v>
      </c>
      <c r="X228" s="29">
        <v>1.9257004760121779E-2</v>
      </c>
      <c r="Y228" s="28">
        <v>-2.1826848937713458E-2</v>
      </c>
      <c r="Z228" s="27">
        <v>2.0405784594849308E-2</v>
      </c>
      <c r="AA228" s="6">
        <f t="shared" si="12"/>
        <v>2.0149362244392711E-3</v>
      </c>
      <c r="AB228" s="26">
        <v>3.1923326889467489</v>
      </c>
      <c r="AC228" s="25">
        <v>-2.0531325363558715</v>
      </c>
      <c r="AD228" s="24">
        <v>0.41700816807894947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</row>
    <row r="229" spans="1:173" s="1" customFormat="1" ht="15" thickBot="1" x14ac:dyDescent="0.4">
      <c r="A229" s="183"/>
      <c r="B229" s="23">
        <v>1</v>
      </c>
      <c r="C229" s="22">
        <v>1</v>
      </c>
      <c r="D229" s="21">
        <v>0</v>
      </c>
      <c r="E229" s="20">
        <v>0</v>
      </c>
      <c r="F229" s="20">
        <v>0</v>
      </c>
      <c r="G229" s="19">
        <v>1</v>
      </c>
      <c r="H229" s="18">
        <f t="shared" si="13"/>
        <v>2.4864136277916513</v>
      </c>
      <c r="I229" s="17">
        <f t="shared" si="14"/>
        <v>2.4864136277916513</v>
      </c>
      <c r="J229" s="16">
        <f t="shared" si="15"/>
        <v>-1.0297451387727778</v>
      </c>
      <c r="K229" s="15"/>
      <c r="L229" s="64">
        <v>-1.0297451387727778</v>
      </c>
      <c r="M229" s="63">
        <v>1.4566684890188735</v>
      </c>
      <c r="N229" s="63">
        <v>1.4566684890188735</v>
      </c>
      <c r="O229" s="62">
        <v>3.9430821168105248</v>
      </c>
      <c r="P229" s="12">
        <f>EXP(L229)/((EXP(L226)+EXP(L227)+EXP(L228)+EXP(L229)))</f>
        <v>2.1318662433565384E-2</v>
      </c>
      <c r="Q229" s="12">
        <f>EXP(M229)/((EXP(M226)+EXP(M227)+EXP(M228)+EXP(M229)))</f>
        <v>9.9024457335585833E-2</v>
      </c>
      <c r="R229" s="12">
        <f>EXP(N229)/((EXP(N226)+EXP(N227)+EXP(N228)+EXP(N229)))</f>
        <v>9.9024457335585819E-2</v>
      </c>
      <c r="S229" s="12">
        <f>EXP(O229)/((EXP(O226)+EXP(O227)+EXP(O228)+EXP(O229)))</f>
        <v>0.83752336646430237</v>
      </c>
      <c r="T229" s="11"/>
      <c r="U229" s="10">
        <v>5.3296656083913459E-3</v>
      </c>
      <c r="V229" s="10">
        <v>2.4756114333896458E-2</v>
      </c>
      <c r="W229" s="10">
        <v>2.4756114333896455E-2</v>
      </c>
      <c r="X229" s="9">
        <v>-4.0619158383924409E-2</v>
      </c>
      <c r="Y229" s="8">
        <v>-1.5863044050027954E-2</v>
      </c>
      <c r="Z229" s="7">
        <v>-1.586304405002795E-2</v>
      </c>
      <c r="AA229" s="6">
        <f t="shared" si="12"/>
        <v>1.422273589225985E-2</v>
      </c>
      <c r="AB229" s="5">
        <v>2.5022766718416793</v>
      </c>
      <c r="AC229" s="4">
        <v>2.5022766718416793</v>
      </c>
      <c r="AD229" s="3">
        <v>-1.0439678746650376</v>
      </c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</row>
    <row r="230" spans="1:173" s="1" customFormat="1" ht="15" thickBot="1" x14ac:dyDescent="0.4">
      <c r="A230" s="181">
        <f>A226+1</f>
        <v>56</v>
      </c>
      <c r="B230" s="58">
        <v>0</v>
      </c>
      <c r="C230" s="57">
        <v>0</v>
      </c>
      <c r="D230" s="56">
        <v>1</v>
      </c>
      <c r="E230" s="55">
        <v>0</v>
      </c>
      <c r="F230" s="55">
        <v>0</v>
      </c>
      <c r="G230" s="54">
        <v>0</v>
      </c>
      <c r="H230" s="36">
        <f t="shared" si="13"/>
        <v>-1.6414768244325579</v>
      </c>
      <c r="I230" s="35">
        <f t="shared" si="14"/>
        <v>-1.6414768244325579</v>
      </c>
      <c r="J230" s="53">
        <f t="shared" si="15"/>
        <v>2.6099515385071377</v>
      </c>
      <c r="K230" s="52">
        <f>K226</f>
        <v>1</v>
      </c>
      <c r="L230" s="61" cm="1">
        <f t="array" ref="L230:O233">J230:J233 + MMULT(H230:I233, TRANSPOSE(B230:C233))</f>
        <v>2.6099515385071377</v>
      </c>
      <c r="M230" s="60">
        <v>0.96847471407457975</v>
      </c>
      <c r="N230" s="60">
        <v>0.96847471407457975</v>
      </c>
      <c r="O230" s="59">
        <v>-0.67300211035797819</v>
      </c>
      <c r="P230" s="12">
        <f>EXP(L230)/((EXP(L230)+EXP(L231)+EXP(L232)+EXP(L233)))</f>
        <v>0.80059878438639842</v>
      </c>
      <c r="Q230" s="12">
        <f>EXP(M230)/((EXP(M230)+EXP(M231)+EXP(M232)+EXP(M233)))</f>
        <v>5.9768131367050774E-2</v>
      </c>
      <c r="R230" s="12">
        <f>EXP(N230)/((EXP(N230)+EXP(N231)+EXP(N232)+EXP(N233)))</f>
        <v>5.9768131367050774E-2</v>
      </c>
      <c r="S230" s="12">
        <f>EXP(O230)/((EXP(O230)+EXP(O231)+EXP(O232)+EXP(O233)))</f>
        <v>8.1654280353021837E-3</v>
      </c>
      <c r="T230" s="49" cm="1">
        <f t="array" ref="T230">SUM(LN(P230:S233)*D230:G233*(-0.25))</f>
        <v>0.18737174424914965</v>
      </c>
      <c r="U230" s="48" cm="1">
        <f t="array" ref="U230:X233">0.25*(P230:S233-D230:G233)</f>
        <v>-4.9850303903400395E-2</v>
      </c>
      <c r="V230" s="48">
        <v>1.4942032841762693E-2</v>
      </c>
      <c r="W230" s="48">
        <v>1.4942032841762693E-2</v>
      </c>
      <c r="X230" s="47">
        <v>2.0413570088255459E-3</v>
      </c>
      <c r="Y230" s="46" cm="1">
        <f t="array" ref="Y230:Z233">MMULT(_xlfn.ANCHORARRAY(U230),B230:C233)</f>
        <v>1.698338985058824E-2</v>
      </c>
      <c r="Z230" s="45">
        <v>1.698338985058824E-2</v>
      </c>
      <c r="AA230" s="6">
        <f t="shared" si="12"/>
        <v>-1.7924881211049459E-2</v>
      </c>
      <c r="AB230" s="44" cm="1">
        <f t="array" ref="AB230:AC233">H230:I233-K230*_xlfn.ANCHORARRAY(Y230)</f>
        <v>-1.6584602142831462</v>
      </c>
      <c r="AC230" s="43">
        <v>-1.6584602142831462</v>
      </c>
      <c r="AD230" s="42" cm="1">
        <f t="array" ref="AD230:AD233">J230:J233-K230*AA230:AA233</f>
        <v>2.627876419718187</v>
      </c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</row>
    <row r="231" spans="1:173" s="1" customFormat="1" ht="15" thickBot="1" x14ac:dyDescent="0.4">
      <c r="A231" s="182"/>
      <c r="B231" s="41">
        <v>0</v>
      </c>
      <c r="C231" s="40">
        <v>1</v>
      </c>
      <c r="D231" s="39">
        <v>0</v>
      </c>
      <c r="E231" s="38">
        <v>1</v>
      </c>
      <c r="F231" s="38">
        <v>0</v>
      </c>
      <c r="G231" s="37">
        <v>0</v>
      </c>
      <c r="H231" s="36">
        <f t="shared" si="13"/>
        <v>-2.0531325363558715</v>
      </c>
      <c r="I231" s="35">
        <f t="shared" si="14"/>
        <v>3.1923326889467489</v>
      </c>
      <c r="J231" s="34">
        <f t="shared" si="15"/>
        <v>0.41700816807894941</v>
      </c>
      <c r="K231" s="33"/>
      <c r="L231" s="67">
        <v>0.41700816807894941</v>
      </c>
      <c r="M231" s="66">
        <v>3.6093408570256984</v>
      </c>
      <c r="N231" s="66">
        <v>-1.636124368276922</v>
      </c>
      <c r="O231" s="65">
        <v>1.5562083206698269</v>
      </c>
      <c r="P231" s="12">
        <f>EXP(L231)/((EXP(L230)+EXP(L231)+EXP(L232)+EXP(L233)))</f>
        <v>8.9337073432753683E-2</v>
      </c>
      <c r="Q231" s="12">
        <f>EXP(M231)/((EXP(M230)+EXP(M231)+EXP(M232)+EXP(M233)))</f>
        <v>0.83826874031546406</v>
      </c>
      <c r="R231" s="12">
        <f>EXP(N231)/((EXP(N230)+EXP(N231)+EXP(N232)+EXP(N233)))</f>
        <v>4.4188236417620165E-3</v>
      </c>
      <c r="S231" s="12">
        <f>EXP(O231)/((EXP(O230)+EXP(O231)+EXP(O232)+EXP(O233)))</f>
        <v>7.5877453069383122E-2</v>
      </c>
      <c r="T231" s="11"/>
      <c r="U231" s="30">
        <v>2.2334268358188421E-2</v>
      </c>
      <c r="V231" s="30">
        <v>-4.0432814921133986E-2</v>
      </c>
      <c r="W231" s="30">
        <v>1.1047059104405041E-3</v>
      </c>
      <c r="X231" s="29">
        <v>1.896936326734578E-2</v>
      </c>
      <c r="Y231" s="28">
        <v>2.0074069177786286E-2</v>
      </c>
      <c r="Z231" s="27">
        <v>-2.1463451653788206E-2</v>
      </c>
      <c r="AA231" s="6">
        <f t="shared" si="12"/>
        <v>1.9755226148407204E-3</v>
      </c>
      <c r="AB231" s="26">
        <v>-2.0732066055336578</v>
      </c>
      <c r="AC231" s="25">
        <v>3.2137961406005373</v>
      </c>
      <c r="AD231" s="24">
        <v>0.41503264546410867</v>
      </c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</row>
    <row r="232" spans="1:173" s="1" customFormat="1" ht="15" thickBot="1" x14ac:dyDescent="0.4">
      <c r="A232" s="182"/>
      <c r="B232" s="41">
        <v>1</v>
      </c>
      <c r="C232" s="40">
        <v>0</v>
      </c>
      <c r="D232" s="39">
        <v>0</v>
      </c>
      <c r="E232" s="38">
        <v>0</v>
      </c>
      <c r="F232" s="38">
        <v>1</v>
      </c>
      <c r="G232" s="37">
        <v>0</v>
      </c>
      <c r="H232" s="36">
        <f t="shared" si="13"/>
        <v>3.1923326889467489</v>
      </c>
      <c r="I232" s="35">
        <f t="shared" si="14"/>
        <v>-2.0531325363558715</v>
      </c>
      <c r="J232" s="34">
        <f t="shared" si="15"/>
        <v>0.41700816807894947</v>
      </c>
      <c r="K232" s="33"/>
      <c r="L232" s="67">
        <v>0.41700816807894947</v>
      </c>
      <c r="M232" s="66">
        <v>-1.636124368276922</v>
      </c>
      <c r="N232" s="66">
        <v>3.6093408570256984</v>
      </c>
      <c r="O232" s="65">
        <v>1.5562083206698269</v>
      </c>
      <c r="P232" s="12">
        <f>EXP(L232)/((EXP(L230)+EXP(L231)+EXP(L232)+EXP(L233)))</f>
        <v>8.9337073432753697E-2</v>
      </c>
      <c r="Q232" s="12">
        <f>EXP(M232)/((EXP(M230)+EXP(M231)+EXP(M232)+EXP(M233)))</f>
        <v>4.4188236417620165E-3</v>
      </c>
      <c r="R232" s="12">
        <f>EXP(N232)/((EXP(N230)+EXP(N231)+EXP(N232)+EXP(N233)))</f>
        <v>0.83826874031546406</v>
      </c>
      <c r="S232" s="12">
        <f>EXP(O232)/((EXP(O230)+EXP(O231)+EXP(O232)+EXP(O233)))</f>
        <v>7.5877453069383122E-2</v>
      </c>
      <c r="T232" s="11"/>
      <c r="U232" s="30">
        <v>2.2334268358188424E-2</v>
      </c>
      <c r="V232" s="30">
        <v>1.1047059104405041E-3</v>
      </c>
      <c r="W232" s="30">
        <v>-4.0432814921133986E-2</v>
      </c>
      <c r="X232" s="29">
        <v>1.896936326734578E-2</v>
      </c>
      <c r="Y232" s="28">
        <v>-2.1463451653788206E-2</v>
      </c>
      <c r="Z232" s="27">
        <v>2.0074069177786286E-2</v>
      </c>
      <c r="AA232" s="6">
        <f t="shared" si="12"/>
        <v>1.9755226148407239E-3</v>
      </c>
      <c r="AB232" s="26">
        <v>3.2137961406005373</v>
      </c>
      <c r="AC232" s="25">
        <v>-2.0732066055336578</v>
      </c>
      <c r="AD232" s="24">
        <v>0.41503264546410873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</row>
    <row r="233" spans="1:173" s="1" customFormat="1" ht="15" thickBot="1" x14ac:dyDescent="0.4">
      <c r="A233" s="183"/>
      <c r="B233" s="23">
        <v>1</v>
      </c>
      <c r="C233" s="22">
        <v>1</v>
      </c>
      <c r="D233" s="21">
        <v>0</v>
      </c>
      <c r="E233" s="20">
        <v>0</v>
      </c>
      <c r="F233" s="20">
        <v>0</v>
      </c>
      <c r="G233" s="19">
        <v>1</v>
      </c>
      <c r="H233" s="18">
        <f t="shared" si="13"/>
        <v>2.5022766718416793</v>
      </c>
      <c r="I233" s="17">
        <f t="shared" si="14"/>
        <v>2.5022766718416793</v>
      </c>
      <c r="J233" s="16">
        <f t="shared" si="15"/>
        <v>-1.0439678746650376</v>
      </c>
      <c r="K233" s="15"/>
      <c r="L233" s="64">
        <v>-1.0439678746650376</v>
      </c>
      <c r="M233" s="63">
        <v>1.4583087971766417</v>
      </c>
      <c r="N233" s="63">
        <v>1.4583087971766417</v>
      </c>
      <c r="O233" s="62">
        <v>3.9605854690183211</v>
      </c>
      <c r="P233" s="12">
        <f>EXP(L233)/((EXP(L230)+EXP(L231)+EXP(L232)+EXP(L233)))</f>
        <v>2.0727068748094178E-2</v>
      </c>
      <c r="Q233" s="12">
        <f>EXP(M233)/((EXP(M230)+EXP(M231)+EXP(M232)+EXP(M233)))</f>
        <v>9.7544304675723129E-2</v>
      </c>
      <c r="R233" s="12">
        <f>EXP(N233)/((EXP(N230)+EXP(N231)+EXP(N232)+EXP(N233)))</f>
        <v>9.7544304675723129E-2</v>
      </c>
      <c r="S233" s="12">
        <f>EXP(O233)/((EXP(O230)+EXP(O231)+EXP(O232)+EXP(O233)))</f>
        <v>0.84007966582593163</v>
      </c>
      <c r="T233" s="11"/>
      <c r="U233" s="10">
        <v>5.1817671870235445E-3</v>
      </c>
      <c r="V233" s="10">
        <v>2.4386076168930782E-2</v>
      </c>
      <c r="W233" s="10">
        <v>2.4386076168930782E-2</v>
      </c>
      <c r="X233" s="9">
        <v>-3.9980083543517092E-2</v>
      </c>
      <c r="Y233" s="8">
        <v>-1.559400737458631E-2</v>
      </c>
      <c r="Z233" s="7">
        <v>-1.559400737458631E-2</v>
      </c>
      <c r="AA233" s="6">
        <f t="shared" si="12"/>
        <v>1.3973835981368019E-2</v>
      </c>
      <c r="AB233" s="5">
        <v>2.5178706792162657</v>
      </c>
      <c r="AC233" s="4">
        <v>2.5178706792162657</v>
      </c>
      <c r="AD233" s="3">
        <v>-1.0579417106464055</v>
      </c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</row>
    <row r="234" spans="1:173" s="1" customFormat="1" ht="15" thickBot="1" x14ac:dyDescent="0.4">
      <c r="A234" s="181">
        <f>A230+1</f>
        <v>57</v>
      </c>
      <c r="B234" s="58">
        <v>0</v>
      </c>
      <c r="C234" s="57">
        <v>0</v>
      </c>
      <c r="D234" s="56">
        <v>1</v>
      </c>
      <c r="E234" s="55">
        <v>0</v>
      </c>
      <c r="F234" s="55">
        <v>0</v>
      </c>
      <c r="G234" s="54">
        <v>0</v>
      </c>
      <c r="H234" s="36">
        <f t="shared" si="13"/>
        <v>-1.6584602142831462</v>
      </c>
      <c r="I234" s="35">
        <f t="shared" si="14"/>
        <v>-1.6584602142831462</v>
      </c>
      <c r="J234" s="53">
        <f t="shared" si="15"/>
        <v>2.627876419718187</v>
      </c>
      <c r="K234" s="52">
        <f>K230</f>
        <v>1</v>
      </c>
      <c r="L234" s="61" cm="1">
        <f t="array" ref="L234:O237">J234:J237 + MMULT(H234:I237, TRANSPOSE(B234:C237))</f>
        <v>2.627876419718187</v>
      </c>
      <c r="M234" s="60">
        <v>0.96941620543504081</v>
      </c>
      <c r="N234" s="60">
        <v>0.96941620543504081</v>
      </c>
      <c r="O234" s="59">
        <v>-0.68904400884810535</v>
      </c>
      <c r="P234" s="12">
        <f>EXP(L234)/((EXP(L234)+EXP(L235)+EXP(L236)+EXP(L237)))</f>
        <v>0.80395228994974699</v>
      </c>
      <c r="Q234" s="12">
        <f>EXP(M234)/((EXP(M234)+EXP(M235)+EXP(M236)+EXP(M237)))</f>
        <v>5.8846723873496133E-2</v>
      </c>
      <c r="R234" s="12">
        <f>EXP(N234)/((EXP(N234)+EXP(N235)+EXP(N236)+EXP(N237)))</f>
        <v>5.8846723873496105E-2</v>
      </c>
      <c r="S234" s="12">
        <f>EXP(O234)/((EXP(O234)+EXP(O235)+EXP(O236)+EXP(O237)))</f>
        <v>7.9216687526674125E-3</v>
      </c>
      <c r="T234" s="49" cm="1">
        <f t="array" ref="T234">SUM(LN(P234:S237)*D234:G237*(-0.25))</f>
        <v>0.1840845401586475</v>
      </c>
      <c r="U234" s="48" cm="1">
        <f t="array" ref="U234:X237">0.25*(P234:S237-D234:G237)</f>
        <v>-4.9011927512563253E-2</v>
      </c>
      <c r="V234" s="48">
        <v>1.4711680968374033E-2</v>
      </c>
      <c r="W234" s="48">
        <v>1.4711680968374026E-2</v>
      </c>
      <c r="X234" s="47">
        <v>1.9804171881668531E-3</v>
      </c>
      <c r="Y234" s="46" cm="1">
        <f t="array" ref="Y234:Z237">MMULT(_xlfn.ANCHORARRAY(U234),B234:C237)</f>
        <v>1.669209815654088E-2</v>
      </c>
      <c r="Z234" s="45">
        <v>1.6692098156540887E-2</v>
      </c>
      <c r="AA234" s="6">
        <f t="shared" si="12"/>
        <v>-1.7608148387648345E-2</v>
      </c>
      <c r="AB234" s="44" cm="1">
        <f t="array" ref="AB234:AC237">H234:I237-K234*_xlfn.ANCHORARRAY(Y234)</f>
        <v>-1.675152312439687</v>
      </c>
      <c r="AC234" s="43">
        <v>-1.675152312439687</v>
      </c>
      <c r="AD234" s="42" cm="1">
        <f t="array" ref="AD234:AD237">J234:J237-K234*AA234:AA237</f>
        <v>2.6454845681058354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</row>
    <row r="235" spans="1:173" s="1" customFormat="1" ht="15" thickBot="1" x14ac:dyDescent="0.4">
      <c r="A235" s="182"/>
      <c r="B235" s="41">
        <v>0</v>
      </c>
      <c r="C235" s="40">
        <v>1</v>
      </c>
      <c r="D235" s="39">
        <v>0</v>
      </c>
      <c r="E235" s="38">
        <v>1</v>
      </c>
      <c r="F235" s="38">
        <v>0</v>
      </c>
      <c r="G235" s="37">
        <v>0</v>
      </c>
      <c r="H235" s="36">
        <f t="shared" si="13"/>
        <v>-2.0732066055336578</v>
      </c>
      <c r="I235" s="35">
        <f t="shared" si="14"/>
        <v>3.2137961406005373</v>
      </c>
      <c r="J235" s="34">
        <f t="shared" si="15"/>
        <v>0.41503264546410867</v>
      </c>
      <c r="K235" s="33"/>
      <c r="L235" s="67">
        <v>0.41503264546410867</v>
      </c>
      <c r="M235" s="66">
        <v>3.6288287860646458</v>
      </c>
      <c r="N235" s="66">
        <v>-1.6581739600695491</v>
      </c>
      <c r="O235" s="65">
        <v>1.5556221805309882</v>
      </c>
      <c r="P235" s="12">
        <f>EXP(L235)/((EXP(L234)+EXP(L235)+EXP(L236)+EXP(L237)))</f>
        <v>8.7943639784669667E-2</v>
      </c>
      <c r="Q235" s="12">
        <f>EXP(M235)/((EXP(M234)+EXP(M235)+EXP(M236)+EXP(M237)))</f>
        <v>0.84079573221437165</v>
      </c>
      <c r="R235" s="12">
        <f>EXP(N235)/((EXP(N234)+EXP(N235)+EXP(N236)+EXP(N237)))</f>
        <v>4.2518151996501566E-3</v>
      </c>
      <c r="S235" s="12">
        <f>EXP(O235)/((EXP(O234)+EXP(O235)+EXP(O236)+EXP(O237)))</f>
        <v>7.4758885450199666E-2</v>
      </c>
      <c r="T235" s="11"/>
      <c r="U235" s="30">
        <v>2.1985909946167417E-2</v>
      </c>
      <c r="V235" s="30">
        <v>-3.9801066946407088E-2</v>
      </c>
      <c r="W235" s="30">
        <v>1.0629537999125391E-3</v>
      </c>
      <c r="X235" s="29">
        <v>1.8689721362549917E-2</v>
      </c>
      <c r="Y235" s="28">
        <v>1.9752675162462457E-2</v>
      </c>
      <c r="Z235" s="27">
        <v>-2.1111345583857171E-2</v>
      </c>
      <c r="AA235" s="6">
        <f t="shared" si="12"/>
        <v>1.9375181622227865E-3</v>
      </c>
      <c r="AB235" s="26">
        <v>-2.0929592806961201</v>
      </c>
      <c r="AC235" s="25">
        <v>3.2349074861843943</v>
      </c>
      <c r="AD235" s="24">
        <v>0.41309512730188591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</row>
    <row r="236" spans="1:173" s="1" customFormat="1" ht="15" thickBot="1" x14ac:dyDescent="0.4">
      <c r="A236" s="182"/>
      <c r="B236" s="41">
        <v>1</v>
      </c>
      <c r="C236" s="40">
        <v>0</v>
      </c>
      <c r="D236" s="39">
        <v>0</v>
      </c>
      <c r="E236" s="38">
        <v>0</v>
      </c>
      <c r="F236" s="38">
        <v>1</v>
      </c>
      <c r="G236" s="37">
        <v>0</v>
      </c>
      <c r="H236" s="36">
        <f t="shared" si="13"/>
        <v>3.2137961406005373</v>
      </c>
      <c r="I236" s="35">
        <f t="shared" si="14"/>
        <v>-2.0732066055336578</v>
      </c>
      <c r="J236" s="34">
        <f t="shared" si="15"/>
        <v>0.41503264546410873</v>
      </c>
      <c r="K236" s="33"/>
      <c r="L236" s="67">
        <v>0.41503264546410873</v>
      </c>
      <c r="M236" s="66">
        <v>-1.6581739600695491</v>
      </c>
      <c r="N236" s="66">
        <v>3.6288287860646462</v>
      </c>
      <c r="O236" s="65">
        <v>1.5556221805309882</v>
      </c>
      <c r="P236" s="12">
        <f>EXP(L236)/((EXP(L234)+EXP(L235)+EXP(L236)+EXP(L237)))</f>
        <v>8.794363978466968E-2</v>
      </c>
      <c r="Q236" s="12">
        <f>EXP(M236)/((EXP(M234)+EXP(M235)+EXP(M236)+EXP(M237)))</f>
        <v>4.2518151996501583E-3</v>
      </c>
      <c r="R236" s="12">
        <f>EXP(N236)/((EXP(N234)+EXP(N235)+EXP(N236)+EXP(N237)))</f>
        <v>0.84079573221437176</v>
      </c>
      <c r="S236" s="12">
        <f>EXP(O236)/((EXP(O234)+EXP(O235)+EXP(O236)+EXP(O237)))</f>
        <v>7.4758885450199666E-2</v>
      </c>
      <c r="T236" s="11"/>
      <c r="U236" s="30">
        <v>2.198590994616742E-2</v>
      </c>
      <c r="V236" s="30">
        <v>1.0629537999125396E-3</v>
      </c>
      <c r="W236" s="30">
        <v>-3.980106694640706E-2</v>
      </c>
      <c r="X236" s="29">
        <v>1.8689721362549917E-2</v>
      </c>
      <c r="Y236" s="28">
        <v>-2.1111345583857143E-2</v>
      </c>
      <c r="Z236" s="27">
        <v>1.9752675162462457E-2</v>
      </c>
      <c r="AA236" s="6">
        <f t="shared" si="12"/>
        <v>1.9375181622228177E-3</v>
      </c>
      <c r="AB236" s="26">
        <v>3.2349074861843943</v>
      </c>
      <c r="AC236" s="25">
        <v>-2.0929592806961201</v>
      </c>
      <c r="AD236" s="24">
        <v>0.41309512730188591</v>
      </c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</row>
    <row r="237" spans="1:173" s="1" customFormat="1" ht="15" thickBot="1" x14ac:dyDescent="0.4">
      <c r="A237" s="183"/>
      <c r="B237" s="23">
        <v>1</v>
      </c>
      <c r="C237" s="22">
        <v>1</v>
      </c>
      <c r="D237" s="21">
        <v>0</v>
      </c>
      <c r="E237" s="20">
        <v>0</v>
      </c>
      <c r="F237" s="20">
        <v>0</v>
      </c>
      <c r="G237" s="19">
        <v>1</v>
      </c>
      <c r="H237" s="18">
        <f t="shared" si="13"/>
        <v>2.5178706792162657</v>
      </c>
      <c r="I237" s="17">
        <f t="shared" si="14"/>
        <v>2.5178706792162657</v>
      </c>
      <c r="J237" s="16">
        <f t="shared" si="15"/>
        <v>-1.0579417106464055</v>
      </c>
      <c r="K237" s="15"/>
      <c r="L237" s="64">
        <v>-1.0579417106464055</v>
      </c>
      <c r="M237" s="63">
        <v>1.4599289685698602</v>
      </c>
      <c r="N237" s="63">
        <v>1.4599289685698602</v>
      </c>
      <c r="O237" s="62">
        <v>3.9777996477861262</v>
      </c>
      <c r="P237" s="12">
        <f>EXP(L237)/((EXP(L234)+EXP(L235)+EXP(L236)+EXP(L237)))</f>
        <v>2.0160430480913604E-2</v>
      </c>
      <c r="Q237" s="12">
        <f>EXP(M237)/((EXP(M234)+EXP(M235)+EXP(M236)+EXP(M237)))</f>
        <v>9.6105728712482102E-2</v>
      </c>
      <c r="R237" s="12">
        <f>EXP(N237)/((EXP(N234)+EXP(N235)+EXP(N236)+EXP(N237)))</f>
        <v>9.6105728712482061E-2</v>
      </c>
      <c r="S237" s="12">
        <f>EXP(O237)/((EXP(O234)+EXP(O235)+EXP(O236)+EXP(O237)))</f>
        <v>0.84256056034693327</v>
      </c>
      <c r="T237" s="11"/>
      <c r="U237" s="10">
        <v>5.040107620228401E-3</v>
      </c>
      <c r="V237" s="10">
        <v>2.4026432178120526E-2</v>
      </c>
      <c r="W237" s="10">
        <v>2.4026432178120515E-2</v>
      </c>
      <c r="X237" s="9">
        <v>-3.9359859913266682E-2</v>
      </c>
      <c r="Y237" s="8">
        <v>-1.5333427735146166E-2</v>
      </c>
      <c r="Z237" s="7">
        <v>-1.5333427735146156E-2</v>
      </c>
      <c r="AA237" s="6">
        <f t="shared" si="12"/>
        <v>1.3733112063202761E-2</v>
      </c>
      <c r="AB237" s="5">
        <v>2.5332041069514117</v>
      </c>
      <c r="AC237" s="4">
        <v>2.5332041069514117</v>
      </c>
      <c r="AD237" s="3">
        <v>-1.0716748227096082</v>
      </c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</row>
    <row r="238" spans="1:173" s="1" customFormat="1" ht="15" thickBot="1" x14ac:dyDescent="0.4">
      <c r="A238" s="181">
        <f>A234+1</f>
        <v>58</v>
      </c>
      <c r="B238" s="58">
        <v>0</v>
      </c>
      <c r="C238" s="57">
        <v>0</v>
      </c>
      <c r="D238" s="56">
        <v>1</v>
      </c>
      <c r="E238" s="55">
        <v>0</v>
      </c>
      <c r="F238" s="55">
        <v>0</v>
      </c>
      <c r="G238" s="54">
        <v>0</v>
      </c>
      <c r="H238" s="36">
        <f t="shared" si="13"/>
        <v>-1.675152312439687</v>
      </c>
      <c r="I238" s="35">
        <f t="shared" si="14"/>
        <v>-1.675152312439687</v>
      </c>
      <c r="J238" s="53">
        <f t="shared" si="15"/>
        <v>2.6454845681058354</v>
      </c>
      <c r="K238" s="52">
        <f>K234</f>
        <v>1</v>
      </c>
      <c r="L238" s="61" cm="1">
        <f t="array" ref="L238:O241">J238:J241 + MMULT(H238:I241, TRANSPOSE(B238:C241))</f>
        <v>2.6454845681058354</v>
      </c>
      <c r="M238" s="60">
        <v>0.97033225566614845</v>
      </c>
      <c r="N238" s="60">
        <v>0.97033225566614845</v>
      </c>
      <c r="O238" s="59">
        <v>-0.70482005677353854</v>
      </c>
      <c r="P238" s="12">
        <f>EXP(L238)/((EXP(L238)+EXP(L239)+EXP(L240)+EXP(L241)))</f>
        <v>0.80720249804547595</v>
      </c>
      <c r="Q238" s="12">
        <f>EXP(M238)/((EXP(M238)+EXP(M239)+EXP(M240)+EXP(M241)))</f>
        <v>5.7950644582862226E-2</v>
      </c>
      <c r="R238" s="12">
        <f>EXP(N238)/((EXP(N238)+EXP(N239)+EXP(N240)+EXP(N241)))</f>
        <v>5.7950644582862226E-2</v>
      </c>
      <c r="S238" s="12">
        <f>EXP(O238)/((EXP(O238)+EXP(O239)+EXP(O240)+EXP(O241)))</f>
        <v>7.6886616998501616E-3</v>
      </c>
      <c r="T238" s="49" cm="1">
        <f t="array" ref="T238">SUM(LN(P238:S241)*D238:G241*(-0.25))</f>
        <v>0.18090556645452952</v>
      </c>
      <c r="U238" s="48" cm="1">
        <f t="array" ref="U238:X241">0.25*(P238:S241-D238:G241)</f>
        <v>-4.8199375488631013E-2</v>
      </c>
      <c r="V238" s="48">
        <v>1.4487661145715557E-2</v>
      </c>
      <c r="W238" s="48">
        <v>1.4487661145715557E-2</v>
      </c>
      <c r="X238" s="47">
        <v>1.9221654249625404E-3</v>
      </c>
      <c r="Y238" s="46" cm="1">
        <f t="array" ref="Y238:Z241">MMULT(_xlfn.ANCHORARRAY(U238),B238:C241)</f>
        <v>1.6409826570678097E-2</v>
      </c>
      <c r="Z238" s="45">
        <v>1.6409826570678097E-2</v>
      </c>
      <c r="AA238" s="6">
        <f t="shared" si="12"/>
        <v>-1.7301887772237359E-2</v>
      </c>
      <c r="AB238" s="44" cm="1">
        <f t="array" ref="AB238:AC241">H238:I241-K238*_xlfn.ANCHORARRAY(Y238)</f>
        <v>-1.691562139010365</v>
      </c>
      <c r="AC238" s="43">
        <v>-1.691562139010365</v>
      </c>
      <c r="AD238" s="42" cm="1">
        <f t="array" ref="AD238:AD241">J238:J241-K238*AA238:AA241</f>
        <v>2.6627864558780727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</row>
    <row r="239" spans="1:173" s="1" customFormat="1" ht="15" thickBot="1" x14ac:dyDescent="0.4">
      <c r="A239" s="182"/>
      <c r="B239" s="41">
        <v>0</v>
      </c>
      <c r="C239" s="40">
        <v>1</v>
      </c>
      <c r="D239" s="39">
        <v>0</v>
      </c>
      <c r="E239" s="38">
        <v>1</v>
      </c>
      <c r="F239" s="38">
        <v>0</v>
      </c>
      <c r="G239" s="37">
        <v>0</v>
      </c>
      <c r="H239" s="36">
        <f t="shared" si="13"/>
        <v>-2.0929592806961201</v>
      </c>
      <c r="I239" s="35">
        <f t="shared" si="14"/>
        <v>3.2349074861843943</v>
      </c>
      <c r="J239" s="34">
        <f t="shared" si="15"/>
        <v>0.41309512730188591</v>
      </c>
      <c r="K239" s="33"/>
      <c r="L239" s="67">
        <v>0.41309512730188591</v>
      </c>
      <c r="M239" s="66">
        <v>3.6480026134862804</v>
      </c>
      <c r="N239" s="66">
        <v>-1.6798641533942342</v>
      </c>
      <c r="O239" s="65">
        <v>1.55504333279016</v>
      </c>
      <c r="P239" s="12">
        <f>EXP(L239)/((EXP(L238)+EXP(L239)+EXP(L240)+EXP(L241)))</f>
        <v>8.6590068187526556E-2</v>
      </c>
      <c r="Q239" s="12">
        <f>EXP(M239)/((EXP(M238)+EXP(M239)+EXP(M240)+EXP(M241)))</f>
        <v>0.84324879979365464</v>
      </c>
      <c r="R239" s="12">
        <f>EXP(N239)/((EXP(N238)+EXP(N239)+EXP(N240)+EXP(N241)))</f>
        <v>4.0934792620362171E-3</v>
      </c>
      <c r="S239" s="12">
        <f>EXP(O239)/((EXP(O238)+EXP(O239)+EXP(O240)+EXP(O241)))</f>
        <v>7.3671065718848461E-2</v>
      </c>
      <c r="T239" s="11"/>
      <c r="U239" s="30">
        <v>2.1647517046881639E-2</v>
      </c>
      <c r="V239" s="30">
        <v>-3.9187800051586341E-2</v>
      </c>
      <c r="W239" s="30">
        <v>1.0233698155090543E-3</v>
      </c>
      <c r="X239" s="29">
        <v>1.8417766429712115E-2</v>
      </c>
      <c r="Y239" s="28">
        <v>1.9441136245221171E-2</v>
      </c>
      <c r="Z239" s="27">
        <v>-2.0770033621874226E-2</v>
      </c>
      <c r="AA239" s="6">
        <f t="shared" si="12"/>
        <v>1.9008532405164688E-3</v>
      </c>
      <c r="AB239" s="26">
        <v>-2.1124004169413415</v>
      </c>
      <c r="AC239" s="25">
        <v>3.2556775198062686</v>
      </c>
      <c r="AD239" s="24">
        <v>0.41119427406136944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</row>
    <row r="240" spans="1:173" s="1" customFormat="1" ht="15" thickBot="1" x14ac:dyDescent="0.4">
      <c r="A240" s="182"/>
      <c r="B240" s="41">
        <v>1</v>
      </c>
      <c r="C240" s="40">
        <v>0</v>
      </c>
      <c r="D240" s="39">
        <v>0</v>
      </c>
      <c r="E240" s="38">
        <v>0</v>
      </c>
      <c r="F240" s="38">
        <v>1</v>
      </c>
      <c r="G240" s="37">
        <v>0</v>
      </c>
      <c r="H240" s="36">
        <f t="shared" si="13"/>
        <v>3.2349074861843943</v>
      </c>
      <c r="I240" s="35">
        <f t="shared" si="14"/>
        <v>-2.0929592806961201</v>
      </c>
      <c r="J240" s="34">
        <f t="shared" si="15"/>
        <v>0.41309512730188591</v>
      </c>
      <c r="K240" s="33"/>
      <c r="L240" s="67">
        <v>0.41309512730188591</v>
      </c>
      <c r="M240" s="66">
        <v>-1.6798641533942342</v>
      </c>
      <c r="N240" s="66">
        <v>3.6480026134862804</v>
      </c>
      <c r="O240" s="65">
        <v>1.55504333279016</v>
      </c>
      <c r="P240" s="12">
        <f>EXP(L240)/((EXP(L238)+EXP(L239)+EXP(L240)+EXP(L241)))</f>
        <v>8.6590068187526556E-2</v>
      </c>
      <c r="Q240" s="12">
        <f>EXP(M240)/((EXP(M238)+EXP(M239)+EXP(M240)+EXP(M241)))</f>
        <v>4.0934792620362171E-3</v>
      </c>
      <c r="R240" s="12">
        <f>EXP(N240)/((EXP(N238)+EXP(N239)+EXP(N240)+EXP(N241)))</f>
        <v>0.84324879979365464</v>
      </c>
      <c r="S240" s="12">
        <f>EXP(O240)/((EXP(O238)+EXP(O239)+EXP(O240)+EXP(O241)))</f>
        <v>7.3671065718848461E-2</v>
      </c>
      <c r="T240" s="11"/>
      <c r="U240" s="30">
        <v>2.1647517046881639E-2</v>
      </c>
      <c r="V240" s="30">
        <v>1.0233698155090543E-3</v>
      </c>
      <c r="W240" s="30">
        <v>-3.9187800051586341E-2</v>
      </c>
      <c r="X240" s="29">
        <v>1.8417766429712115E-2</v>
      </c>
      <c r="Y240" s="28">
        <v>-2.0770033621874226E-2</v>
      </c>
      <c r="Z240" s="27">
        <v>1.9441136245221171E-2</v>
      </c>
      <c r="AA240" s="6">
        <f t="shared" si="12"/>
        <v>1.9008532405164688E-3</v>
      </c>
      <c r="AB240" s="26">
        <v>3.2556775198062686</v>
      </c>
      <c r="AC240" s="25">
        <v>-2.1124004169413415</v>
      </c>
      <c r="AD240" s="24">
        <v>0.41119427406136944</v>
      </c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</row>
    <row r="241" spans="1:173" s="1" customFormat="1" ht="15" thickBot="1" x14ac:dyDescent="0.4">
      <c r="A241" s="183"/>
      <c r="B241" s="23">
        <v>1</v>
      </c>
      <c r="C241" s="22">
        <v>1</v>
      </c>
      <c r="D241" s="21">
        <v>0</v>
      </c>
      <c r="E241" s="20">
        <v>0</v>
      </c>
      <c r="F241" s="20">
        <v>0</v>
      </c>
      <c r="G241" s="19">
        <v>1</v>
      </c>
      <c r="H241" s="18">
        <f t="shared" si="13"/>
        <v>2.5332041069514117</v>
      </c>
      <c r="I241" s="17">
        <f t="shared" si="14"/>
        <v>2.5332041069514117</v>
      </c>
      <c r="J241" s="16">
        <f t="shared" si="15"/>
        <v>-1.0716748227096082</v>
      </c>
      <c r="K241" s="15"/>
      <c r="L241" s="64">
        <v>-1.0716748227096082</v>
      </c>
      <c r="M241" s="63">
        <v>1.4615292842418035</v>
      </c>
      <c r="N241" s="63">
        <v>1.4615292842418035</v>
      </c>
      <c r="O241" s="62">
        <v>3.9947333911932152</v>
      </c>
      <c r="P241" s="12">
        <f>EXP(L241)/((EXP(L238)+EXP(L239)+EXP(L240)+EXP(L241)))</f>
        <v>1.9617365579470785E-2</v>
      </c>
      <c r="Q241" s="12">
        <f>EXP(M241)/((EXP(M238)+EXP(M239)+EXP(M240)+EXP(M241)))</f>
        <v>9.4707076361446971E-2</v>
      </c>
      <c r="R241" s="12">
        <f>EXP(N241)/((EXP(N238)+EXP(N239)+EXP(N240)+EXP(N241)))</f>
        <v>9.4707076361446971E-2</v>
      </c>
      <c r="S241" s="12">
        <f>EXP(O241)/((EXP(O238)+EXP(O239)+EXP(O240)+EXP(O241)))</f>
        <v>0.84496920686245292</v>
      </c>
      <c r="T241" s="11"/>
      <c r="U241" s="10">
        <v>4.9043413948676963E-3</v>
      </c>
      <c r="V241" s="10">
        <v>2.3676769090361743E-2</v>
      </c>
      <c r="W241" s="10">
        <v>2.3676769090361743E-2</v>
      </c>
      <c r="X241" s="9">
        <v>-3.8757698284386771E-2</v>
      </c>
      <c r="Y241" s="8">
        <v>-1.5080929194025029E-2</v>
      </c>
      <c r="Z241" s="7">
        <v>-1.5080929194025029E-2</v>
      </c>
      <c r="AA241" s="6">
        <f t="shared" si="12"/>
        <v>1.3500181291204408E-2</v>
      </c>
      <c r="AB241" s="5">
        <v>2.5482850361454368</v>
      </c>
      <c r="AC241" s="4">
        <v>2.5482850361454368</v>
      </c>
      <c r="AD241" s="3">
        <v>-1.0851750040008126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</row>
    <row r="242" spans="1:173" s="1" customFormat="1" ht="15" thickBot="1" x14ac:dyDescent="0.4">
      <c r="A242" s="181">
        <f>A238+1</f>
        <v>59</v>
      </c>
      <c r="B242" s="58">
        <v>0</v>
      </c>
      <c r="C242" s="57">
        <v>0</v>
      </c>
      <c r="D242" s="56">
        <v>1</v>
      </c>
      <c r="E242" s="55">
        <v>0</v>
      </c>
      <c r="F242" s="55">
        <v>0</v>
      </c>
      <c r="G242" s="54">
        <v>0</v>
      </c>
      <c r="H242" s="36">
        <f t="shared" si="13"/>
        <v>-1.691562139010365</v>
      </c>
      <c r="I242" s="35">
        <f t="shared" si="14"/>
        <v>-1.691562139010365</v>
      </c>
      <c r="J242" s="53">
        <f t="shared" si="15"/>
        <v>2.6627864558780727</v>
      </c>
      <c r="K242" s="52">
        <f>K238</f>
        <v>1</v>
      </c>
      <c r="L242" s="61" cm="1">
        <f t="array" ref="L242:O245">J242:J245 + MMULT(H242:I245, TRANSPOSE(B242:C245))</f>
        <v>2.6627864558780727</v>
      </c>
      <c r="M242" s="60">
        <v>0.97122431686770772</v>
      </c>
      <c r="N242" s="60">
        <v>0.97122431686770772</v>
      </c>
      <c r="O242" s="59">
        <v>-0.72033782214265729</v>
      </c>
      <c r="P242" s="12">
        <f>EXP(L242)/((EXP(L242)+EXP(L243)+EXP(L244)+EXP(L245)))</f>
        <v>0.81035384351396211</v>
      </c>
      <c r="Q242" s="12">
        <f>EXP(M242)/((EXP(M242)+EXP(M243)+EXP(M244)+EXP(M245)))</f>
        <v>5.707896323582163E-2</v>
      </c>
      <c r="R242" s="12">
        <f>EXP(N242)/((EXP(N242)+EXP(N243)+EXP(N244)+EXP(N245)))</f>
        <v>5.707896323582163E-2</v>
      </c>
      <c r="S242" s="12">
        <f>EXP(O242)/((EXP(O242)+EXP(O243)+EXP(O244)+EXP(O245)))</f>
        <v>7.4657961526944311E-3</v>
      </c>
      <c r="T242" s="49" cm="1">
        <f t="array" ref="T242">SUM(LN(P242:S245)*D242:G245*(-0.25))</f>
        <v>0.17782973512210551</v>
      </c>
      <c r="U242" s="48" cm="1">
        <f t="array" ref="U242:X245">0.25*(P242:S245-D242:G245)</f>
        <v>-4.7411539121509472E-2</v>
      </c>
      <c r="V242" s="48">
        <v>1.4269740808955407E-2</v>
      </c>
      <c r="W242" s="48">
        <v>1.4269740808955407E-2</v>
      </c>
      <c r="X242" s="47">
        <v>1.8664490381736078E-3</v>
      </c>
      <c r="Y242" s="46" cm="1">
        <f t="array" ref="Y242:Z245">MMULT(_xlfn.ANCHORARRAY(U242),B242:C245)</f>
        <v>1.6136189847129015E-2</v>
      </c>
      <c r="Z242" s="45">
        <v>1.6136189847129015E-2</v>
      </c>
      <c r="AA242" s="6">
        <f t="shared" si="12"/>
        <v>-1.7005608465425051E-2</v>
      </c>
      <c r="AB242" s="44" cm="1">
        <f t="array" ref="AB242:AC245">H242:I245-K242*_xlfn.ANCHORARRAY(Y242)</f>
        <v>-1.7076983288574941</v>
      </c>
      <c r="AC242" s="43">
        <v>-1.7076983288574941</v>
      </c>
      <c r="AD242" s="42" cm="1">
        <f t="array" ref="AD242:AD245">J242:J245-K242*AA242:AA245</f>
        <v>2.6797920643434976</v>
      </c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</row>
    <row r="243" spans="1:173" s="1" customFormat="1" ht="15" thickBot="1" x14ac:dyDescent="0.4">
      <c r="A243" s="182"/>
      <c r="B243" s="41">
        <v>0</v>
      </c>
      <c r="C243" s="40">
        <v>1</v>
      </c>
      <c r="D243" s="39">
        <v>0</v>
      </c>
      <c r="E243" s="38">
        <v>1</v>
      </c>
      <c r="F243" s="38">
        <v>0</v>
      </c>
      <c r="G243" s="37">
        <v>0</v>
      </c>
      <c r="H243" s="36">
        <f t="shared" si="13"/>
        <v>-2.1124004169413415</v>
      </c>
      <c r="I243" s="35">
        <f t="shared" si="14"/>
        <v>3.2556775198062686</v>
      </c>
      <c r="J243" s="34">
        <f t="shared" si="15"/>
        <v>0.41119427406136944</v>
      </c>
      <c r="K243" s="33"/>
      <c r="L243" s="32">
        <v>0.41119427406136944</v>
      </c>
      <c r="M243" s="30">
        <v>3.6668717938676378</v>
      </c>
      <c r="N243" s="30">
        <v>-1.7012061428799721</v>
      </c>
      <c r="O243" s="31">
        <v>1.5544713769262966</v>
      </c>
      <c r="P243" s="12">
        <f>EXP(L243)/((EXP(L242)+EXP(L243)+EXP(L244)+EXP(L245)))</f>
        <v>8.5274785619002716E-2</v>
      </c>
      <c r="Q243" s="12">
        <f>EXP(M243)/((EXP(M242)+EXP(M243)+EXP(M244)+EXP(M245)))</f>
        <v>0.84563101001839291</v>
      </c>
      <c r="R243" s="12">
        <f>EXP(N243)/((EXP(N242)+EXP(N243)+EXP(N244)+EXP(N245)))</f>
        <v>3.9432496567706407E-3</v>
      </c>
      <c r="S243" s="12">
        <f>EXP(O243)/((EXP(O242)+EXP(O243)+EXP(O244)+EXP(O245)))</f>
        <v>7.2612804425183919E-2</v>
      </c>
      <c r="T243" s="11"/>
      <c r="U243" s="30">
        <v>2.1318696404750679E-2</v>
      </c>
      <c r="V243" s="30">
        <v>-3.8592247495401771E-2</v>
      </c>
      <c r="W243" s="30">
        <v>9.8581241419266018E-4</v>
      </c>
      <c r="X243" s="29">
        <v>1.815320110629598E-2</v>
      </c>
      <c r="Y243" s="28">
        <v>1.9139013520488642E-2</v>
      </c>
      <c r="Z243" s="27">
        <v>-2.0439046389105792E-2</v>
      </c>
      <c r="AA243" s="6">
        <f t="shared" si="12"/>
        <v>1.8654624298375458E-3</v>
      </c>
      <c r="AB243" s="26">
        <v>-2.1315394304618303</v>
      </c>
      <c r="AC243" s="25">
        <v>3.2761165661953746</v>
      </c>
      <c r="AD243" s="24">
        <v>0.4093288116315319</v>
      </c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</row>
    <row r="244" spans="1:173" s="1" customFormat="1" ht="15" thickBot="1" x14ac:dyDescent="0.4">
      <c r="A244" s="182"/>
      <c r="B244" s="41">
        <v>1</v>
      </c>
      <c r="C244" s="40">
        <v>0</v>
      </c>
      <c r="D244" s="39">
        <v>0</v>
      </c>
      <c r="E244" s="38">
        <v>0</v>
      </c>
      <c r="F244" s="38">
        <v>1</v>
      </c>
      <c r="G244" s="37">
        <v>0</v>
      </c>
      <c r="H244" s="36">
        <f t="shared" si="13"/>
        <v>3.2556775198062686</v>
      </c>
      <c r="I244" s="35">
        <f t="shared" si="14"/>
        <v>-2.1124004169413415</v>
      </c>
      <c r="J244" s="34">
        <f t="shared" si="15"/>
        <v>0.41119427406136944</v>
      </c>
      <c r="K244" s="33"/>
      <c r="L244" s="32">
        <v>0.41119427406136944</v>
      </c>
      <c r="M244" s="30">
        <v>-1.7012061428799721</v>
      </c>
      <c r="N244" s="30">
        <v>3.6668717938676378</v>
      </c>
      <c r="O244" s="31">
        <v>1.5544713769262966</v>
      </c>
      <c r="P244" s="12">
        <f>EXP(L244)/((EXP(L242)+EXP(L243)+EXP(L244)+EXP(L245)))</f>
        <v>8.5274785619002716E-2</v>
      </c>
      <c r="Q244" s="12">
        <f>EXP(M244)/((EXP(M242)+EXP(M243)+EXP(M244)+EXP(M245)))</f>
        <v>3.9432496567706407E-3</v>
      </c>
      <c r="R244" s="12">
        <f>EXP(N244)/((EXP(N242)+EXP(N243)+EXP(N244)+EXP(N245)))</f>
        <v>0.84563101001839291</v>
      </c>
      <c r="S244" s="12">
        <f>EXP(O244)/((EXP(O242)+EXP(O243)+EXP(O244)+EXP(O245)))</f>
        <v>7.2612804425183919E-2</v>
      </c>
      <c r="T244" s="11"/>
      <c r="U244" s="30">
        <v>2.1318696404750679E-2</v>
      </c>
      <c r="V244" s="30">
        <v>9.8581241419266018E-4</v>
      </c>
      <c r="W244" s="30">
        <v>-3.8592247495401771E-2</v>
      </c>
      <c r="X244" s="29">
        <v>1.815320110629598E-2</v>
      </c>
      <c r="Y244" s="28">
        <v>-2.0439046389105792E-2</v>
      </c>
      <c r="Z244" s="27">
        <v>1.9139013520488642E-2</v>
      </c>
      <c r="AA244" s="6">
        <f t="shared" si="12"/>
        <v>1.8654624298375458E-3</v>
      </c>
      <c r="AB244" s="26">
        <v>3.2761165661953746</v>
      </c>
      <c r="AC244" s="25">
        <v>-2.1315394304618303</v>
      </c>
      <c r="AD244" s="24">
        <v>0.4093288116315319</v>
      </c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</row>
    <row r="245" spans="1:173" s="1" customFormat="1" ht="15" thickBot="1" x14ac:dyDescent="0.4">
      <c r="A245" s="183"/>
      <c r="B245" s="23">
        <v>1</v>
      </c>
      <c r="C245" s="22">
        <v>1</v>
      </c>
      <c r="D245" s="21">
        <v>0</v>
      </c>
      <c r="E245" s="20">
        <v>0</v>
      </c>
      <c r="F245" s="20">
        <v>0</v>
      </c>
      <c r="G245" s="19">
        <v>1</v>
      </c>
      <c r="H245" s="18">
        <f t="shared" si="13"/>
        <v>2.5482850361454368</v>
      </c>
      <c r="I245" s="17">
        <f t="shared" si="14"/>
        <v>2.5482850361454368</v>
      </c>
      <c r="J245" s="16">
        <f t="shared" si="15"/>
        <v>-1.0851750040008126</v>
      </c>
      <c r="K245" s="15"/>
      <c r="L245" s="14">
        <v>-1.0851750040008126</v>
      </c>
      <c r="M245" s="10">
        <v>1.4631100321446242</v>
      </c>
      <c r="N245" s="10">
        <v>1.4631100321446242</v>
      </c>
      <c r="O245" s="13">
        <v>4.011395068290061</v>
      </c>
      <c r="P245" s="12">
        <f>EXP(L245)/((EXP(L242)+EXP(L243)+EXP(L244)+EXP(L245)))</f>
        <v>1.9096585248032448E-2</v>
      </c>
      <c r="Q245" s="12">
        <f>EXP(M245)/((EXP(M242)+EXP(M243)+EXP(M244)+EXP(M245)))</f>
        <v>9.3346777089014982E-2</v>
      </c>
      <c r="R245" s="12">
        <f>EXP(N245)/((EXP(N242)+EXP(N243)+EXP(N244)+EXP(N245)))</f>
        <v>9.3346777089014982E-2</v>
      </c>
      <c r="S245" s="12">
        <f>EXP(O245)/((EXP(O242)+EXP(O243)+EXP(O244)+EXP(O245)))</f>
        <v>0.84730859499693767</v>
      </c>
      <c r="T245" s="11"/>
      <c r="U245" s="10">
        <v>4.774146312008112E-3</v>
      </c>
      <c r="V245" s="10">
        <v>2.3336694272253745E-2</v>
      </c>
      <c r="W245" s="10">
        <v>2.3336694272253745E-2</v>
      </c>
      <c r="X245" s="9">
        <v>-3.8172851250765583E-2</v>
      </c>
      <c r="Y245" s="8">
        <v>-1.4836156978511837E-2</v>
      </c>
      <c r="Z245" s="7">
        <v>-1.4836156978511837E-2</v>
      </c>
      <c r="AA245" s="6">
        <f t="shared" si="12"/>
        <v>1.3274683605750022E-2</v>
      </c>
      <c r="AB245" s="5">
        <v>2.5631211931239486</v>
      </c>
      <c r="AC245" s="4">
        <v>2.5631211931239486</v>
      </c>
      <c r="AD245" s="3">
        <v>-1.0984496876065626</v>
      </c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</row>
    <row r="246" spans="1:173" s="1" customFormat="1" ht="15" thickBot="1" x14ac:dyDescent="0.4">
      <c r="A246" s="181">
        <f>A242+1</f>
        <v>60</v>
      </c>
      <c r="B246" s="58">
        <v>0</v>
      </c>
      <c r="C246" s="57">
        <v>0</v>
      </c>
      <c r="D246" s="56">
        <v>1</v>
      </c>
      <c r="E246" s="55">
        <v>0</v>
      </c>
      <c r="F246" s="55">
        <v>0</v>
      </c>
      <c r="G246" s="54">
        <v>0</v>
      </c>
      <c r="H246" s="36">
        <f t="shared" si="13"/>
        <v>-1.7076983288574941</v>
      </c>
      <c r="I246" s="35">
        <f t="shared" si="14"/>
        <v>-1.7076983288574941</v>
      </c>
      <c r="J246" s="53">
        <f t="shared" si="15"/>
        <v>2.6797920643434976</v>
      </c>
      <c r="K246" s="52">
        <f>K242</f>
        <v>1</v>
      </c>
      <c r="L246" s="51" cm="1">
        <f t="array" ref="L246:O249">MMULT(H246:I249, TRANSPOSE(B246:C249))+J246:J249</f>
        <v>2.6797920643434976</v>
      </c>
      <c r="M246" s="48">
        <v>0.97209373548600353</v>
      </c>
      <c r="N246" s="48">
        <v>0.97209373548600353</v>
      </c>
      <c r="O246" s="50">
        <v>-0.73560459337149053</v>
      </c>
      <c r="P246" s="12">
        <f>EXP(L246)/((EXP(L246)+EXP(L247)+EXP(L248)+EXP(L249)))</f>
        <v>0.81341052511812317</v>
      </c>
      <c r="Q246" s="12">
        <f>EXP(M246)/((EXP(M246)+EXP(M247)+EXP(M248)+EXP(M249)))</f>
        <v>5.6230788773042939E-2</v>
      </c>
      <c r="R246" s="12">
        <f>EXP(N246)/((EXP(N246)+EXP(N247)+EXP(N248)+EXP(N249)))</f>
        <v>5.6230788773042939E-2</v>
      </c>
      <c r="S246" s="12">
        <f>EXP(O246)/((EXP(O246)+EXP(O247)+EXP(O248)+EXP(O249)))</f>
        <v>7.2525030035405667E-3</v>
      </c>
      <c r="T246" s="49" cm="1">
        <f t="array" ref="T246">SUM(LN(P246:S249)*D246:G249*(-0.25))</f>
        <v>0.17485226384593827</v>
      </c>
      <c r="U246" s="48" cm="1">
        <f t="array" ref="U246:X249">0.25*(P246:S249-D246:G249)</f>
        <v>-4.6647368720469207E-2</v>
      </c>
      <c r="V246" s="48">
        <v>1.4057697193260735E-2</v>
      </c>
      <c r="W246" s="48">
        <v>1.4057697193260735E-2</v>
      </c>
      <c r="X246" s="47">
        <v>1.8131257508851417E-3</v>
      </c>
      <c r="Y246" s="46" cm="1">
        <f t="array" ref="Y246:Z249">MMULT(_xlfn.ANCHORARRAY(U246),B246:C249)</f>
        <v>1.5870822944145876E-2</v>
      </c>
      <c r="Z246" s="45">
        <v>1.5870822944145876E-2</v>
      </c>
      <c r="AA246" s="6">
        <f t="shared" si="12"/>
        <v>-1.6718848583062596E-2</v>
      </c>
      <c r="AB246" s="44" cm="1">
        <f t="array" ref="AB246:AC249">H246:I249-K246*_xlfn.ANCHORARRAY(Y246)</f>
        <v>-1.7235691518016398</v>
      </c>
      <c r="AC246" s="43">
        <v>-1.7235691518016398</v>
      </c>
      <c r="AD246" s="42" cm="1">
        <f t="array" ref="AD246:AD249">J246:J249-K246*AA246:AA249</f>
        <v>2.6965109129265601</v>
      </c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</row>
    <row r="247" spans="1:173" s="1" customFormat="1" ht="15" thickBot="1" x14ac:dyDescent="0.4">
      <c r="A247" s="182"/>
      <c r="B247" s="41">
        <v>0</v>
      </c>
      <c r="C247" s="40">
        <v>1</v>
      </c>
      <c r="D247" s="39">
        <v>0</v>
      </c>
      <c r="E247" s="38">
        <v>1</v>
      </c>
      <c r="F247" s="38">
        <v>0</v>
      </c>
      <c r="G247" s="37">
        <v>0</v>
      </c>
      <c r="H247" s="36">
        <f t="shared" si="13"/>
        <v>-2.1315394304618303</v>
      </c>
      <c r="I247" s="35">
        <f t="shared" si="14"/>
        <v>3.2761165661953746</v>
      </c>
      <c r="J247" s="34">
        <f t="shared" si="15"/>
        <v>0.4093288116315319</v>
      </c>
      <c r="K247" s="33"/>
      <c r="L247" s="32">
        <v>0.4093288116315319</v>
      </c>
      <c r="M247" s="30">
        <v>3.6854453778269063</v>
      </c>
      <c r="N247" s="30">
        <v>-1.7222106188302984</v>
      </c>
      <c r="O247" s="31">
        <v>1.5539059473650763</v>
      </c>
      <c r="P247" s="12">
        <f>EXP(L247)/((EXP(L246)+EXP(L247)+EXP(L248)+EXP(L249)))</f>
        <v>8.3996294127119758E-2</v>
      </c>
      <c r="Q247" s="12">
        <f>EXP(M247)/((EXP(M246)+EXP(M247)+EXP(M248)+EXP(M249)))</f>
        <v>0.84794526877161347</v>
      </c>
      <c r="R247" s="12">
        <f>EXP(N247)/((EXP(N246)+EXP(N247)+EXP(N248)+EXP(N249)))</f>
        <v>3.8006043574047429E-3</v>
      </c>
      <c r="S247" s="12">
        <f>EXP(O247)/((EXP(O246)+EXP(O247)+EXP(O248)+EXP(O249)))</f>
        <v>7.1582969668897503E-2</v>
      </c>
      <c r="T247" s="11"/>
      <c r="U247" s="30">
        <v>2.099907353177994E-2</v>
      </c>
      <c r="V247" s="30">
        <v>-3.8013682807096633E-2</v>
      </c>
      <c r="W247" s="30">
        <v>9.5015108935118573E-4</v>
      </c>
      <c r="X247" s="29">
        <v>1.7895742417224376E-2</v>
      </c>
      <c r="Y247" s="28">
        <v>1.8845893506575562E-2</v>
      </c>
      <c r="Z247" s="27">
        <v>-2.0117940389872257E-2</v>
      </c>
      <c r="AA247" s="6">
        <f t="shared" si="12"/>
        <v>1.8312842312588687E-3</v>
      </c>
      <c r="AB247" s="26">
        <v>-2.1503853239684059</v>
      </c>
      <c r="AC247" s="25">
        <v>3.2962345065852467</v>
      </c>
      <c r="AD247" s="24">
        <v>0.40749752740027301</v>
      </c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</row>
    <row r="248" spans="1:173" s="1" customFormat="1" ht="15" thickBot="1" x14ac:dyDescent="0.4">
      <c r="A248" s="182"/>
      <c r="B248" s="41">
        <v>1</v>
      </c>
      <c r="C248" s="40">
        <v>0</v>
      </c>
      <c r="D248" s="39">
        <v>0</v>
      </c>
      <c r="E248" s="38">
        <v>0</v>
      </c>
      <c r="F248" s="38">
        <v>1</v>
      </c>
      <c r="G248" s="37">
        <v>0</v>
      </c>
      <c r="H248" s="36">
        <f t="shared" si="13"/>
        <v>3.2761165661953746</v>
      </c>
      <c r="I248" s="35">
        <f t="shared" si="14"/>
        <v>-2.1315394304618303</v>
      </c>
      <c r="J248" s="34">
        <f t="shared" si="15"/>
        <v>0.4093288116315319</v>
      </c>
      <c r="K248" s="33"/>
      <c r="L248" s="14">
        <v>0.4093288116315319</v>
      </c>
      <c r="M248" s="10">
        <v>-1.7222106188302984</v>
      </c>
      <c r="N248" s="10">
        <v>3.6854453778269063</v>
      </c>
      <c r="O248" s="13">
        <v>1.5539059473650763</v>
      </c>
      <c r="P248" s="149">
        <f>EXP(L248)/((EXP(L246)+EXP(L247)+EXP(L248)+EXP(L249)))</f>
        <v>8.3996294127119758E-2</v>
      </c>
      <c r="Q248" s="149">
        <f>EXP(M248)/((EXP(M246)+EXP(M247)+EXP(M248)+EXP(M249)))</f>
        <v>3.8006043574047429E-3</v>
      </c>
      <c r="R248" s="149">
        <f>EXP(N248)/((EXP(N246)+EXP(N247)+EXP(N248)+EXP(N249)))</f>
        <v>0.84794526877161347</v>
      </c>
      <c r="S248" s="149">
        <f>EXP(O248)/((EXP(O246)+EXP(O247)+EXP(O248)+EXP(O249)))</f>
        <v>7.1582969668897503E-2</v>
      </c>
      <c r="T248" s="11"/>
      <c r="U248" s="10">
        <v>2.099907353177994E-2</v>
      </c>
      <c r="V248" s="10">
        <v>9.5015108935118573E-4</v>
      </c>
      <c r="W248" s="10">
        <v>-3.8013682807096633E-2</v>
      </c>
      <c r="X248" s="9">
        <v>1.7895742417224376E-2</v>
      </c>
      <c r="Y248" s="8">
        <v>-2.0117940389872257E-2</v>
      </c>
      <c r="Z248" s="7">
        <v>1.8845893506575562E-2</v>
      </c>
      <c r="AA248" s="150">
        <f t="shared" si="12"/>
        <v>1.8312842312588687E-3</v>
      </c>
      <c r="AB248" s="5">
        <v>3.2962345065852467</v>
      </c>
      <c r="AC248" s="4">
        <v>-2.1503853239684059</v>
      </c>
      <c r="AD248" s="3">
        <v>0.40749752740027301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</row>
    <row r="249" spans="1:173" s="1" customFormat="1" ht="15" thickBot="1" x14ac:dyDescent="0.4">
      <c r="A249" s="183"/>
      <c r="B249" s="23">
        <v>1</v>
      </c>
      <c r="C249" s="22">
        <v>1</v>
      </c>
      <c r="D249" s="21">
        <v>0</v>
      </c>
      <c r="E249" s="20">
        <v>0</v>
      </c>
      <c r="F249" s="20">
        <v>0</v>
      </c>
      <c r="G249" s="19">
        <v>1</v>
      </c>
      <c r="H249" s="18">
        <f t="shared" si="13"/>
        <v>2.5631211931239486</v>
      </c>
      <c r="I249" s="17">
        <f t="shared" si="14"/>
        <v>2.5631211931239486</v>
      </c>
      <c r="J249" s="16">
        <f t="shared" si="15"/>
        <v>-1.0984496876065626</v>
      </c>
      <c r="K249" s="148"/>
      <c r="L249" s="30">
        <v>-1.0984496876065626</v>
      </c>
      <c r="M249" s="30">
        <v>1.464671505517386</v>
      </c>
      <c r="N249" s="30">
        <v>1.464671505517386</v>
      </c>
      <c r="O249" s="30">
        <v>4.0277926986413348</v>
      </c>
      <c r="P249" s="151">
        <f>EXP(L249)/((EXP(L246)+EXP(L247)+EXP(L248)+EXP(L249)))</f>
        <v>1.859688662763731E-2</v>
      </c>
      <c r="Q249" s="151">
        <f>EXP(M249)/((EXP(M246)+EXP(M247)+EXP(M248)+EXP(M249)))</f>
        <v>9.2023338097938792E-2</v>
      </c>
      <c r="R249" s="151">
        <f>EXP(N249)/((EXP(N246)+EXP(N247)+EXP(N248)+EXP(N249)))</f>
        <v>9.2023338097938792E-2</v>
      </c>
      <c r="S249" s="151">
        <f>EXP(O249)/((EXP(O246)+EXP(O247)+EXP(O248)+EXP(O249)))</f>
        <v>0.84958155765866428</v>
      </c>
      <c r="T249" s="152"/>
      <c r="U249" s="30">
        <v>4.6492216569093275E-3</v>
      </c>
      <c r="V249" s="30">
        <v>2.3005834524484698E-2</v>
      </c>
      <c r="W249" s="30">
        <v>2.3005834524484698E-2</v>
      </c>
      <c r="X249" s="30">
        <v>-3.7604610585333931E-2</v>
      </c>
      <c r="Y249" s="153">
        <v>-1.4598776060849233E-2</v>
      </c>
      <c r="Z249" s="153">
        <v>-1.4598776060849233E-2</v>
      </c>
      <c r="AA249" s="154">
        <f t="shared" si="12"/>
        <v>1.3056280120544793E-2</v>
      </c>
      <c r="AB249" s="155">
        <v>2.5777199691847978</v>
      </c>
      <c r="AC249" s="155">
        <v>2.5777199691847978</v>
      </c>
      <c r="AD249" s="156">
        <v>-1.1115059677271073</v>
      </c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</row>
  </sheetData>
  <mergeCells count="70">
    <mergeCell ref="A1:AD3"/>
    <mergeCell ref="B4:Y5"/>
    <mergeCell ref="B8:C8"/>
    <mergeCell ref="D8:G8"/>
    <mergeCell ref="H8:I8"/>
    <mergeCell ref="L8:O8"/>
    <mergeCell ref="P8:S8"/>
    <mergeCell ref="U8:X8"/>
    <mergeCell ref="Y8:Z8"/>
    <mergeCell ref="AB8:AC8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7"/>
    <mergeCell ref="A238:A241"/>
    <mergeCell ref="A242:A245"/>
    <mergeCell ref="A246:A24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0D3D-6551-46FF-823F-AF2B29927906}">
  <dimension ref="A1:ES1449"/>
  <sheetViews>
    <sheetView topLeftCell="M1" zoomScale="43" zoomScaleNormal="40" workbookViewId="0">
      <selection activeCell="AJ12" sqref="AJ12:AV20"/>
    </sheetView>
  </sheetViews>
  <sheetFormatPr defaultRowHeight="14.5" x14ac:dyDescent="0.35"/>
  <cols>
    <col min="12" max="23" width="8.81640625" customWidth="1"/>
    <col min="24" max="24" width="14.26953125" style="2" customWidth="1"/>
    <col min="25" max="30" width="8.81640625" customWidth="1"/>
    <col min="31" max="31" width="8.81640625" style="2" customWidth="1"/>
    <col min="34" max="34" width="10.81640625" style="2" bestFit="1" customWidth="1"/>
    <col min="35" max="53" width="9.1796875"/>
  </cols>
  <sheetData>
    <row r="1" spans="1:149" x14ac:dyDescent="0.35">
      <c r="A1" s="202" t="s">
        <v>30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</row>
    <row r="2" spans="1:149" x14ac:dyDescent="0.35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</row>
    <row r="3" spans="1:149" ht="24.75" customHeight="1" x14ac:dyDescent="0.3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</row>
    <row r="4" spans="1:149" ht="15" customHeight="1" x14ac:dyDescent="0.35">
      <c r="B4" s="189" t="s">
        <v>25</v>
      </c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89"/>
      <c r="AA4" s="189"/>
      <c r="AB4" s="189"/>
      <c r="AC4" s="189"/>
      <c r="AD4" s="189"/>
      <c r="AE4" s="189"/>
      <c r="AF4" s="189"/>
    </row>
    <row r="5" spans="1:149" ht="15" customHeight="1" x14ac:dyDescent="0.35"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89"/>
      <c r="AD5" s="189"/>
      <c r="AE5" s="189"/>
      <c r="AF5" s="189"/>
    </row>
    <row r="6" spans="1:149" ht="15" customHeight="1" x14ac:dyDescent="0.35"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</row>
    <row r="7" spans="1:149" ht="15" thickBot="1" x14ac:dyDescent="0.4"/>
    <row r="8" spans="1:149" s="1" customFormat="1" ht="15" thickBot="1" x14ac:dyDescent="0.4">
      <c r="A8" s="124" t="s">
        <v>0</v>
      </c>
      <c r="B8" s="191" t="s">
        <v>1</v>
      </c>
      <c r="C8" s="192"/>
      <c r="D8" s="191" t="s">
        <v>2</v>
      </c>
      <c r="E8" s="193"/>
      <c r="F8" s="193"/>
      <c r="G8" s="194"/>
      <c r="H8" s="195" t="s">
        <v>3</v>
      </c>
      <c r="I8" s="196"/>
      <c r="J8" s="117" t="s">
        <v>4</v>
      </c>
      <c r="K8" s="126" t="s">
        <v>5</v>
      </c>
      <c r="L8" s="197" t="s">
        <v>26</v>
      </c>
      <c r="M8" s="197"/>
      <c r="N8" s="197"/>
      <c r="O8" s="196"/>
      <c r="P8" s="203" t="s">
        <v>27</v>
      </c>
      <c r="Q8" s="204"/>
      <c r="R8" s="204"/>
      <c r="S8" s="205"/>
      <c r="T8" s="198" t="s">
        <v>6</v>
      </c>
      <c r="U8" s="199"/>
      <c r="V8" s="199"/>
      <c r="W8" s="206"/>
      <c r="X8" s="125" t="s">
        <v>7</v>
      </c>
      <c r="Y8" s="207" t="s">
        <v>8</v>
      </c>
      <c r="Z8" s="207"/>
      <c r="AA8" s="207"/>
      <c r="AB8" s="208"/>
      <c r="AC8" s="203" t="s">
        <v>9</v>
      </c>
      <c r="AD8" s="205"/>
      <c r="AE8" s="2" t="s">
        <v>10</v>
      </c>
      <c r="AF8" s="203" t="s">
        <v>11</v>
      </c>
      <c r="AG8" s="205"/>
      <c r="AH8" s="109" t="s">
        <v>12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</row>
    <row r="9" spans="1:149" s="1" customFormat="1" ht="15" thickBot="1" x14ac:dyDescent="0.4">
      <c r="A9" s="124"/>
      <c r="B9" s="122" t="s">
        <v>13</v>
      </c>
      <c r="C9" s="123" t="s">
        <v>14</v>
      </c>
      <c r="D9" s="122" t="s">
        <v>15</v>
      </c>
      <c r="E9" s="122" t="s">
        <v>16</v>
      </c>
      <c r="F9" s="122" t="s">
        <v>17</v>
      </c>
      <c r="G9" s="122" t="s">
        <v>18</v>
      </c>
      <c r="H9" s="121" t="s">
        <v>19</v>
      </c>
      <c r="I9" s="120" t="s">
        <v>20</v>
      </c>
      <c r="J9" s="119"/>
      <c r="K9" s="118"/>
      <c r="L9" s="117" t="s">
        <v>21</v>
      </c>
      <c r="M9" s="117" t="s">
        <v>22</v>
      </c>
      <c r="N9" s="117" t="s">
        <v>23</v>
      </c>
      <c r="O9" s="110" t="s">
        <v>24</v>
      </c>
      <c r="P9" s="117"/>
      <c r="Q9" s="117"/>
      <c r="R9" s="117"/>
      <c r="S9" s="117"/>
      <c r="T9" s="116"/>
      <c r="U9" s="115"/>
      <c r="V9" s="115"/>
      <c r="W9" s="114"/>
      <c r="X9" s="2"/>
      <c r="Y9" s="113"/>
      <c r="Z9" s="113"/>
      <c r="AA9" s="113"/>
      <c r="AB9" s="112"/>
      <c r="AC9" s="111"/>
      <c r="AD9" s="110"/>
      <c r="AE9" s="2"/>
      <c r="AF9" s="111"/>
      <c r="AG9" s="110"/>
      <c r="AH9" s="10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</row>
    <row r="10" spans="1:149" s="1" customFormat="1" ht="15" thickBot="1" x14ac:dyDescent="0.4">
      <c r="A10" s="184">
        <v>1</v>
      </c>
      <c r="B10" s="108">
        <v>0</v>
      </c>
      <c r="C10" s="107">
        <v>0</v>
      </c>
      <c r="D10" s="106">
        <v>1</v>
      </c>
      <c r="E10" s="105">
        <v>0</v>
      </c>
      <c r="F10" s="105">
        <v>0</v>
      </c>
      <c r="G10" s="104">
        <v>0</v>
      </c>
      <c r="H10" s="103">
        <v>0.5</v>
      </c>
      <c r="I10" s="102">
        <v>0.5</v>
      </c>
      <c r="J10" s="101">
        <v>0.6</v>
      </c>
      <c r="K10" s="100">
        <v>1</v>
      </c>
      <c r="L10" s="61" cm="1">
        <f t="array" ref="L10:O13">J10:J13 + MMULT(H10:I13, TRANSPOSE(B10:C13))</f>
        <v>0.6</v>
      </c>
      <c r="M10" s="60">
        <v>1.1000000000000001</v>
      </c>
      <c r="N10" s="60">
        <v>1.1000000000000001</v>
      </c>
      <c r="O10" s="99">
        <v>1.6</v>
      </c>
      <c r="P10" s="136">
        <f t="shared" ref="P10:P73" si="0">1/(1+EXP(-L10))</f>
        <v>0.6456563062257954</v>
      </c>
      <c r="Q10" s="135">
        <f t="shared" ref="Q10:Q73" si="1">1/(1+EXP(-M10))</f>
        <v>0.75026010559511769</v>
      </c>
      <c r="R10" s="135">
        <f t="shared" ref="R10:R73" si="2">1/(1+EXP(-N10))</f>
        <v>0.75026010559511769</v>
      </c>
      <c r="S10" s="135">
        <f t="shared" ref="S10:S73" si="3">1/(1+EXP(-O10))</f>
        <v>0.83201838513392445</v>
      </c>
      <c r="T10" s="132">
        <f>EXP(P10)/((EXP(P10)+EXP(P11)+EXP(P12)+EXP(P13)))</f>
        <v>0.25</v>
      </c>
      <c r="U10" s="132">
        <f>EXP(Q10)/((EXP(Q10)+EXP(Q11)+EXP(Q12)+EXP(Q13)))</f>
        <v>0.25</v>
      </c>
      <c r="V10" s="132">
        <f>EXP(R10)/((EXP(R10)+EXP(R11)+EXP(R12)+EXP(R13)))</f>
        <v>0.25</v>
      </c>
      <c r="W10" s="131">
        <f>EXP(S10)/((EXP(S10)+EXP(S11)+EXP(S12)+EXP(S13)))</f>
        <v>0.25</v>
      </c>
      <c r="X10" s="68" cm="1">
        <f t="array" ref="X10">(0.25)*SUM(LN(T10:W13)*(-(D10:G13)))</f>
        <v>1.3862943611198906</v>
      </c>
      <c r="Y10" s="60" cm="1">
        <f t="array" ref="Y10:AB13">0.25*(T10:W13-D10:G13)</f>
        <v>-0.1875</v>
      </c>
      <c r="Z10" s="60">
        <v>6.25E-2</v>
      </c>
      <c r="AA10" s="60">
        <v>6.25E-2</v>
      </c>
      <c r="AB10" s="99">
        <v>6.25E-2</v>
      </c>
      <c r="AC10" s="98" cm="1">
        <f t="array" ref="AC10:AD13">MMULT(_xlfn.ANCHORARRAY(Y10),B10:C13)</f>
        <v>0.125</v>
      </c>
      <c r="AD10" s="97">
        <v>0.125</v>
      </c>
      <c r="AE10" s="6">
        <f t="shared" ref="AE10:AE73" si="4">SUM(Y10:AB10)</f>
        <v>0</v>
      </c>
      <c r="AF10" s="36" cm="1">
        <f t="array" ref="AF10:AG13">H10:I13-K10*_xlfn.ANCHORARRAY(AC10)</f>
        <v>0.375</v>
      </c>
      <c r="AG10" s="96">
        <v>0.375</v>
      </c>
      <c r="AH10" s="172" cm="1">
        <f t="array" ref="AH10:AH13">J10:J13-K10*AE10:AE13</f>
        <v>0.6</v>
      </c>
      <c r="AI10"/>
      <c r="AJ10" s="178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</row>
    <row r="11" spans="1:149" s="1" customFormat="1" ht="15" thickBot="1" x14ac:dyDescent="0.4">
      <c r="A11" s="185"/>
      <c r="B11" s="95">
        <v>0</v>
      </c>
      <c r="C11" s="94">
        <v>1</v>
      </c>
      <c r="D11" s="93">
        <v>0</v>
      </c>
      <c r="E11" s="92">
        <v>1</v>
      </c>
      <c r="F11" s="92">
        <v>0</v>
      </c>
      <c r="G11" s="91">
        <v>0</v>
      </c>
      <c r="H11" s="36">
        <v>0.5</v>
      </c>
      <c r="I11" s="90">
        <v>0.5</v>
      </c>
      <c r="J11" s="76">
        <v>0.6</v>
      </c>
      <c r="K11" s="89"/>
      <c r="L11" s="67">
        <v>0.6</v>
      </c>
      <c r="M11" s="66">
        <v>1.1000000000000001</v>
      </c>
      <c r="N11" s="66">
        <v>1.1000000000000001</v>
      </c>
      <c r="O11" s="88">
        <v>1.6</v>
      </c>
      <c r="P11" s="134">
        <f t="shared" si="0"/>
        <v>0.6456563062257954</v>
      </c>
      <c r="Q11" s="133">
        <f t="shared" si="1"/>
        <v>0.75026010559511769</v>
      </c>
      <c r="R11" s="133">
        <f t="shared" si="2"/>
        <v>0.75026010559511769</v>
      </c>
      <c r="S11" s="133">
        <f t="shared" si="3"/>
        <v>0.83201838513392445</v>
      </c>
      <c r="T11" s="132">
        <f>EXP(P11)/((EXP(P10)+EXP(P11)+EXP(P12)+EXP(P13)))</f>
        <v>0.25</v>
      </c>
      <c r="U11" s="132">
        <f>EXP(Q11)/((EXP(Q10)+EXP(Q11)+EXP(Q12)+EXP(Q13)))</f>
        <v>0.25</v>
      </c>
      <c r="V11" s="132">
        <f>EXP(R11)/((EXP(R10)+EXP(R11)+EXP(R12)+EXP(R13)))</f>
        <v>0.25</v>
      </c>
      <c r="W11" s="131">
        <f>EXP(S11)/((EXP(S10)+EXP(S11)+EXP(S12)+EXP(S13)))</f>
        <v>0.25</v>
      </c>
      <c r="X11" s="2"/>
      <c r="Y11" s="66">
        <v>6.25E-2</v>
      </c>
      <c r="Z11" s="66">
        <v>-0.1875</v>
      </c>
      <c r="AA11" s="66">
        <v>6.25E-2</v>
      </c>
      <c r="AB11" s="88">
        <v>6.25E-2</v>
      </c>
      <c r="AC11" s="87">
        <v>0.125</v>
      </c>
      <c r="AD11" s="86">
        <v>-0.125</v>
      </c>
      <c r="AE11" s="6">
        <f t="shared" si="4"/>
        <v>0</v>
      </c>
      <c r="AF11" s="85">
        <v>0.375</v>
      </c>
      <c r="AG11" s="84">
        <v>0.625</v>
      </c>
      <c r="AH11" s="173">
        <v>0.6</v>
      </c>
      <c r="AI11"/>
      <c r="AJ11" s="179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</row>
    <row r="12" spans="1:149" s="1" customFormat="1" ht="15" thickBot="1" x14ac:dyDescent="0.4">
      <c r="A12" s="185"/>
      <c r="B12" s="95">
        <v>1</v>
      </c>
      <c r="C12" s="94">
        <v>0</v>
      </c>
      <c r="D12" s="93">
        <v>0</v>
      </c>
      <c r="E12" s="92">
        <v>0</v>
      </c>
      <c r="F12" s="92">
        <v>1</v>
      </c>
      <c r="G12" s="91">
        <v>0</v>
      </c>
      <c r="H12" s="36">
        <v>0.5</v>
      </c>
      <c r="I12" s="90">
        <v>0.5</v>
      </c>
      <c r="J12" s="76">
        <v>0.6</v>
      </c>
      <c r="K12" s="89"/>
      <c r="L12" s="67">
        <v>0.6</v>
      </c>
      <c r="M12" s="66">
        <v>1.1000000000000001</v>
      </c>
      <c r="N12" s="66">
        <v>1.1000000000000001</v>
      </c>
      <c r="O12" s="88">
        <v>1.6</v>
      </c>
      <c r="P12" s="134">
        <f t="shared" si="0"/>
        <v>0.6456563062257954</v>
      </c>
      <c r="Q12" s="133">
        <f t="shared" si="1"/>
        <v>0.75026010559511769</v>
      </c>
      <c r="R12" s="133">
        <f t="shared" si="2"/>
        <v>0.75026010559511769</v>
      </c>
      <c r="S12" s="133">
        <f t="shared" si="3"/>
        <v>0.83201838513392445</v>
      </c>
      <c r="T12" s="132">
        <f>EXP(P12)/((EXP(P10)+EXP(P11)+EXP(P12)+EXP(P13)))</f>
        <v>0.25</v>
      </c>
      <c r="U12" s="132">
        <f>EXP(Q12)/((EXP(Q10)+EXP(Q11)+EXP(Q12)+EXP(Q13)))</f>
        <v>0.25</v>
      </c>
      <c r="V12" s="132">
        <f>EXP(R12)/((EXP(R10)+EXP(R11)+EXP(R12)+EXP(R13)))</f>
        <v>0.25</v>
      </c>
      <c r="W12" s="131">
        <f>EXP(S12)/((EXP(S10)+EXP(S11)+EXP(S12)+EXP(S13)))</f>
        <v>0.25</v>
      </c>
      <c r="X12" s="2"/>
      <c r="Y12" s="66">
        <v>6.25E-2</v>
      </c>
      <c r="Z12" s="66">
        <v>6.25E-2</v>
      </c>
      <c r="AA12" s="66">
        <v>-0.1875</v>
      </c>
      <c r="AB12" s="88">
        <v>6.25E-2</v>
      </c>
      <c r="AC12" s="87">
        <v>-0.125</v>
      </c>
      <c r="AD12" s="86">
        <v>0.125</v>
      </c>
      <c r="AE12" s="6">
        <f t="shared" si="4"/>
        <v>0</v>
      </c>
      <c r="AF12" s="85">
        <v>0.625</v>
      </c>
      <c r="AG12" s="84">
        <v>0.375</v>
      </c>
      <c r="AH12" s="173">
        <v>0.6</v>
      </c>
      <c r="AI12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</row>
    <row r="13" spans="1:149" s="1" customFormat="1" ht="15" thickBot="1" x14ac:dyDescent="0.4">
      <c r="A13" s="186"/>
      <c r="B13" s="82">
        <v>1</v>
      </c>
      <c r="C13" s="81">
        <v>1</v>
      </c>
      <c r="D13" s="80">
        <v>0</v>
      </c>
      <c r="E13" s="79">
        <v>0</v>
      </c>
      <c r="F13" s="79">
        <v>0</v>
      </c>
      <c r="G13" s="78">
        <v>1</v>
      </c>
      <c r="H13" s="18">
        <v>0.5</v>
      </c>
      <c r="I13" s="77">
        <v>0.5</v>
      </c>
      <c r="J13" s="76">
        <v>0.6</v>
      </c>
      <c r="K13" s="75"/>
      <c r="L13" s="64">
        <v>0.6</v>
      </c>
      <c r="M13" s="63">
        <v>1.1000000000000001</v>
      </c>
      <c r="N13" s="63">
        <v>1.1000000000000001</v>
      </c>
      <c r="O13" s="74">
        <v>1.6</v>
      </c>
      <c r="P13" s="130">
        <f t="shared" si="0"/>
        <v>0.6456563062257954</v>
      </c>
      <c r="Q13" s="129">
        <f t="shared" si="1"/>
        <v>0.75026010559511769</v>
      </c>
      <c r="R13" s="129">
        <f t="shared" si="2"/>
        <v>0.75026010559511769</v>
      </c>
      <c r="S13" s="129">
        <f t="shared" si="3"/>
        <v>0.83201838513392445</v>
      </c>
      <c r="T13" s="128">
        <f>EXP(P13)/((EXP(P10)+EXP(P11)+EXP(P12)+EXP(P13)))</f>
        <v>0.25</v>
      </c>
      <c r="U13" s="128">
        <f>EXP(Q13)/((EXP(Q10)+EXP(Q11)+EXP(Q12)+EXP(Q13)))</f>
        <v>0.25</v>
      </c>
      <c r="V13" s="128">
        <f>EXP(R13)/((EXP(R10)+EXP(R11)+EXP(R12)+EXP(R13)))</f>
        <v>0.25</v>
      </c>
      <c r="W13" s="127">
        <f>EXP(S13)/((EXP(S10)+EXP(S11)+EXP(S12)+EXP(S13)))</f>
        <v>0.25</v>
      </c>
      <c r="X13" s="2"/>
      <c r="Y13" s="63">
        <v>6.25E-2</v>
      </c>
      <c r="Z13" s="63">
        <v>6.25E-2</v>
      </c>
      <c r="AA13" s="63">
        <v>6.25E-2</v>
      </c>
      <c r="AB13" s="74">
        <v>-0.1875</v>
      </c>
      <c r="AC13" s="73">
        <v>-0.125</v>
      </c>
      <c r="AD13" s="72">
        <v>-0.125</v>
      </c>
      <c r="AE13" s="6">
        <f t="shared" si="4"/>
        <v>0</v>
      </c>
      <c r="AF13" s="71">
        <v>0.625</v>
      </c>
      <c r="AG13" s="70">
        <v>0.625</v>
      </c>
      <c r="AH13" s="174">
        <v>0.6</v>
      </c>
      <c r="AI13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</row>
    <row r="14" spans="1:149" s="1" customFormat="1" ht="15" thickBot="1" x14ac:dyDescent="0.4">
      <c r="A14" s="181">
        <f>A10+1</f>
        <v>2</v>
      </c>
      <c r="B14" s="58">
        <v>0</v>
      </c>
      <c r="C14" s="57">
        <v>0</v>
      </c>
      <c r="D14" s="56">
        <v>1</v>
      </c>
      <c r="E14" s="55">
        <v>0</v>
      </c>
      <c r="F14" s="55">
        <v>0</v>
      </c>
      <c r="G14" s="54">
        <v>0</v>
      </c>
      <c r="H14" s="36">
        <f t="shared" ref="H14:H77" si="5">AF10</f>
        <v>0.375</v>
      </c>
      <c r="I14" s="35">
        <f t="shared" ref="I14:I77" si="6">AG10</f>
        <v>0.375</v>
      </c>
      <c r="J14" s="53">
        <f t="shared" ref="J14:J77" si="7">AH10</f>
        <v>0.6</v>
      </c>
      <c r="K14" s="52">
        <f>K10</f>
        <v>1</v>
      </c>
      <c r="L14" s="61" cm="1">
        <f t="array" ref="L14:O17">J14:J17 + MMULT(H14:I17, TRANSPOSE(B14:C17))</f>
        <v>0.6</v>
      </c>
      <c r="M14" s="60">
        <v>0.97499999999999998</v>
      </c>
      <c r="N14" s="60">
        <v>0.97499999999999998</v>
      </c>
      <c r="O14" s="59">
        <v>1.35</v>
      </c>
      <c r="P14" s="136">
        <f t="shared" si="0"/>
        <v>0.6456563062257954</v>
      </c>
      <c r="Q14" s="135">
        <f t="shared" si="1"/>
        <v>0.72611498126077911</v>
      </c>
      <c r="R14" s="135">
        <f t="shared" si="2"/>
        <v>0.72611498126077911</v>
      </c>
      <c r="S14" s="135">
        <f t="shared" si="3"/>
        <v>0.79412962819905275</v>
      </c>
      <c r="T14" s="132">
        <f>EXP(P14)/((EXP(P14)+EXP(P15)+EXP(P16)+EXP(P17)))</f>
        <v>0.25</v>
      </c>
      <c r="U14" s="132">
        <f>EXP(Q14)/((EXP(Q14)+EXP(Q15)+EXP(Q16)+EXP(Q17)))</f>
        <v>0.24414765960865412</v>
      </c>
      <c r="V14" s="132">
        <f>EXP(R14)/((EXP(R14)+EXP(R15)+EXP(R16)+EXP(R17)))</f>
        <v>0.24414765960865412</v>
      </c>
      <c r="W14" s="131">
        <f>EXP(S14)/((EXP(S14)+EXP(S15)+EXP(S16)+EXP(S17)))</f>
        <v>0.24097913592206857</v>
      </c>
      <c r="X14" s="68" cm="1">
        <f t="array" ref="X14">(0.25)*SUM(LN(T14:W17)*(-(D14:G17)))</f>
        <v>1.3664128502558159</v>
      </c>
      <c r="Y14" s="48" cm="1">
        <f t="array" ref="Y14:AB17">0.25*(T14:W17-D14:G17)</f>
        <v>-0.1875</v>
      </c>
      <c r="Z14" s="48">
        <v>6.1036914902163529E-2</v>
      </c>
      <c r="AA14" s="48">
        <v>6.1036914902163529E-2</v>
      </c>
      <c r="AB14" s="47">
        <v>6.0244783980517143E-2</v>
      </c>
      <c r="AC14" s="46" cm="1">
        <f t="array" ref="AC14:AD17">MMULT(_xlfn.ANCHORARRAY(Y14),B14:C17)</f>
        <v>0.12128169888268067</v>
      </c>
      <c r="AD14" s="45">
        <v>0.12128169888268067</v>
      </c>
      <c r="AE14" s="6">
        <f t="shared" si="4"/>
        <v>-5.1813862151557852E-3</v>
      </c>
      <c r="AF14" s="44" cm="1">
        <f t="array" ref="AF14:AG17">H14:I17-K14*_xlfn.ANCHORARRAY(AC14)</f>
        <v>0.2537183011173193</v>
      </c>
      <c r="AG14" s="43">
        <v>0.2537183011173193</v>
      </c>
      <c r="AH14" s="175" cm="1">
        <f t="array" ref="AH14:AH17">J14:J17-K14*AE14:AE17</f>
        <v>0.60518138621515571</v>
      </c>
      <c r="AI14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</row>
    <row r="15" spans="1:149" s="1" customFormat="1" ht="15" thickBot="1" x14ac:dyDescent="0.4">
      <c r="A15" s="182"/>
      <c r="B15" s="41">
        <v>0</v>
      </c>
      <c r="C15" s="40">
        <v>1</v>
      </c>
      <c r="D15" s="39">
        <v>0</v>
      </c>
      <c r="E15" s="38">
        <v>1</v>
      </c>
      <c r="F15" s="38">
        <v>0</v>
      </c>
      <c r="G15" s="37">
        <v>0</v>
      </c>
      <c r="H15" s="36">
        <f t="shared" si="5"/>
        <v>0.375</v>
      </c>
      <c r="I15" s="35">
        <f t="shared" si="6"/>
        <v>0.625</v>
      </c>
      <c r="J15" s="34">
        <f t="shared" si="7"/>
        <v>0.6</v>
      </c>
      <c r="K15" s="33"/>
      <c r="L15" s="67">
        <v>0.6</v>
      </c>
      <c r="M15" s="66">
        <v>1.2250000000000001</v>
      </c>
      <c r="N15" s="66">
        <v>0.97499999999999998</v>
      </c>
      <c r="O15" s="65">
        <v>1.6</v>
      </c>
      <c r="P15" s="134">
        <f t="shared" si="0"/>
        <v>0.6456563062257954</v>
      </c>
      <c r="Q15" s="133">
        <f t="shared" si="1"/>
        <v>0.77294225939673855</v>
      </c>
      <c r="R15" s="133">
        <f t="shared" si="2"/>
        <v>0.72611498126077911</v>
      </c>
      <c r="S15" s="133">
        <f t="shared" si="3"/>
        <v>0.83201838513392445</v>
      </c>
      <c r="T15" s="132">
        <f>EXP(P15)/((EXP(P14)+EXP(P15)+EXP(P16)+EXP(P17)))</f>
        <v>0.25</v>
      </c>
      <c r="U15" s="132">
        <f>EXP(Q15)/((EXP(Q14)+EXP(Q15)+EXP(Q16)+EXP(Q17)))</f>
        <v>0.25585234039134591</v>
      </c>
      <c r="V15" s="132">
        <f>EXP(R15)/((EXP(R14)+EXP(R15)+EXP(R16)+EXP(R17)))</f>
        <v>0.24414765960865412</v>
      </c>
      <c r="W15" s="131">
        <f>EXP(S15)/((EXP(S14)+EXP(S15)+EXP(S16)+EXP(S17)))</f>
        <v>0.25028471096722615</v>
      </c>
      <c r="X15" s="2"/>
      <c r="Y15" s="30">
        <v>6.25E-2</v>
      </c>
      <c r="Z15" s="30">
        <v>-0.18603691490216351</v>
      </c>
      <c r="AA15" s="30">
        <v>6.1036914902163529E-2</v>
      </c>
      <c r="AB15" s="29">
        <v>6.2571177741806538E-2</v>
      </c>
      <c r="AC15" s="28">
        <v>0.12360809264397007</v>
      </c>
      <c r="AD15" s="27">
        <v>-0.12346573716035697</v>
      </c>
      <c r="AE15" s="6">
        <f t="shared" si="4"/>
        <v>7.117774180655928E-5</v>
      </c>
      <c r="AF15" s="26">
        <v>0.2513919073560299</v>
      </c>
      <c r="AG15" s="25">
        <v>0.74846573716035691</v>
      </c>
      <c r="AH15" s="176">
        <v>0.59992882225819344</v>
      </c>
      <c r="AI15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</row>
    <row r="16" spans="1:149" s="1" customFormat="1" ht="15" thickBot="1" x14ac:dyDescent="0.4">
      <c r="A16" s="182"/>
      <c r="B16" s="41">
        <v>1</v>
      </c>
      <c r="C16" s="40">
        <v>0</v>
      </c>
      <c r="D16" s="39">
        <v>0</v>
      </c>
      <c r="E16" s="38">
        <v>0</v>
      </c>
      <c r="F16" s="38">
        <v>1</v>
      </c>
      <c r="G16" s="37">
        <v>0</v>
      </c>
      <c r="H16" s="36">
        <f t="shared" si="5"/>
        <v>0.625</v>
      </c>
      <c r="I16" s="35">
        <f t="shared" si="6"/>
        <v>0.375</v>
      </c>
      <c r="J16" s="34">
        <f t="shared" si="7"/>
        <v>0.6</v>
      </c>
      <c r="K16" s="33"/>
      <c r="L16" s="67">
        <v>0.6</v>
      </c>
      <c r="M16" s="66">
        <v>0.97499999999999998</v>
      </c>
      <c r="N16" s="66">
        <v>1.2250000000000001</v>
      </c>
      <c r="O16" s="65">
        <v>1.6</v>
      </c>
      <c r="P16" s="134">
        <f t="shared" si="0"/>
        <v>0.6456563062257954</v>
      </c>
      <c r="Q16" s="133">
        <f t="shared" si="1"/>
        <v>0.72611498126077911</v>
      </c>
      <c r="R16" s="133">
        <f t="shared" si="2"/>
        <v>0.77294225939673855</v>
      </c>
      <c r="S16" s="133">
        <f t="shared" si="3"/>
        <v>0.83201838513392445</v>
      </c>
      <c r="T16" s="132">
        <f>EXP(P16)/((EXP(P14)+EXP(P15)+EXP(P16)+EXP(P17)))</f>
        <v>0.25</v>
      </c>
      <c r="U16" s="132">
        <f>EXP(Q16)/((EXP(Q14)+EXP(Q15)+EXP(Q16)+EXP(Q17)))</f>
        <v>0.24414765960865412</v>
      </c>
      <c r="V16" s="132">
        <f>EXP(R16)/((EXP(R14)+EXP(R15)+EXP(R16)+EXP(R17)))</f>
        <v>0.25585234039134591</v>
      </c>
      <c r="W16" s="131">
        <f>EXP(S16)/((EXP(S14)+EXP(S15)+EXP(S16)+EXP(S17)))</f>
        <v>0.25028471096722615</v>
      </c>
      <c r="X16" s="2"/>
      <c r="Y16" s="30">
        <v>6.25E-2</v>
      </c>
      <c r="Z16" s="30">
        <v>6.1036914902163529E-2</v>
      </c>
      <c r="AA16" s="30">
        <v>-0.18603691490216351</v>
      </c>
      <c r="AB16" s="29">
        <v>6.2571177741806538E-2</v>
      </c>
      <c r="AC16" s="28">
        <v>-0.12346573716035697</v>
      </c>
      <c r="AD16" s="27">
        <v>0.12360809264397007</v>
      </c>
      <c r="AE16" s="6">
        <f t="shared" si="4"/>
        <v>7.1177741806566219E-5</v>
      </c>
      <c r="AF16" s="26">
        <v>0.74846573716035691</v>
      </c>
      <c r="AG16" s="25">
        <v>0.2513919073560299</v>
      </c>
      <c r="AH16" s="176">
        <v>0.59992882225819344</v>
      </c>
      <c r="AI16"/>
      <c r="AJ16" s="180"/>
      <c r="AK16" s="180"/>
      <c r="AL16" s="180"/>
      <c r="AM16" s="180"/>
      <c r="AN16" s="180"/>
      <c r="AO16" s="180"/>
      <c r="AP16" s="180"/>
      <c r="AQ16" s="180"/>
      <c r="AR16" s="180"/>
      <c r="AS16" s="180"/>
      <c r="AT16" s="180"/>
      <c r="AU16" s="180"/>
      <c r="AV16" s="180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</row>
    <row r="17" spans="1:149" s="1" customFormat="1" ht="15" thickBot="1" x14ac:dyDescent="0.4">
      <c r="A17" s="183"/>
      <c r="B17" s="23">
        <v>1</v>
      </c>
      <c r="C17" s="22">
        <v>1</v>
      </c>
      <c r="D17" s="21">
        <v>0</v>
      </c>
      <c r="E17" s="20">
        <v>0</v>
      </c>
      <c r="F17" s="20">
        <v>0</v>
      </c>
      <c r="G17" s="19">
        <v>1</v>
      </c>
      <c r="H17" s="18">
        <f t="shared" si="5"/>
        <v>0.625</v>
      </c>
      <c r="I17" s="17">
        <f t="shared" si="6"/>
        <v>0.625</v>
      </c>
      <c r="J17" s="16">
        <f t="shared" si="7"/>
        <v>0.6</v>
      </c>
      <c r="K17" s="15"/>
      <c r="L17" s="64">
        <v>0.6</v>
      </c>
      <c r="M17" s="63">
        <v>1.2250000000000001</v>
      </c>
      <c r="N17" s="63">
        <v>1.2250000000000001</v>
      </c>
      <c r="O17" s="62">
        <v>1.85</v>
      </c>
      <c r="P17" s="130">
        <f t="shared" si="0"/>
        <v>0.6456563062257954</v>
      </c>
      <c r="Q17" s="129">
        <f t="shared" si="1"/>
        <v>0.77294225939673855</v>
      </c>
      <c r="R17" s="129">
        <f t="shared" si="2"/>
        <v>0.77294225939673855</v>
      </c>
      <c r="S17" s="129">
        <f t="shared" si="3"/>
        <v>0.86412710299090578</v>
      </c>
      <c r="T17" s="128">
        <f>EXP(P17)/((EXP(P14)+EXP(P15)+EXP(P16)+EXP(P17)))</f>
        <v>0.25</v>
      </c>
      <c r="U17" s="128">
        <f>EXP(Q17)/((EXP(Q14)+EXP(Q15)+EXP(Q16)+EXP(Q17)))</f>
        <v>0.25585234039134591</v>
      </c>
      <c r="V17" s="128">
        <f>EXP(R17)/((EXP(R14)+EXP(R15)+EXP(R16)+EXP(R17)))</f>
        <v>0.25585234039134591</v>
      </c>
      <c r="W17" s="127">
        <f>EXP(S17)/((EXP(S14)+EXP(S15)+EXP(S16)+EXP(S17)))</f>
        <v>0.25845144214347909</v>
      </c>
      <c r="X17" s="2"/>
      <c r="Y17" s="10">
        <v>6.25E-2</v>
      </c>
      <c r="Z17" s="10">
        <v>6.3963085097836478E-2</v>
      </c>
      <c r="AA17" s="10">
        <v>6.3963085097836478E-2</v>
      </c>
      <c r="AB17" s="9">
        <v>-0.18538713946413021</v>
      </c>
      <c r="AC17" s="8">
        <v>-0.12142405436629373</v>
      </c>
      <c r="AD17" s="7">
        <v>-0.12142405436629373</v>
      </c>
      <c r="AE17" s="6">
        <f t="shared" si="4"/>
        <v>5.0390307315427707E-3</v>
      </c>
      <c r="AF17" s="5">
        <v>0.74642405436629378</v>
      </c>
      <c r="AG17" s="4">
        <v>0.74642405436629378</v>
      </c>
      <c r="AH17" s="177">
        <v>0.59496096926845721</v>
      </c>
      <c r="AI17"/>
      <c r="AJ17" s="180"/>
      <c r="AK17" s="180"/>
      <c r="AL17" s="180"/>
      <c r="AM17" s="180"/>
      <c r="AN17" s="180"/>
      <c r="AO17" s="180"/>
      <c r="AP17" s="180"/>
      <c r="AQ17" s="180"/>
      <c r="AR17" s="180"/>
      <c r="AS17" s="180"/>
      <c r="AT17" s="180"/>
      <c r="AU17" s="180"/>
      <c r="AV17" s="180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</row>
    <row r="18" spans="1:149" s="1" customFormat="1" ht="15" thickBot="1" x14ac:dyDescent="0.4">
      <c r="A18" s="181">
        <f>A14+1</f>
        <v>3</v>
      </c>
      <c r="B18" s="58">
        <v>0</v>
      </c>
      <c r="C18" s="57">
        <v>0</v>
      </c>
      <c r="D18" s="56">
        <v>1</v>
      </c>
      <c r="E18" s="55">
        <v>0</v>
      </c>
      <c r="F18" s="55">
        <v>0</v>
      </c>
      <c r="G18" s="54">
        <v>0</v>
      </c>
      <c r="H18" s="36">
        <f t="shared" si="5"/>
        <v>0.2537183011173193</v>
      </c>
      <c r="I18" s="35">
        <f t="shared" si="6"/>
        <v>0.2537183011173193</v>
      </c>
      <c r="J18" s="53">
        <f t="shared" si="7"/>
        <v>0.60518138621515571</v>
      </c>
      <c r="K18" s="52">
        <f>K14</f>
        <v>1</v>
      </c>
      <c r="L18" s="61" cm="1">
        <f t="array" ref="L18:O21">J18:J21 + MMULT(H18:I21, TRANSPOSE(B18:C21))</f>
        <v>0.60518138621515571</v>
      </c>
      <c r="M18" s="60">
        <v>0.85889968733247501</v>
      </c>
      <c r="N18" s="60">
        <v>0.85889968733247501</v>
      </c>
      <c r="O18" s="59">
        <v>1.1126179884497942</v>
      </c>
      <c r="P18" s="136">
        <f t="shared" si="0"/>
        <v>0.64684082912419349</v>
      </c>
      <c r="Q18" s="135">
        <f t="shared" si="1"/>
        <v>0.70243071624370801</v>
      </c>
      <c r="R18" s="135">
        <f t="shared" si="2"/>
        <v>0.70243071624370801</v>
      </c>
      <c r="S18" s="135">
        <f t="shared" si="3"/>
        <v>0.75261686318227183</v>
      </c>
      <c r="T18" s="132">
        <f>EXP(P18)/((EXP(P18)+EXP(P19)+EXP(P20)+EXP(P21)))</f>
        <v>0.25029632957973424</v>
      </c>
      <c r="U18" s="132">
        <f>EXP(Q18)/((EXP(Q18)+EXP(Q19)+EXP(Q20)+EXP(Q21)))</f>
        <v>0.23874041097314078</v>
      </c>
      <c r="V18" s="132">
        <f>EXP(R18)/((EXP(R18)+EXP(R19)+EXP(R20)+EXP(R21)))</f>
        <v>0.23874041097314078</v>
      </c>
      <c r="W18" s="131">
        <f>EXP(S18)/((EXP(S18)+EXP(S19)+EXP(S20)+EXP(S21)))</f>
        <v>0.23190281292908055</v>
      </c>
      <c r="X18" s="68" cm="1">
        <f t="array" ref="X18">(0.25)*SUM(LN(T18:W21)*(-(D18:G21)))</f>
        <v>1.3478337943440446</v>
      </c>
      <c r="Y18" s="48" cm="1">
        <f t="array" ref="Y18:AB21">0.25*(T18:W21-D18:G21)</f>
        <v>-0.18742591760506644</v>
      </c>
      <c r="Z18" s="48">
        <v>5.9685102743285194E-2</v>
      </c>
      <c r="AA18" s="48">
        <v>5.9685102743285194E-2</v>
      </c>
      <c r="AB18" s="47">
        <v>5.7975703232270137E-2</v>
      </c>
      <c r="AC18" s="46" cm="1">
        <f t="array" ref="AC18:AD21">MMULT(_xlfn.ANCHORARRAY(Y18),B18:C21)</f>
        <v>0.11766080597555534</v>
      </c>
      <c r="AD18" s="45">
        <v>0.11766080597555534</v>
      </c>
      <c r="AE18" s="6">
        <f t="shared" si="4"/>
        <v>-1.00800088862259E-2</v>
      </c>
      <c r="AF18" s="44" cm="1">
        <f t="array" ref="AF18:AG21">H18:I21-K18*_xlfn.ANCHORARRAY(AC18)</f>
        <v>0.13605749514176396</v>
      </c>
      <c r="AG18" s="43">
        <v>0.13605749514176396</v>
      </c>
      <c r="AH18" s="175" cm="1">
        <f t="array" ref="AH18:AH21">J18:J21-K18*AE18:AE21</f>
        <v>0.61526139510138167</v>
      </c>
      <c r="AI18"/>
      <c r="AJ18" s="180"/>
      <c r="AK18" s="180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</row>
    <row r="19" spans="1:149" s="1" customFormat="1" ht="15" thickBot="1" x14ac:dyDescent="0.4">
      <c r="A19" s="182"/>
      <c r="B19" s="41">
        <v>0</v>
      </c>
      <c r="C19" s="40">
        <v>1</v>
      </c>
      <c r="D19" s="39">
        <v>0</v>
      </c>
      <c r="E19" s="38">
        <v>1</v>
      </c>
      <c r="F19" s="38">
        <v>0</v>
      </c>
      <c r="G19" s="37">
        <v>0</v>
      </c>
      <c r="H19" s="36">
        <f t="shared" si="5"/>
        <v>0.2513919073560299</v>
      </c>
      <c r="I19" s="35">
        <f t="shared" si="6"/>
        <v>0.74846573716035691</v>
      </c>
      <c r="J19" s="34">
        <f t="shared" si="7"/>
        <v>0.59992882225819344</v>
      </c>
      <c r="K19" s="33"/>
      <c r="L19" s="67">
        <v>0.59992882225819344</v>
      </c>
      <c r="M19" s="66">
        <v>1.3483945594185505</v>
      </c>
      <c r="N19" s="66">
        <v>0.85132072961422334</v>
      </c>
      <c r="O19" s="65">
        <v>1.5997864667745803</v>
      </c>
      <c r="P19" s="134">
        <f t="shared" si="0"/>
        <v>0.64564002171137613</v>
      </c>
      <c r="Q19" s="133">
        <f t="shared" si="1"/>
        <v>0.79386703436925232</v>
      </c>
      <c r="R19" s="133">
        <f t="shared" si="2"/>
        <v>0.70084412224059456</v>
      </c>
      <c r="S19" s="133">
        <f t="shared" si="3"/>
        <v>0.83198853880473556</v>
      </c>
      <c r="T19" s="132">
        <f>EXP(P19)/((EXP(P18)+EXP(P19)+EXP(P20)+EXP(P21)))</f>
        <v>0.24999595227551452</v>
      </c>
      <c r="U19" s="132">
        <f>EXP(Q19)/((EXP(Q18)+EXP(Q19)+EXP(Q20)+EXP(Q21)))</f>
        <v>0.26159908796810877</v>
      </c>
      <c r="V19" s="132">
        <f>EXP(R19)/((EXP(R18)+EXP(R19)+EXP(R20)+EXP(R21)))</f>
        <v>0.23836192719822955</v>
      </c>
      <c r="W19" s="131">
        <f>EXP(S19)/((EXP(S18)+EXP(S19)+EXP(S20)+EXP(S21)))</f>
        <v>0.25105952181728108</v>
      </c>
      <c r="X19" s="2"/>
      <c r="Y19" s="30">
        <v>6.249898806887863E-2</v>
      </c>
      <c r="Z19" s="30">
        <v>-0.18460022800797282</v>
      </c>
      <c r="AA19" s="30">
        <v>5.9590481799557386E-2</v>
      </c>
      <c r="AB19" s="29">
        <v>6.2764880454320271E-2</v>
      </c>
      <c r="AC19" s="28">
        <v>0.12235536225387766</v>
      </c>
      <c r="AD19" s="27">
        <v>-0.12183534755365255</v>
      </c>
      <c r="AE19" s="6">
        <f t="shared" si="4"/>
        <v>2.5412231478347258E-4</v>
      </c>
      <c r="AF19" s="26">
        <v>0.12903654510215223</v>
      </c>
      <c r="AG19" s="25">
        <v>0.87030108471400947</v>
      </c>
      <c r="AH19" s="176">
        <v>0.59967469994340994</v>
      </c>
      <c r="AI19"/>
      <c r="AJ19" s="180"/>
      <c r="AK19" s="180"/>
      <c r="AL19" s="180"/>
      <c r="AM19" s="180"/>
      <c r="AN19" s="180"/>
      <c r="AO19" s="180"/>
      <c r="AP19" s="180"/>
      <c r="AQ19" s="180"/>
      <c r="AR19" s="180"/>
      <c r="AS19" s="180"/>
      <c r="AT19" s="180"/>
      <c r="AU19" s="180"/>
      <c r="AV19" s="180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</row>
    <row r="20" spans="1:149" s="1" customFormat="1" ht="15" thickBot="1" x14ac:dyDescent="0.4">
      <c r="A20" s="182"/>
      <c r="B20" s="41">
        <v>1</v>
      </c>
      <c r="C20" s="40">
        <v>0</v>
      </c>
      <c r="D20" s="39">
        <v>0</v>
      </c>
      <c r="E20" s="38">
        <v>0</v>
      </c>
      <c r="F20" s="38">
        <v>1</v>
      </c>
      <c r="G20" s="37">
        <v>0</v>
      </c>
      <c r="H20" s="36">
        <f t="shared" si="5"/>
        <v>0.74846573716035691</v>
      </c>
      <c r="I20" s="35">
        <f t="shared" si="6"/>
        <v>0.2513919073560299</v>
      </c>
      <c r="J20" s="34">
        <f t="shared" si="7"/>
        <v>0.59992882225819344</v>
      </c>
      <c r="K20" s="33"/>
      <c r="L20" s="67">
        <v>0.59992882225819344</v>
      </c>
      <c r="M20" s="66">
        <v>0.85132072961422334</v>
      </c>
      <c r="N20" s="66">
        <v>1.3483945594185505</v>
      </c>
      <c r="O20" s="65">
        <v>1.5997864667745803</v>
      </c>
      <c r="P20" s="134">
        <f t="shared" si="0"/>
        <v>0.64564002171137613</v>
      </c>
      <c r="Q20" s="133">
        <f t="shared" si="1"/>
        <v>0.70084412224059456</v>
      </c>
      <c r="R20" s="133">
        <f t="shared" si="2"/>
        <v>0.79386703436925232</v>
      </c>
      <c r="S20" s="133">
        <f t="shared" si="3"/>
        <v>0.83198853880473556</v>
      </c>
      <c r="T20" s="132">
        <f>EXP(P20)/((EXP(P18)+EXP(P19)+EXP(P20)+EXP(P21)))</f>
        <v>0.24999595227551452</v>
      </c>
      <c r="U20" s="132">
        <f>EXP(Q20)/((EXP(Q18)+EXP(Q19)+EXP(Q20)+EXP(Q21)))</f>
        <v>0.23836192719822955</v>
      </c>
      <c r="V20" s="132">
        <f>EXP(R20)/((EXP(R18)+EXP(R19)+EXP(R20)+EXP(R21)))</f>
        <v>0.26159908796810877</v>
      </c>
      <c r="W20" s="131">
        <f>EXP(S20)/((EXP(S18)+EXP(S19)+EXP(S20)+EXP(S21)))</f>
        <v>0.25105952181728108</v>
      </c>
      <c r="X20" s="2"/>
      <c r="Y20" s="30">
        <v>6.249898806887863E-2</v>
      </c>
      <c r="Z20" s="30">
        <v>5.9590481799557386E-2</v>
      </c>
      <c r="AA20" s="30">
        <v>-0.18460022800797282</v>
      </c>
      <c r="AB20" s="29">
        <v>6.2764880454320271E-2</v>
      </c>
      <c r="AC20" s="28">
        <v>-0.12183534755365255</v>
      </c>
      <c r="AD20" s="27">
        <v>0.12235536225387766</v>
      </c>
      <c r="AE20" s="6">
        <f t="shared" si="4"/>
        <v>2.5412231478347258E-4</v>
      </c>
      <c r="AF20" s="26">
        <v>0.87030108471400947</v>
      </c>
      <c r="AG20" s="25">
        <v>0.12903654510215223</v>
      </c>
      <c r="AH20" s="176">
        <v>0.59967469994340994</v>
      </c>
      <c r="AI20"/>
      <c r="AJ20" s="180"/>
      <c r="AK20" s="180"/>
      <c r="AL20" s="180"/>
      <c r="AM20" s="180"/>
      <c r="AN20" s="180"/>
      <c r="AO20" s="180"/>
      <c r="AP20" s="180"/>
      <c r="AQ20" s="180"/>
      <c r="AR20" s="180"/>
      <c r="AS20" s="180"/>
      <c r="AT20" s="180"/>
      <c r="AU20" s="180"/>
      <c r="AV20" s="18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</row>
    <row r="21" spans="1:149" s="1" customFormat="1" ht="15" thickBot="1" x14ac:dyDescent="0.4">
      <c r="A21" s="183"/>
      <c r="B21" s="23">
        <v>1</v>
      </c>
      <c r="C21" s="22">
        <v>1</v>
      </c>
      <c r="D21" s="21">
        <v>0</v>
      </c>
      <c r="E21" s="20">
        <v>0</v>
      </c>
      <c r="F21" s="20">
        <v>0</v>
      </c>
      <c r="G21" s="19">
        <v>1</v>
      </c>
      <c r="H21" s="18">
        <f t="shared" si="5"/>
        <v>0.74642405436629378</v>
      </c>
      <c r="I21" s="17">
        <f t="shared" si="6"/>
        <v>0.74642405436629378</v>
      </c>
      <c r="J21" s="16">
        <f t="shared" si="7"/>
        <v>0.59496096926845721</v>
      </c>
      <c r="K21" s="15"/>
      <c r="L21" s="64">
        <v>0.59496096926845721</v>
      </c>
      <c r="M21" s="63">
        <v>1.3413850236347509</v>
      </c>
      <c r="N21" s="63">
        <v>1.3413850236347509</v>
      </c>
      <c r="O21" s="62">
        <v>2.0878090780010448</v>
      </c>
      <c r="P21" s="130">
        <f t="shared" si="0"/>
        <v>0.64450261107473206</v>
      </c>
      <c r="Q21" s="129">
        <f t="shared" si="1"/>
        <v>0.79271761580186939</v>
      </c>
      <c r="R21" s="129">
        <f t="shared" si="2"/>
        <v>0.79271761580186939</v>
      </c>
      <c r="S21" s="129">
        <f t="shared" si="3"/>
        <v>0.88971262694489572</v>
      </c>
      <c r="T21" s="128">
        <f>EXP(P21)/((EXP(P18)+EXP(P19)+EXP(P20)+EXP(P21)))</f>
        <v>0.24971176586923674</v>
      </c>
      <c r="U21" s="128">
        <f>EXP(Q21)/((EXP(Q18)+EXP(Q19)+EXP(Q20)+EXP(Q21)))</f>
        <v>0.26129857386052091</v>
      </c>
      <c r="V21" s="128">
        <f>EXP(R21)/((EXP(R18)+EXP(R19)+EXP(R20)+EXP(R21)))</f>
        <v>0.26129857386052091</v>
      </c>
      <c r="W21" s="127">
        <f>EXP(S21)/((EXP(S18)+EXP(S19)+EXP(S20)+EXP(S21)))</f>
        <v>0.26597814343635717</v>
      </c>
      <c r="X21" s="2"/>
      <c r="Y21" s="10">
        <v>6.2427941467309185E-2</v>
      </c>
      <c r="Z21" s="10">
        <v>6.5324643465130228E-2</v>
      </c>
      <c r="AA21" s="10">
        <v>6.5324643465130228E-2</v>
      </c>
      <c r="AB21" s="9">
        <v>-0.18350546414091071</v>
      </c>
      <c r="AC21" s="8">
        <v>-0.11818082067578048</v>
      </c>
      <c r="AD21" s="7">
        <v>-0.11818082067578048</v>
      </c>
      <c r="AE21" s="6">
        <f t="shared" si="4"/>
        <v>9.5717642566589267E-3</v>
      </c>
      <c r="AF21" s="5">
        <v>0.86460487504207428</v>
      </c>
      <c r="AG21" s="4">
        <v>0.86460487504207428</v>
      </c>
      <c r="AH21" s="3">
        <v>0.58538920501179825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</row>
    <row r="22" spans="1:149" s="1" customFormat="1" ht="15" thickBot="1" x14ac:dyDescent="0.4">
      <c r="A22" s="181">
        <f>A18+1</f>
        <v>4</v>
      </c>
      <c r="B22" s="58">
        <v>0</v>
      </c>
      <c r="C22" s="57">
        <v>0</v>
      </c>
      <c r="D22" s="56">
        <v>1</v>
      </c>
      <c r="E22" s="55">
        <v>0</v>
      </c>
      <c r="F22" s="55">
        <v>0</v>
      </c>
      <c r="G22" s="54">
        <v>0</v>
      </c>
      <c r="H22" s="36">
        <f t="shared" si="5"/>
        <v>0.13605749514176396</v>
      </c>
      <c r="I22" s="35">
        <f t="shared" si="6"/>
        <v>0.13605749514176396</v>
      </c>
      <c r="J22" s="53">
        <f t="shared" si="7"/>
        <v>0.61526139510138167</v>
      </c>
      <c r="K22" s="52">
        <f>K18</f>
        <v>1</v>
      </c>
      <c r="L22" s="61" cm="1">
        <f t="array" ref="L22:O25">J22:J25 + MMULT(H22:I25, TRANSPOSE(B22:C25))</f>
        <v>0.61526139510138167</v>
      </c>
      <c r="M22" s="60">
        <v>0.75131889024314558</v>
      </c>
      <c r="N22" s="60">
        <v>0.75131889024314558</v>
      </c>
      <c r="O22" s="59">
        <v>0.88737638538490959</v>
      </c>
      <c r="P22" s="136">
        <f t="shared" si="0"/>
        <v>0.64914006119265288</v>
      </c>
      <c r="Q22" s="135">
        <f t="shared" si="1"/>
        <v>0.67946601081841174</v>
      </c>
      <c r="R22" s="135">
        <f t="shared" si="2"/>
        <v>0.67946601081841174</v>
      </c>
      <c r="S22" s="135">
        <f t="shared" si="3"/>
        <v>0.70834845403279545</v>
      </c>
      <c r="T22" s="132">
        <f>EXP(P22)/((EXP(P22)+EXP(P23)+EXP(P24)+EXP(P25)))</f>
        <v>0.25087265845343892</v>
      </c>
      <c r="U22" s="132">
        <f>EXP(Q22)/((EXP(Q22)+EXP(Q23)+EXP(Q24)+EXP(Q25)))</f>
        <v>0.23378557227851601</v>
      </c>
      <c r="V22" s="132">
        <f>EXP(R22)/((EXP(R22)+EXP(R23)+EXP(R24)+EXP(R25)))</f>
        <v>0.23378557227851601</v>
      </c>
      <c r="W22" s="131">
        <f>EXP(S22)/((EXP(S22)+EXP(S23)+EXP(S24)+EXP(S25)))</f>
        <v>0.22289137879937532</v>
      </c>
      <c r="X22" s="68" cm="1">
        <f t="array" ref="X22">(0.25)*SUM(LN(T22:W25)*(-(D22:G25)))</f>
        <v>1.3304191369024898</v>
      </c>
      <c r="Y22" s="48" cm="1">
        <f t="array" ref="Y22:AB25">0.25*(T22:W25-D22:G25)</f>
        <v>-0.18728183538664028</v>
      </c>
      <c r="Z22" s="48">
        <v>5.8446393069629003E-2</v>
      </c>
      <c r="AA22" s="48">
        <v>5.8446393069629003E-2</v>
      </c>
      <c r="AB22" s="47">
        <v>5.5722844699843829E-2</v>
      </c>
      <c r="AC22" s="46" cm="1">
        <f t="array" ref="AC22:AD25">MMULT(_xlfn.ANCHORARRAY(Y22),B22:C25)</f>
        <v>0.11416923776947283</v>
      </c>
      <c r="AD22" s="45">
        <v>0.11416923776947283</v>
      </c>
      <c r="AE22" s="6">
        <f t="shared" si="4"/>
        <v>-1.4666204547538433E-2</v>
      </c>
      <c r="AF22" s="44" cm="1">
        <f t="array" ref="AF22:AG25">H22:I25-K22*_xlfn.ANCHORARRAY(AC22)</f>
        <v>2.1888257372291137E-2</v>
      </c>
      <c r="AG22" s="43">
        <v>2.1888257372291137E-2</v>
      </c>
      <c r="AH22" s="42" cm="1">
        <f t="array" ref="AH22:AH25">J22:J25-K22*AE22:AE25</f>
        <v>0.62992759964892009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</row>
    <row r="23" spans="1:149" s="1" customFormat="1" ht="15" thickBot="1" x14ac:dyDescent="0.4">
      <c r="A23" s="182"/>
      <c r="B23" s="41">
        <v>0</v>
      </c>
      <c r="C23" s="40">
        <v>1</v>
      </c>
      <c r="D23" s="39">
        <v>0</v>
      </c>
      <c r="E23" s="38">
        <v>1</v>
      </c>
      <c r="F23" s="38">
        <v>0</v>
      </c>
      <c r="G23" s="37">
        <v>0</v>
      </c>
      <c r="H23" s="36">
        <f t="shared" si="5"/>
        <v>0.12903654510215223</v>
      </c>
      <c r="I23" s="35">
        <f t="shared" si="6"/>
        <v>0.87030108471400947</v>
      </c>
      <c r="J23" s="34">
        <f t="shared" si="7"/>
        <v>0.59967469994340994</v>
      </c>
      <c r="K23" s="33"/>
      <c r="L23" s="67">
        <v>0.59967469994340994</v>
      </c>
      <c r="M23" s="66">
        <v>1.4699757846574193</v>
      </c>
      <c r="N23" s="66">
        <v>0.72871124504556217</v>
      </c>
      <c r="O23" s="65">
        <v>1.5990123297595717</v>
      </c>
      <c r="P23" s="134">
        <f t="shared" si="0"/>
        <v>0.64558187917358145</v>
      </c>
      <c r="Q23" s="133">
        <f t="shared" si="1"/>
        <v>0.81305370539128718</v>
      </c>
      <c r="R23" s="133">
        <f t="shared" si="2"/>
        <v>0.67452240049187684</v>
      </c>
      <c r="S23" s="133">
        <f t="shared" si="3"/>
        <v>0.83188029932542362</v>
      </c>
      <c r="T23" s="132">
        <f>EXP(P23)/((EXP(P22)+EXP(P23)+EXP(P24)+EXP(P25)))</f>
        <v>0.24998159409576257</v>
      </c>
      <c r="U23" s="132">
        <f>EXP(Q23)/((EXP(Q22)+EXP(Q23)+EXP(Q24)+EXP(Q25)))</f>
        <v>0.26719855455117547</v>
      </c>
      <c r="V23" s="132">
        <f>EXP(R23)/((EXP(R22)+EXP(R23)+EXP(R24)+EXP(R25)))</f>
        <v>0.23263267958331005</v>
      </c>
      <c r="W23" s="131">
        <f>EXP(S23)/((EXP(S22)+EXP(S23)+EXP(S24)+EXP(S25)))</f>
        <v>0.2521984827615486</v>
      </c>
      <c r="X23" s="2"/>
      <c r="Y23" s="30">
        <v>6.2495398523940641E-2</v>
      </c>
      <c r="Z23" s="30">
        <v>-0.18320036136220613</v>
      </c>
      <c r="AA23" s="30">
        <v>5.8158169895827512E-2</v>
      </c>
      <c r="AB23" s="29">
        <v>6.3049620690387151E-2</v>
      </c>
      <c r="AC23" s="28">
        <v>0.12120779058621467</v>
      </c>
      <c r="AD23" s="27">
        <v>-0.12015074067181898</v>
      </c>
      <c r="AE23" s="6">
        <f t="shared" si="4"/>
        <v>5.0282774794917218E-4</v>
      </c>
      <c r="AF23" s="26">
        <v>7.8287545159375638E-3</v>
      </c>
      <c r="AG23" s="25">
        <v>0.99045182538582843</v>
      </c>
      <c r="AH23" s="24">
        <v>0.59917187219546075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</row>
    <row r="24" spans="1:149" s="1" customFormat="1" ht="15" thickBot="1" x14ac:dyDescent="0.4">
      <c r="A24" s="182"/>
      <c r="B24" s="41">
        <v>1</v>
      </c>
      <c r="C24" s="40">
        <v>0</v>
      </c>
      <c r="D24" s="39">
        <v>0</v>
      </c>
      <c r="E24" s="38">
        <v>0</v>
      </c>
      <c r="F24" s="38">
        <v>1</v>
      </c>
      <c r="G24" s="37">
        <v>0</v>
      </c>
      <c r="H24" s="36">
        <f t="shared" si="5"/>
        <v>0.87030108471400947</v>
      </c>
      <c r="I24" s="35">
        <f t="shared" si="6"/>
        <v>0.12903654510215223</v>
      </c>
      <c r="J24" s="34">
        <f t="shared" si="7"/>
        <v>0.59967469994340994</v>
      </c>
      <c r="K24" s="33"/>
      <c r="L24" s="67">
        <v>0.59967469994340994</v>
      </c>
      <c r="M24" s="66">
        <v>0.72871124504556217</v>
      </c>
      <c r="N24" s="66">
        <v>1.4699757846574193</v>
      </c>
      <c r="O24" s="65">
        <v>1.5990123297595717</v>
      </c>
      <c r="P24" s="134">
        <f t="shared" si="0"/>
        <v>0.64558187917358145</v>
      </c>
      <c r="Q24" s="133">
        <f t="shared" si="1"/>
        <v>0.67452240049187684</v>
      </c>
      <c r="R24" s="133">
        <f t="shared" si="2"/>
        <v>0.81305370539128718</v>
      </c>
      <c r="S24" s="133">
        <f t="shared" si="3"/>
        <v>0.83188029932542362</v>
      </c>
      <c r="T24" s="132">
        <f>EXP(P24)/((EXP(P22)+EXP(P23)+EXP(P24)+EXP(P25)))</f>
        <v>0.24998159409576257</v>
      </c>
      <c r="U24" s="132">
        <f>EXP(Q24)/((EXP(Q22)+EXP(Q23)+EXP(Q24)+EXP(Q25)))</f>
        <v>0.23263267958331005</v>
      </c>
      <c r="V24" s="132">
        <f>EXP(R24)/((EXP(R22)+EXP(R23)+EXP(R24)+EXP(R25)))</f>
        <v>0.26719855455117547</v>
      </c>
      <c r="W24" s="131">
        <f>EXP(S24)/((EXP(S22)+EXP(S23)+EXP(S24)+EXP(S25)))</f>
        <v>0.2521984827615486</v>
      </c>
      <c r="X24" s="2"/>
      <c r="Y24" s="30">
        <v>6.2495398523940641E-2</v>
      </c>
      <c r="Z24" s="30">
        <v>5.8158169895827512E-2</v>
      </c>
      <c r="AA24" s="30">
        <v>-0.18320036136220613</v>
      </c>
      <c r="AB24" s="29">
        <v>6.3049620690387151E-2</v>
      </c>
      <c r="AC24" s="28">
        <v>-0.12015074067181898</v>
      </c>
      <c r="AD24" s="27">
        <v>0.12120779058621467</v>
      </c>
      <c r="AE24" s="6">
        <f t="shared" si="4"/>
        <v>5.0282774794917218E-4</v>
      </c>
      <c r="AF24" s="26">
        <v>0.99045182538582843</v>
      </c>
      <c r="AG24" s="25">
        <v>7.8287545159375638E-3</v>
      </c>
      <c r="AH24" s="24">
        <v>0.59917187219546075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</row>
    <row r="25" spans="1:149" s="1" customFormat="1" ht="15" thickBot="1" x14ac:dyDescent="0.4">
      <c r="A25" s="183"/>
      <c r="B25" s="23">
        <v>1</v>
      </c>
      <c r="C25" s="22">
        <v>1</v>
      </c>
      <c r="D25" s="21">
        <v>0</v>
      </c>
      <c r="E25" s="20">
        <v>0</v>
      </c>
      <c r="F25" s="20">
        <v>0</v>
      </c>
      <c r="G25" s="19">
        <v>1</v>
      </c>
      <c r="H25" s="18">
        <f t="shared" si="5"/>
        <v>0.86460487504207428</v>
      </c>
      <c r="I25" s="17">
        <f t="shared" si="6"/>
        <v>0.86460487504207428</v>
      </c>
      <c r="J25" s="16">
        <f t="shared" si="7"/>
        <v>0.58538920501179825</v>
      </c>
      <c r="K25" s="15"/>
      <c r="L25" s="64">
        <v>0.58538920501179825</v>
      </c>
      <c r="M25" s="63">
        <v>1.4499940800538726</v>
      </c>
      <c r="N25" s="63">
        <v>1.4499940800538726</v>
      </c>
      <c r="O25" s="62">
        <v>2.3145989550959469</v>
      </c>
      <c r="P25" s="130">
        <f t="shared" si="0"/>
        <v>0.64230651731507427</v>
      </c>
      <c r="Q25" s="129">
        <f t="shared" si="1"/>
        <v>0.80999752289755822</v>
      </c>
      <c r="R25" s="129">
        <f t="shared" si="2"/>
        <v>0.80999752289755822</v>
      </c>
      <c r="S25" s="129">
        <f t="shared" si="3"/>
        <v>0.91007892252217604</v>
      </c>
      <c r="T25" s="128">
        <f>EXP(P25)/((EXP(P22)+EXP(P23)+EXP(P24)+EXP(P25)))</f>
        <v>0.24916415335503594</v>
      </c>
      <c r="U25" s="128">
        <f>EXP(Q25)/((EXP(Q22)+EXP(Q23)+EXP(Q24)+EXP(Q25)))</f>
        <v>0.26638319358699847</v>
      </c>
      <c r="V25" s="128">
        <f>EXP(R25)/((EXP(R22)+EXP(R23)+EXP(R24)+EXP(R25)))</f>
        <v>0.26638319358699847</v>
      </c>
      <c r="W25" s="127">
        <f>EXP(S25)/((EXP(S22)+EXP(S23)+EXP(S24)+EXP(S25)))</f>
        <v>0.27271165567752748</v>
      </c>
      <c r="X25" s="2"/>
      <c r="Y25" s="10">
        <v>6.2291038338758986E-2</v>
      </c>
      <c r="Z25" s="10">
        <v>6.6595798396749617E-2</v>
      </c>
      <c r="AA25" s="10">
        <v>6.6595798396749617E-2</v>
      </c>
      <c r="AB25" s="9">
        <v>-0.18182208608061812</v>
      </c>
      <c r="AC25" s="8">
        <v>-0.1152262876838685</v>
      </c>
      <c r="AD25" s="7">
        <v>-0.1152262876838685</v>
      </c>
      <c r="AE25" s="6">
        <f t="shared" si="4"/>
        <v>1.3660549051640103E-2</v>
      </c>
      <c r="AF25" s="5">
        <v>0.97983116272594284</v>
      </c>
      <c r="AG25" s="4">
        <v>0.97983116272594284</v>
      </c>
      <c r="AH25" s="3">
        <v>0.57172865596015821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</row>
    <row r="26" spans="1:149" s="1" customFormat="1" ht="15" thickBot="1" x14ac:dyDescent="0.4">
      <c r="A26" s="181">
        <f>A22+1</f>
        <v>5</v>
      </c>
      <c r="B26" s="58">
        <v>0</v>
      </c>
      <c r="C26" s="57">
        <v>0</v>
      </c>
      <c r="D26" s="56">
        <v>1</v>
      </c>
      <c r="E26" s="55">
        <v>0</v>
      </c>
      <c r="F26" s="55">
        <v>0</v>
      </c>
      <c r="G26" s="54">
        <v>0</v>
      </c>
      <c r="H26" s="36">
        <f t="shared" si="5"/>
        <v>2.1888257372291137E-2</v>
      </c>
      <c r="I26" s="35">
        <f t="shared" si="6"/>
        <v>2.1888257372291137E-2</v>
      </c>
      <c r="J26" s="53">
        <f t="shared" si="7"/>
        <v>0.62992759964892009</v>
      </c>
      <c r="K26" s="52">
        <f>K22</f>
        <v>1</v>
      </c>
      <c r="L26" s="61" cm="1">
        <f t="array" ref="L26:O29">J26:J29 + MMULT(H26:I29, TRANSPOSE(B26:C29))</f>
        <v>0.62992759964892009</v>
      </c>
      <c r="M26" s="60">
        <v>0.65181585702121125</v>
      </c>
      <c r="N26" s="60">
        <v>0.65181585702121125</v>
      </c>
      <c r="O26" s="59">
        <v>0.67370411439350231</v>
      </c>
      <c r="P26" s="136">
        <f t="shared" si="0"/>
        <v>0.65247304545171192</v>
      </c>
      <c r="Q26" s="135">
        <f t="shared" si="1"/>
        <v>0.65741954515796786</v>
      </c>
      <c r="R26" s="135">
        <f t="shared" si="2"/>
        <v>0.65741954515796786</v>
      </c>
      <c r="S26" s="135">
        <f t="shared" si="3"/>
        <v>0.66233207555666873</v>
      </c>
      <c r="T26" s="132">
        <f>EXP(P26)/((EXP(P26)+EXP(P27)+EXP(P28)+EXP(P29)))</f>
        <v>0.25171077516082135</v>
      </c>
      <c r="U26" s="132">
        <f>EXP(Q26)/((EXP(Q26)+EXP(Q27)+EXP(Q28)+EXP(Q29)))</f>
        <v>0.22927735378178721</v>
      </c>
      <c r="V26" s="132">
        <f>EXP(R26)/((EXP(R26)+EXP(R27)+EXP(R28)+EXP(R29)))</f>
        <v>0.22927735378178721</v>
      </c>
      <c r="W26" s="131">
        <f>EXP(S26)/((EXP(S26)+EXP(S27)+EXP(S28)+EXP(S29)))</f>
        <v>0.21408116122819956</v>
      </c>
      <c r="X26" s="68" cm="1">
        <f t="array" ref="X26">(0.25)*SUM(LN(T26:W29)*(-(D26:G29)))</f>
        <v>1.3140629660262604</v>
      </c>
      <c r="Y26" s="48" cm="1">
        <f t="array" ref="Y26:AB29">0.25*(T26:W29-D26:G29)</f>
        <v>-0.18707230620979465</v>
      </c>
      <c r="Z26" s="48">
        <v>5.7319338445446802E-2</v>
      </c>
      <c r="AA26" s="48">
        <v>5.7319338445446802E-2</v>
      </c>
      <c r="AB26" s="47">
        <v>5.3520290307049891E-2</v>
      </c>
      <c r="AC26" s="46" cm="1">
        <f t="array" ref="AC26:AD29">MMULT(_xlfn.ANCHORARRAY(Y26),B26:C29)</f>
        <v>0.1108396287524967</v>
      </c>
      <c r="AD26" s="45">
        <v>0.1108396287524967</v>
      </c>
      <c r="AE26" s="6">
        <f t="shared" si="4"/>
        <v>-1.8913339011851167E-2</v>
      </c>
      <c r="AF26" s="44" cm="1">
        <f t="array" ref="AF26:AG29">H26:I29-K26*_xlfn.ANCHORARRAY(AC26)</f>
        <v>-8.8951371380205563E-2</v>
      </c>
      <c r="AG26" s="43">
        <v>-8.8951371380205563E-2</v>
      </c>
      <c r="AH26" s="42" cm="1">
        <f t="array" ref="AH26:AH29">J26:J29-K26*AE26:AE29</f>
        <v>0.6488409386607713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</row>
    <row r="27" spans="1:149" s="1" customFormat="1" ht="15" thickBot="1" x14ac:dyDescent="0.4">
      <c r="A27" s="182"/>
      <c r="B27" s="41">
        <v>0</v>
      </c>
      <c r="C27" s="40">
        <v>1</v>
      </c>
      <c r="D27" s="39">
        <v>0</v>
      </c>
      <c r="E27" s="38">
        <v>1</v>
      </c>
      <c r="F27" s="38">
        <v>0</v>
      </c>
      <c r="G27" s="37">
        <v>0</v>
      </c>
      <c r="H27" s="36">
        <f t="shared" si="5"/>
        <v>7.8287545159375638E-3</v>
      </c>
      <c r="I27" s="35">
        <f t="shared" si="6"/>
        <v>0.99045182538582843</v>
      </c>
      <c r="J27" s="34">
        <f t="shared" si="7"/>
        <v>0.59917187219546075</v>
      </c>
      <c r="K27" s="33"/>
      <c r="L27" s="67">
        <v>0.59917187219546075</v>
      </c>
      <c r="M27" s="66">
        <v>1.5896236975812892</v>
      </c>
      <c r="N27" s="66">
        <v>0.60700062671139832</v>
      </c>
      <c r="O27" s="65">
        <v>1.5974524520972269</v>
      </c>
      <c r="P27" s="134">
        <f t="shared" si="0"/>
        <v>0.64546682078974271</v>
      </c>
      <c r="Q27" s="133">
        <f t="shared" si="1"/>
        <v>0.83056315336571374</v>
      </c>
      <c r="R27" s="133">
        <f t="shared" si="2"/>
        <v>0.64725630126457967</v>
      </c>
      <c r="S27" s="133">
        <f t="shared" si="3"/>
        <v>0.83166202895390673</v>
      </c>
      <c r="T27" s="132">
        <f>EXP(P27)/((EXP(P26)+EXP(P27)+EXP(P28)+EXP(P29)))</f>
        <v>0.24995339640412431</v>
      </c>
      <c r="U27" s="132">
        <f>EXP(Q27)/((EXP(Q26)+EXP(Q27)+EXP(Q28)+EXP(Q29)))</f>
        <v>0.27261922212139117</v>
      </c>
      <c r="V27" s="132">
        <f>EXP(R27)/((EXP(R26)+EXP(R27)+EXP(R28)+EXP(R29)))</f>
        <v>0.22695895330670035</v>
      </c>
      <c r="W27" s="131">
        <f>EXP(S27)/((EXP(S26)+EXP(S27)+EXP(S28)+EXP(S29)))</f>
        <v>0.25358147064016123</v>
      </c>
      <c r="X27" s="2"/>
      <c r="Y27" s="30">
        <v>6.2488349101031078E-2</v>
      </c>
      <c r="Z27" s="30">
        <v>-0.18184519446965219</v>
      </c>
      <c r="AA27" s="30">
        <v>5.6739738326675088E-2</v>
      </c>
      <c r="AB27" s="29">
        <v>6.3395367660040308E-2</v>
      </c>
      <c r="AC27" s="28">
        <v>0.1201351059867154</v>
      </c>
      <c r="AD27" s="27">
        <v>-0.11844982680961189</v>
      </c>
      <c r="AE27" s="6">
        <f t="shared" si="4"/>
        <v>7.7826061809427305E-4</v>
      </c>
      <c r="AF27" s="26">
        <v>-0.11230635147077783</v>
      </c>
      <c r="AG27" s="25">
        <v>1.1089016521954402</v>
      </c>
      <c r="AH27" s="24">
        <v>0.59839361157736648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</row>
    <row r="28" spans="1:149" s="1" customFormat="1" ht="15" thickBot="1" x14ac:dyDescent="0.4">
      <c r="A28" s="182"/>
      <c r="B28" s="41">
        <v>1</v>
      </c>
      <c r="C28" s="40">
        <v>0</v>
      </c>
      <c r="D28" s="39">
        <v>0</v>
      </c>
      <c r="E28" s="38">
        <v>0</v>
      </c>
      <c r="F28" s="38">
        <v>1</v>
      </c>
      <c r="G28" s="37">
        <v>0</v>
      </c>
      <c r="H28" s="36">
        <f t="shared" si="5"/>
        <v>0.99045182538582843</v>
      </c>
      <c r="I28" s="35">
        <f t="shared" si="6"/>
        <v>7.8287545159375638E-3</v>
      </c>
      <c r="J28" s="34">
        <f t="shared" si="7"/>
        <v>0.59917187219546075</v>
      </c>
      <c r="K28" s="33"/>
      <c r="L28" s="67">
        <v>0.59917187219546075</v>
      </c>
      <c r="M28" s="66">
        <v>0.60700062671139832</v>
      </c>
      <c r="N28" s="66">
        <v>1.5896236975812892</v>
      </c>
      <c r="O28" s="65">
        <v>1.5974524520972269</v>
      </c>
      <c r="P28" s="134">
        <f t="shared" si="0"/>
        <v>0.64546682078974271</v>
      </c>
      <c r="Q28" s="133">
        <f t="shared" si="1"/>
        <v>0.64725630126457967</v>
      </c>
      <c r="R28" s="133">
        <f t="shared" si="2"/>
        <v>0.83056315336571374</v>
      </c>
      <c r="S28" s="133">
        <f t="shared" si="3"/>
        <v>0.83166202895390673</v>
      </c>
      <c r="T28" s="132">
        <f>EXP(P28)/((EXP(P26)+EXP(P27)+EXP(P28)+EXP(P29)))</f>
        <v>0.24995339640412431</v>
      </c>
      <c r="U28" s="132">
        <f>EXP(Q28)/((EXP(Q26)+EXP(Q27)+EXP(Q28)+EXP(Q29)))</f>
        <v>0.22695895330670035</v>
      </c>
      <c r="V28" s="132">
        <f>EXP(R28)/((EXP(R26)+EXP(R27)+EXP(R28)+EXP(R29)))</f>
        <v>0.27261922212139117</v>
      </c>
      <c r="W28" s="131">
        <f>EXP(S28)/((EXP(S26)+EXP(S27)+EXP(S28)+EXP(S29)))</f>
        <v>0.25358147064016123</v>
      </c>
      <c r="X28" s="2"/>
      <c r="Y28" s="30">
        <v>6.2488349101031078E-2</v>
      </c>
      <c r="Z28" s="30">
        <v>5.6739738326675088E-2</v>
      </c>
      <c r="AA28" s="30">
        <v>-0.18184519446965219</v>
      </c>
      <c r="AB28" s="29">
        <v>6.3395367660040308E-2</v>
      </c>
      <c r="AC28" s="28">
        <v>-0.11844982680961189</v>
      </c>
      <c r="AD28" s="27">
        <v>0.1201351059867154</v>
      </c>
      <c r="AE28" s="6">
        <f t="shared" si="4"/>
        <v>7.7826061809427305E-4</v>
      </c>
      <c r="AF28" s="26">
        <v>1.1089016521954402</v>
      </c>
      <c r="AG28" s="25">
        <v>-0.11230635147077783</v>
      </c>
      <c r="AH28" s="24">
        <v>0.59839361157736648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</row>
    <row r="29" spans="1:149" s="1" customFormat="1" ht="15" thickBot="1" x14ac:dyDescent="0.4">
      <c r="A29" s="183"/>
      <c r="B29" s="23">
        <v>1</v>
      </c>
      <c r="C29" s="22">
        <v>1</v>
      </c>
      <c r="D29" s="21">
        <v>0</v>
      </c>
      <c r="E29" s="20">
        <v>0</v>
      </c>
      <c r="F29" s="20">
        <v>0</v>
      </c>
      <c r="G29" s="19">
        <v>1</v>
      </c>
      <c r="H29" s="18">
        <f t="shared" si="5"/>
        <v>0.97983116272594284</v>
      </c>
      <c r="I29" s="17">
        <f t="shared" si="6"/>
        <v>0.97983116272594284</v>
      </c>
      <c r="J29" s="16">
        <f t="shared" si="7"/>
        <v>0.57172865596015821</v>
      </c>
      <c r="K29" s="15"/>
      <c r="L29" s="64">
        <v>0.57172865596015821</v>
      </c>
      <c r="M29" s="63">
        <v>1.551559818686101</v>
      </c>
      <c r="N29" s="63">
        <v>1.551559818686101</v>
      </c>
      <c r="O29" s="62">
        <v>2.5313909814120441</v>
      </c>
      <c r="P29" s="130">
        <f t="shared" si="0"/>
        <v>0.6391619577333828</v>
      </c>
      <c r="Q29" s="129">
        <f t="shared" si="1"/>
        <v>0.82513890394856193</v>
      </c>
      <c r="R29" s="129">
        <f t="shared" si="2"/>
        <v>0.82513890394856193</v>
      </c>
      <c r="S29" s="129">
        <f t="shared" si="3"/>
        <v>0.92631335382990798</v>
      </c>
      <c r="T29" s="128">
        <f>EXP(P29)/((EXP(P26)+EXP(P27)+EXP(P28)+EXP(P29)))</f>
        <v>0.24838243203092994</v>
      </c>
      <c r="U29" s="128">
        <f>EXP(Q29)/((EXP(Q26)+EXP(Q27)+EXP(Q28)+EXP(Q29)))</f>
        <v>0.27114447079012127</v>
      </c>
      <c r="V29" s="128">
        <f>EXP(R29)/((EXP(R26)+EXP(R27)+EXP(R28)+EXP(R29)))</f>
        <v>0.27114447079012127</v>
      </c>
      <c r="W29" s="127">
        <f>EXP(S29)/((EXP(S26)+EXP(S27)+EXP(S28)+EXP(S29)))</f>
        <v>0.27875589749147794</v>
      </c>
      <c r="X29" s="2"/>
      <c r="Y29" s="10">
        <v>6.2095608007732485E-2</v>
      </c>
      <c r="Z29" s="10">
        <v>6.7786117697530318E-2</v>
      </c>
      <c r="AA29" s="10">
        <v>6.7786117697530318E-2</v>
      </c>
      <c r="AB29" s="9">
        <v>-0.18031102562713053</v>
      </c>
      <c r="AC29" s="8">
        <v>-0.11252490792960021</v>
      </c>
      <c r="AD29" s="7">
        <v>-0.11252490792960021</v>
      </c>
      <c r="AE29" s="6">
        <f t="shared" si="4"/>
        <v>1.7356817775662586E-2</v>
      </c>
      <c r="AF29" s="5">
        <v>1.0923560706555431</v>
      </c>
      <c r="AG29" s="4">
        <v>1.0923560706555431</v>
      </c>
      <c r="AH29" s="3">
        <v>0.55437183818449565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</row>
    <row r="30" spans="1:149" s="1" customFormat="1" ht="15" thickBot="1" x14ac:dyDescent="0.4">
      <c r="A30" s="181">
        <f>A26+1</f>
        <v>6</v>
      </c>
      <c r="B30" s="58">
        <v>0</v>
      </c>
      <c r="C30" s="57">
        <v>0</v>
      </c>
      <c r="D30" s="56">
        <v>1</v>
      </c>
      <c r="E30" s="55">
        <v>0</v>
      </c>
      <c r="F30" s="55">
        <v>0</v>
      </c>
      <c r="G30" s="54">
        <v>0</v>
      </c>
      <c r="H30" s="36">
        <f t="shared" si="5"/>
        <v>-8.8951371380205563E-2</v>
      </c>
      <c r="I30" s="35">
        <f t="shared" si="6"/>
        <v>-8.8951371380205563E-2</v>
      </c>
      <c r="J30" s="53">
        <f t="shared" si="7"/>
        <v>0.6488409386607713</v>
      </c>
      <c r="K30" s="52">
        <f>K26</f>
        <v>1</v>
      </c>
      <c r="L30" s="61" cm="1">
        <f t="array" ref="L30:O33">J30:J33 + MMULT(H30:I33, TRANSPOSE(B30:C33))</f>
        <v>0.6488409386607713</v>
      </c>
      <c r="M30" s="60">
        <v>0.55988956728056571</v>
      </c>
      <c r="N30" s="60">
        <v>0.55988956728056571</v>
      </c>
      <c r="O30" s="59">
        <v>0.47093819590036018</v>
      </c>
      <c r="P30" s="136">
        <f t="shared" si="0"/>
        <v>0.6567492233372787</v>
      </c>
      <c r="Q30" s="135">
        <f t="shared" si="1"/>
        <v>0.63642698789615282</v>
      </c>
      <c r="R30" s="135">
        <f t="shared" si="2"/>
        <v>0.63642698789615282</v>
      </c>
      <c r="S30" s="135">
        <f t="shared" si="3"/>
        <v>0.61560579072635491</v>
      </c>
      <c r="T30" s="132">
        <f>EXP(P30)/((EXP(P30)+EXP(P31)+EXP(P32)+EXP(P33)))</f>
        <v>0.25279071573209788</v>
      </c>
      <c r="U30" s="132">
        <f>EXP(Q30)/((EXP(Q30)+EXP(Q31)+EXP(Q32)+EXP(Q33)))</f>
        <v>0.22519839407782516</v>
      </c>
      <c r="V30" s="132">
        <f>EXP(R30)/((EXP(R30)+EXP(R31)+EXP(R32)+EXP(R33)))</f>
        <v>0.22519839407782516</v>
      </c>
      <c r="W30" s="131">
        <f>EXP(S30)/((EXP(S30)+EXP(S31)+EXP(S32)+EXP(S33)))</f>
        <v>0.20560462698949369</v>
      </c>
      <c r="X30" s="68" cm="1">
        <f t="array" ref="X30">(0.25)*SUM(LN(T30:W33)*(-(D30:G33)))</f>
        <v>1.2986840540242226</v>
      </c>
      <c r="Y30" s="48" cm="1">
        <f t="array" ref="Y30:AB33">0.25*(T30:W33-D30:G33)</f>
        <v>-0.18680232106697553</v>
      </c>
      <c r="Z30" s="48">
        <v>5.629959851945629E-2</v>
      </c>
      <c r="AA30" s="48">
        <v>5.629959851945629E-2</v>
      </c>
      <c r="AB30" s="47">
        <v>5.1401156747373423E-2</v>
      </c>
      <c r="AC30" s="46" cm="1">
        <f t="array" ref="AC30:AD33">MMULT(_xlfn.ANCHORARRAY(Y30),B30:C33)</f>
        <v>0.10770075526682971</v>
      </c>
      <c r="AD30" s="45">
        <v>0.10770075526682971</v>
      </c>
      <c r="AE30" s="6">
        <f t="shared" si="4"/>
        <v>-2.2801967280689527E-2</v>
      </c>
      <c r="AF30" s="44" cm="1">
        <f t="array" ref="AF30:AG33">H30:I33-K30*_xlfn.ANCHORARRAY(AC30)</f>
        <v>-0.19665212664703527</v>
      </c>
      <c r="AG30" s="43">
        <v>-0.19665212664703527</v>
      </c>
      <c r="AH30" s="42" cm="1">
        <f t="array" ref="AH30:AH33">J30:J33-K30*AE30:AE33</f>
        <v>0.67164290594146081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</row>
    <row r="31" spans="1:149" s="1" customFormat="1" ht="15" thickBot="1" x14ac:dyDescent="0.4">
      <c r="A31" s="182"/>
      <c r="B31" s="41">
        <v>0</v>
      </c>
      <c r="C31" s="40">
        <v>1</v>
      </c>
      <c r="D31" s="39">
        <v>0</v>
      </c>
      <c r="E31" s="38">
        <v>1</v>
      </c>
      <c r="F31" s="38">
        <v>0</v>
      </c>
      <c r="G31" s="37">
        <v>0</v>
      </c>
      <c r="H31" s="36">
        <f t="shared" si="5"/>
        <v>-0.11230635147077783</v>
      </c>
      <c r="I31" s="35">
        <f t="shared" si="6"/>
        <v>1.1089016521954402</v>
      </c>
      <c r="J31" s="34">
        <f t="shared" si="7"/>
        <v>0.59839361157736648</v>
      </c>
      <c r="K31" s="33"/>
      <c r="L31" s="67">
        <v>0.59839361157736648</v>
      </c>
      <c r="M31" s="66">
        <v>1.7072952637728067</v>
      </c>
      <c r="N31" s="66">
        <v>0.48608726010658865</v>
      </c>
      <c r="O31" s="65">
        <v>1.5949889123020289</v>
      </c>
      <c r="P31" s="134">
        <f t="shared" si="0"/>
        <v>0.64528870393788873</v>
      </c>
      <c r="Q31" s="133">
        <f t="shared" si="1"/>
        <v>0.84648513833012951</v>
      </c>
      <c r="R31" s="133">
        <f t="shared" si="2"/>
        <v>0.61918425861998538</v>
      </c>
      <c r="S31" s="133">
        <f t="shared" si="3"/>
        <v>0.83131685078949247</v>
      </c>
      <c r="T31" s="132">
        <f>EXP(P31)/((EXP(P30)+EXP(P31)+EXP(P32)+EXP(P33)))</f>
        <v>0.24991014080156579</v>
      </c>
      <c r="U31" s="132">
        <f>EXP(Q31)/((EXP(Q30)+EXP(Q31)+EXP(Q32)+EXP(Q33)))</f>
        <v>0.27783847386939386</v>
      </c>
      <c r="V31" s="132">
        <f>EXP(R31)/((EXP(R30)+EXP(R31)+EXP(R32)+EXP(R33)))</f>
        <v>0.22134864461006845</v>
      </c>
      <c r="W31" s="131">
        <f>EXP(S31)/((EXP(S30)+EXP(S31)+EXP(S32)+EXP(S33)))</f>
        <v>0.25510267169054152</v>
      </c>
      <c r="X31" s="2"/>
      <c r="Y31" s="30">
        <v>6.2477535200391447E-2</v>
      </c>
      <c r="Z31" s="30">
        <v>-0.18054038153265153</v>
      </c>
      <c r="AA31" s="30">
        <v>5.5337161152517113E-2</v>
      </c>
      <c r="AB31" s="29">
        <v>6.3775667922635379E-2</v>
      </c>
      <c r="AC31" s="28">
        <v>0.1191128290751525</v>
      </c>
      <c r="AD31" s="27">
        <v>-0.11676471361001615</v>
      </c>
      <c r="AE31" s="6">
        <f t="shared" si="4"/>
        <v>1.0499827428924052E-3</v>
      </c>
      <c r="AF31" s="26">
        <v>-0.23141918054593033</v>
      </c>
      <c r="AG31" s="25">
        <v>1.2256663658054563</v>
      </c>
      <c r="AH31" s="24">
        <v>0.59734362883447412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</row>
    <row r="32" spans="1:149" s="1" customFormat="1" ht="15" thickBot="1" x14ac:dyDescent="0.4">
      <c r="A32" s="182"/>
      <c r="B32" s="41">
        <v>1</v>
      </c>
      <c r="C32" s="40">
        <v>0</v>
      </c>
      <c r="D32" s="39">
        <v>0</v>
      </c>
      <c r="E32" s="38">
        <v>0</v>
      </c>
      <c r="F32" s="38">
        <v>1</v>
      </c>
      <c r="G32" s="37">
        <v>0</v>
      </c>
      <c r="H32" s="36">
        <f t="shared" si="5"/>
        <v>1.1089016521954402</v>
      </c>
      <c r="I32" s="35">
        <f t="shared" si="6"/>
        <v>-0.11230635147077783</v>
      </c>
      <c r="J32" s="34">
        <f t="shared" si="7"/>
        <v>0.59839361157736648</v>
      </c>
      <c r="K32" s="33"/>
      <c r="L32" s="67">
        <v>0.59839361157736648</v>
      </c>
      <c r="M32" s="66">
        <v>0.48608726010658865</v>
      </c>
      <c r="N32" s="66">
        <v>1.7072952637728067</v>
      </c>
      <c r="O32" s="65">
        <v>1.5949889123020289</v>
      </c>
      <c r="P32" s="134">
        <f t="shared" si="0"/>
        <v>0.64528870393788873</v>
      </c>
      <c r="Q32" s="133">
        <f t="shared" si="1"/>
        <v>0.61918425861998538</v>
      </c>
      <c r="R32" s="133">
        <f t="shared" si="2"/>
        <v>0.84648513833012951</v>
      </c>
      <c r="S32" s="133">
        <f t="shared" si="3"/>
        <v>0.83131685078949247</v>
      </c>
      <c r="T32" s="132">
        <f>EXP(P32)/((EXP(P30)+EXP(P31)+EXP(P32)+EXP(P33)))</f>
        <v>0.24991014080156579</v>
      </c>
      <c r="U32" s="132">
        <f>EXP(Q32)/((EXP(Q30)+EXP(Q31)+EXP(Q32)+EXP(Q33)))</f>
        <v>0.22134864461006845</v>
      </c>
      <c r="V32" s="132">
        <f>EXP(R32)/((EXP(R30)+EXP(R31)+EXP(R32)+EXP(R33)))</f>
        <v>0.27783847386939386</v>
      </c>
      <c r="W32" s="131">
        <f>EXP(S32)/((EXP(S30)+EXP(S31)+EXP(S32)+EXP(S33)))</f>
        <v>0.25510267169054152</v>
      </c>
      <c r="X32" s="2"/>
      <c r="Y32" s="30">
        <v>6.2477535200391447E-2</v>
      </c>
      <c r="Z32" s="30">
        <v>5.5337161152517113E-2</v>
      </c>
      <c r="AA32" s="30">
        <v>-0.18054038153265153</v>
      </c>
      <c r="AB32" s="29">
        <v>6.3775667922635379E-2</v>
      </c>
      <c r="AC32" s="28">
        <v>-0.11676471361001615</v>
      </c>
      <c r="AD32" s="27">
        <v>0.1191128290751525</v>
      </c>
      <c r="AE32" s="6">
        <f t="shared" si="4"/>
        <v>1.0499827428924052E-3</v>
      </c>
      <c r="AF32" s="26">
        <v>1.2256663658054563</v>
      </c>
      <c r="AG32" s="25">
        <v>-0.23141918054593033</v>
      </c>
      <c r="AH32" s="24">
        <v>0.59734362883447412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</row>
    <row r="33" spans="1:149" s="1" customFormat="1" ht="15" thickBot="1" x14ac:dyDescent="0.4">
      <c r="A33" s="183"/>
      <c r="B33" s="23">
        <v>1</v>
      </c>
      <c r="C33" s="22">
        <v>1</v>
      </c>
      <c r="D33" s="21">
        <v>0</v>
      </c>
      <c r="E33" s="20">
        <v>0</v>
      </c>
      <c r="F33" s="20">
        <v>0</v>
      </c>
      <c r="G33" s="19">
        <v>1</v>
      </c>
      <c r="H33" s="18">
        <f t="shared" si="5"/>
        <v>1.0923560706555431</v>
      </c>
      <c r="I33" s="17">
        <f t="shared" si="6"/>
        <v>1.0923560706555431</v>
      </c>
      <c r="J33" s="16">
        <f t="shared" si="7"/>
        <v>0.55437183818449565</v>
      </c>
      <c r="K33" s="15"/>
      <c r="L33" s="64">
        <v>0.55437183818449565</v>
      </c>
      <c r="M33" s="63">
        <v>1.6467279088400386</v>
      </c>
      <c r="N33" s="63">
        <v>1.6467279088400386</v>
      </c>
      <c r="O33" s="62">
        <v>2.7390839794955819</v>
      </c>
      <c r="P33" s="130">
        <f t="shared" si="0"/>
        <v>0.6351492948146984</v>
      </c>
      <c r="Q33" s="129">
        <f t="shared" si="1"/>
        <v>0.83844832742549935</v>
      </c>
      <c r="R33" s="129">
        <f t="shared" si="2"/>
        <v>0.83844832742549935</v>
      </c>
      <c r="S33" s="129">
        <f t="shared" si="3"/>
        <v>0.93929388540061387</v>
      </c>
      <c r="T33" s="128">
        <f>EXP(P33)/((EXP(P30)+EXP(P31)+EXP(P32)+EXP(P33)))</f>
        <v>0.24738900266477057</v>
      </c>
      <c r="U33" s="128">
        <f>EXP(Q33)/((EXP(Q30)+EXP(Q31)+EXP(Q32)+EXP(Q33)))</f>
        <v>0.2756144874427125</v>
      </c>
      <c r="V33" s="128">
        <f>EXP(R33)/((EXP(R30)+EXP(R31)+EXP(R32)+EXP(R33)))</f>
        <v>0.2756144874427125</v>
      </c>
      <c r="W33" s="127">
        <f>EXP(S33)/((EXP(S30)+EXP(S31)+EXP(S32)+EXP(S33)))</f>
        <v>0.28419002962942336</v>
      </c>
      <c r="X33" s="2"/>
      <c r="Y33" s="10">
        <v>6.1847250666192642E-2</v>
      </c>
      <c r="Z33" s="10">
        <v>6.8903621860678124E-2</v>
      </c>
      <c r="AA33" s="10">
        <v>6.8903621860678124E-2</v>
      </c>
      <c r="AB33" s="9">
        <v>-0.17895249259264417</v>
      </c>
      <c r="AC33" s="8">
        <v>-0.11004887073196605</v>
      </c>
      <c r="AD33" s="7">
        <v>-0.11004887073196605</v>
      </c>
      <c r="AE33" s="6">
        <f t="shared" si="4"/>
        <v>2.0702001794904723E-2</v>
      </c>
      <c r="AF33" s="5">
        <v>1.2024049413875091</v>
      </c>
      <c r="AG33" s="4">
        <v>1.2024049413875091</v>
      </c>
      <c r="AH33" s="3">
        <v>0.53366983638959087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</row>
    <row r="34" spans="1:149" s="1" customFormat="1" ht="15" thickBot="1" x14ac:dyDescent="0.4">
      <c r="A34" s="181">
        <f>A30+1</f>
        <v>7</v>
      </c>
      <c r="B34" s="58">
        <v>0</v>
      </c>
      <c r="C34" s="57">
        <v>0</v>
      </c>
      <c r="D34" s="56">
        <v>1</v>
      </c>
      <c r="E34" s="55">
        <v>0</v>
      </c>
      <c r="F34" s="55">
        <v>0</v>
      </c>
      <c r="G34" s="54">
        <v>0</v>
      </c>
      <c r="H34" s="36">
        <f t="shared" si="5"/>
        <v>-0.19665212664703527</v>
      </c>
      <c r="I34" s="35">
        <f t="shared" si="6"/>
        <v>-0.19665212664703527</v>
      </c>
      <c r="J34" s="53">
        <f t="shared" si="7"/>
        <v>0.67164290594146081</v>
      </c>
      <c r="K34" s="52">
        <f>K30</f>
        <v>1</v>
      </c>
      <c r="L34" s="61" cm="1">
        <f t="array" ref="L34:O37">J34:J37 + MMULT(H34:I37, TRANSPOSE(B34:C37))</f>
        <v>0.67164290594146081</v>
      </c>
      <c r="M34" s="60">
        <v>0.47499077929442557</v>
      </c>
      <c r="N34" s="60">
        <v>0.47499077929442557</v>
      </c>
      <c r="O34" s="59">
        <v>0.27833865264739027</v>
      </c>
      <c r="P34" s="136">
        <f t="shared" si="0"/>
        <v>0.66187093566184507</v>
      </c>
      <c r="Q34" s="135">
        <f t="shared" si="1"/>
        <v>0.61656432463122457</v>
      </c>
      <c r="R34" s="135">
        <f t="shared" si="2"/>
        <v>0.61656432463122457</v>
      </c>
      <c r="S34" s="135">
        <f t="shared" si="3"/>
        <v>0.56913887553052522</v>
      </c>
      <c r="T34" s="132">
        <f>EXP(P34)/((EXP(P34)+EXP(P35)+EXP(P36)+EXP(P37)))</f>
        <v>0.25409112903762432</v>
      </c>
      <c r="U34" s="132">
        <f>EXP(Q34)/((EXP(Q34)+EXP(Q35)+EXP(Q36)+EXP(Q37)))</f>
        <v>0.22152206979972142</v>
      </c>
      <c r="V34" s="132">
        <f>EXP(R34)/((EXP(R34)+EXP(R35)+EXP(R36)+EXP(R37)))</f>
        <v>0.22152206979972142</v>
      </c>
      <c r="W34" s="131">
        <f>EXP(S34)/((EXP(S34)+EXP(S35)+EXP(S36)+EXP(S37)))</f>
        <v>0.19757360247816602</v>
      </c>
      <c r="X34" s="68" cm="1">
        <f t="array" ref="X34">(0.25)*SUM(LN(T34:W37)*(-(D34:G37)))</f>
        <v>1.2842175088718595</v>
      </c>
      <c r="Y34" s="48" cm="1">
        <f t="array" ref="Y34:AB37">0.25*(T34:W37-D34:G37)</f>
        <v>-0.18647721774059392</v>
      </c>
      <c r="Z34" s="48">
        <v>5.5380517449930354E-2</v>
      </c>
      <c r="AA34" s="48">
        <v>5.5380517449930354E-2</v>
      </c>
      <c r="AB34" s="47">
        <v>4.9393400619541505E-2</v>
      </c>
      <c r="AC34" s="46" cm="1">
        <f t="array" ref="AC34:AD37">MMULT(_xlfn.ANCHORARRAY(Y34),B34:C37)</f>
        <v>0.10477391806947187</v>
      </c>
      <c r="AD34" s="45">
        <v>0.10477391806947187</v>
      </c>
      <c r="AE34" s="6">
        <f t="shared" si="4"/>
        <v>-2.6322782221191693E-2</v>
      </c>
      <c r="AF34" s="44" cm="1">
        <f t="array" ref="AF34:AG37">H34:I37-K34*_xlfn.ANCHORARRAY(AC34)</f>
        <v>-0.30142604471650714</v>
      </c>
      <c r="AG34" s="43">
        <v>-0.30142604471650714</v>
      </c>
      <c r="AH34" s="42" cm="1">
        <f t="array" ref="AH34:AH37">J34:J37-K34*AE34:AE37</f>
        <v>0.69796568816265248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</row>
    <row r="35" spans="1:149" s="1" customFormat="1" ht="15" thickBot="1" x14ac:dyDescent="0.4">
      <c r="A35" s="182"/>
      <c r="B35" s="41">
        <v>0</v>
      </c>
      <c r="C35" s="40">
        <v>1</v>
      </c>
      <c r="D35" s="39">
        <v>0</v>
      </c>
      <c r="E35" s="38">
        <v>1</v>
      </c>
      <c r="F35" s="38">
        <v>0</v>
      </c>
      <c r="G35" s="37">
        <v>0</v>
      </c>
      <c r="H35" s="36">
        <f t="shared" si="5"/>
        <v>-0.23141918054593033</v>
      </c>
      <c r="I35" s="35">
        <f t="shared" si="6"/>
        <v>1.2256663658054563</v>
      </c>
      <c r="J35" s="34">
        <f t="shared" si="7"/>
        <v>0.59734362883447412</v>
      </c>
      <c r="K35" s="33"/>
      <c r="L35" s="67">
        <v>0.59734362883447412</v>
      </c>
      <c r="M35" s="66">
        <v>1.8230099946399303</v>
      </c>
      <c r="N35" s="66">
        <v>0.36592444828854376</v>
      </c>
      <c r="O35" s="65">
        <v>1.5915908140940001</v>
      </c>
      <c r="P35" s="134">
        <f t="shared" si="0"/>
        <v>0.64504833548947982</v>
      </c>
      <c r="Q35" s="133">
        <f t="shared" si="1"/>
        <v>0.86092691068831195</v>
      </c>
      <c r="R35" s="133">
        <f t="shared" si="2"/>
        <v>0.59047381560297652</v>
      </c>
      <c r="S35" s="133">
        <f t="shared" si="3"/>
        <v>0.83083980175998196</v>
      </c>
      <c r="T35" s="132">
        <f>EXP(P35)/((EXP(P34)+EXP(P35)+EXP(P36)+EXP(P37)))</f>
        <v>0.24985240867804542</v>
      </c>
      <c r="U35" s="132">
        <f>EXP(Q35)/((EXP(Q34)+EXP(Q35)+EXP(Q36)+EXP(Q37)))</f>
        <v>0.28284097347040366</v>
      </c>
      <c r="V35" s="132">
        <f>EXP(R35)/((EXP(R34)+EXP(R35)+EXP(R36)+EXP(R37)))</f>
        <v>0.2158171914403493</v>
      </c>
      <c r="W35" s="131">
        <f>EXP(S35)/((EXP(S34)+EXP(S35)+EXP(S36)+EXP(S37)))</f>
        <v>0.25667536415448111</v>
      </c>
      <c r="X35" s="2"/>
      <c r="Y35" s="30">
        <v>6.2463102169511356E-2</v>
      </c>
      <c r="Z35" s="30">
        <v>-0.1792897566323991</v>
      </c>
      <c r="AA35" s="30">
        <v>5.3954297860087326E-2</v>
      </c>
      <c r="AB35" s="29">
        <v>6.4168841038620278E-2</v>
      </c>
      <c r="AC35" s="28">
        <v>0.1181231388987076</v>
      </c>
      <c r="AD35" s="27">
        <v>-0.11512091559377882</v>
      </c>
      <c r="AE35" s="6">
        <f t="shared" si="4"/>
        <v>1.2964844358198668E-3</v>
      </c>
      <c r="AF35" s="26">
        <v>-0.34954231944463793</v>
      </c>
      <c r="AG35" s="25">
        <v>1.3407872813992352</v>
      </c>
      <c r="AH35" s="24">
        <v>0.59604714439865425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</row>
    <row r="36" spans="1:149" s="1" customFormat="1" ht="15" thickBot="1" x14ac:dyDescent="0.4">
      <c r="A36" s="182"/>
      <c r="B36" s="41">
        <v>1</v>
      </c>
      <c r="C36" s="40">
        <v>0</v>
      </c>
      <c r="D36" s="39">
        <v>0</v>
      </c>
      <c r="E36" s="38">
        <v>0</v>
      </c>
      <c r="F36" s="38">
        <v>1</v>
      </c>
      <c r="G36" s="37">
        <v>0</v>
      </c>
      <c r="H36" s="36">
        <f t="shared" si="5"/>
        <v>1.2256663658054563</v>
      </c>
      <c r="I36" s="35">
        <f t="shared" si="6"/>
        <v>-0.23141918054593033</v>
      </c>
      <c r="J36" s="34">
        <f t="shared" si="7"/>
        <v>0.59734362883447412</v>
      </c>
      <c r="K36" s="33"/>
      <c r="L36" s="67">
        <v>0.59734362883447412</v>
      </c>
      <c r="M36" s="66">
        <v>0.36592444828854376</v>
      </c>
      <c r="N36" s="66">
        <v>1.8230099946399303</v>
      </c>
      <c r="O36" s="65">
        <v>1.5915908140940001</v>
      </c>
      <c r="P36" s="134">
        <f t="shared" si="0"/>
        <v>0.64504833548947982</v>
      </c>
      <c r="Q36" s="133">
        <f t="shared" si="1"/>
        <v>0.59047381560297652</v>
      </c>
      <c r="R36" s="133">
        <f t="shared" si="2"/>
        <v>0.86092691068831195</v>
      </c>
      <c r="S36" s="133">
        <f t="shared" si="3"/>
        <v>0.83083980175998196</v>
      </c>
      <c r="T36" s="132">
        <f>EXP(P36)/((EXP(P34)+EXP(P35)+EXP(P36)+EXP(P37)))</f>
        <v>0.24985240867804542</v>
      </c>
      <c r="U36" s="132">
        <f>EXP(Q36)/((EXP(Q34)+EXP(Q35)+EXP(Q36)+EXP(Q37)))</f>
        <v>0.2158171914403493</v>
      </c>
      <c r="V36" s="132">
        <f>EXP(R36)/((EXP(R34)+EXP(R35)+EXP(R36)+EXP(R37)))</f>
        <v>0.28284097347040366</v>
      </c>
      <c r="W36" s="131">
        <f>EXP(S36)/((EXP(S34)+EXP(S35)+EXP(S36)+EXP(S37)))</f>
        <v>0.25667536415448111</v>
      </c>
      <c r="X36" s="2"/>
      <c r="Y36" s="30">
        <v>6.2463102169511356E-2</v>
      </c>
      <c r="Z36" s="30">
        <v>5.3954297860087326E-2</v>
      </c>
      <c r="AA36" s="30">
        <v>-0.1792897566323991</v>
      </c>
      <c r="AB36" s="29">
        <v>6.4168841038620278E-2</v>
      </c>
      <c r="AC36" s="28">
        <v>-0.11512091559377882</v>
      </c>
      <c r="AD36" s="27">
        <v>0.1181231388987076</v>
      </c>
      <c r="AE36" s="6">
        <f t="shared" si="4"/>
        <v>1.2964844358198668E-3</v>
      </c>
      <c r="AF36" s="26">
        <v>1.3407872813992352</v>
      </c>
      <c r="AG36" s="25">
        <v>-0.34954231944463793</v>
      </c>
      <c r="AH36" s="24">
        <v>0.59604714439865425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</row>
    <row r="37" spans="1:149" s="1" customFormat="1" ht="15" thickBot="1" x14ac:dyDescent="0.4">
      <c r="A37" s="183"/>
      <c r="B37" s="23">
        <v>1</v>
      </c>
      <c r="C37" s="22">
        <v>1</v>
      </c>
      <c r="D37" s="21">
        <v>0</v>
      </c>
      <c r="E37" s="20">
        <v>0</v>
      </c>
      <c r="F37" s="20">
        <v>0</v>
      </c>
      <c r="G37" s="19">
        <v>1</v>
      </c>
      <c r="H37" s="18">
        <f t="shared" si="5"/>
        <v>1.2024049413875091</v>
      </c>
      <c r="I37" s="17">
        <f t="shared" si="6"/>
        <v>1.2024049413875091</v>
      </c>
      <c r="J37" s="16">
        <f t="shared" si="7"/>
        <v>0.53366983638959087</v>
      </c>
      <c r="K37" s="15"/>
      <c r="L37" s="64">
        <v>0.53366983638959087</v>
      </c>
      <c r="M37" s="63">
        <v>1.7360747777771</v>
      </c>
      <c r="N37" s="63">
        <v>1.7360747777771</v>
      </c>
      <c r="O37" s="62">
        <v>2.9384797191646088</v>
      </c>
      <c r="P37" s="130">
        <f t="shared" si="0"/>
        <v>0.63033863555247038</v>
      </c>
      <c r="Q37" s="129">
        <f t="shared" si="1"/>
        <v>0.85018780270144056</v>
      </c>
      <c r="R37" s="129">
        <f t="shared" si="2"/>
        <v>0.85018780270144056</v>
      </c>
      <c r="S37" s="129">
        <f t="shared" si="3"/>
        <v>0.94971617486536652</v>
      </c>
      <c r="T37" s="128">
        <f>EXP(P37)/((EXP(P34)+EXP(P35)+EXP(P36)+EXP(P37)))</f>
        <v>0.24620405360628486</v>
      </c>
      <c r="U37" s="128">
        <f>EXP(Q37)/((EXP(Q34)+EXP(Q35)+EXP(Q36)+EXP(Q37)))</f>
        <v>0.27981976528952562</v>
      </c>
      <c r="V37" s="128">
        <f>EXP(R37)/((EXP(R34)+EXP(R35)+EXP(R36)+EXP(R37)))</f>
        <v>0.27981976528952562</v>
      </c>
      <c r="W37" s="127">
        <f>EXP(S37)/((EXP(S34)+EXP(S35)+EXP(S36)+EXP(S37)))</f>
        <v>0.28907566921287164</v>
      </c>
      <c r="X37" s="2"/>
      <c r="Y37" s="10">
        <v>6.1551013401571215E-2</v>
      </c>
      <c r="Z37" s="10">
        <v>6.9954941322381406E-2</v>
      </c>
      <c r="AA37" s="10">
        <v>6.9954941322381406E-2</v>
      </c>
      <c r="AB37" s="9">
        <v>-0.17773108269678209</v>
      </c>
      <c r="AC37" s="8">
        <v>-0.10777614137440068</v>
      </c>
      <c r="AD37" s="7">
        <v>-0.10777614137440068</v>
      </c>
      <c r="AE37" s="6">
        <f t="shared" si="4"/>
        <v>2.3729813349551959E-2</v>
      </c>
      <c r="AF37" s="5">
        <v>1.3101810827619098</v>
      </c>
      <c r="AG37" s="4">
        <v>1.3101810827619098</v>
      </c>
      <c r="AH37" s="3">
        <v>0.50994002304003894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</row>
    <row r="38" spans="1:149" s="1" customFormat="1" ht="15" thickBot="1" x14ac:dyDescent="0.4">
      <c r="A38" s="181">
        <f>A34+1</f>
        <v>8</v>
      </c>
      <c r="B38" s="58">
        <v>0</v>
      </c>
      <c r="C38" s="57">
        <v>0</v>
      </c>
      <c r="D38" s="56">
        <v>1</v>
      </c>
      <c r="E38" s="55">
        <v>0</v>
      </c>
      <c r="F38" s="55">
        <v>0</v>
      </c>
      <c r="G38" s="54">
        <v>0</v>
      </c>
      <c r="H38" s="36">
        <f t="shared" si="5"/>
        <v>-0.30142604471650714</v>
      </c>
      <c r="I38" s="35">
        <f t="shared" si="6"/>
        <v>-0.30142604471650714</v>
      </c>
      <c r="J38" s="53">
        <f t="shared" si="7"/>
        <v>0.69796568816265248</v>
      </c>
      <c r="K38" s="52">
        <f>K34</f>
        <v>1</v>
      </c>
      <c r="L38" s="61" cm="1">
        <f t="array" ref="L38:O41">J38:J41 + MMULT(H38:I41, TRANSPOSE(B38:C41))</f>
        <v>0.69796568816265248</v>
      </c>
      <c r="M38" s="60">
        <v>0.39653964344614534</v>
      </c>
      <c r="N38" s="60">
        <v>0.39653964344614534</v>
      </c>
      <c r="O38" s="59">
        <v>9.5113598729638205E-2</v>
      </c>
      <c r="P38" s="136">
        <f t="shared" si="0"/>
        <v>0.6677365848290211</v>
      </c>
      <c r="Q38" s="135">
        <f t="shared" si="1"/>
        <v>0.5978559890850903</v>
      </c>
      <c r="R38" s="135">
        <f t="shared" si="2"/>
        <v>0.5978559890850903</v>
      </c>
      <c r="S38" s="135">
        <f t="shared" si="3"/>
        <v>0.52376048975202461</v>
      </c>
      <c r="T38" s="132">
        <f>EXP(P38)/((EXP(P38)+EXP(P39)+EXP(P40)+EXP(P41)))</f>
        <v>0.25558982194328128</v>
      </c>
      <c r="U38" s="132">
        <f>EXP(Q38)/((EXP(Q38)+EXP(Q39)+EXP(Q40)+EXP(Q41)))</f>
        <v>0.21821525372566741</v>
      </c>
      <c r="V38" s="132">
        <f>EXP(R38)/((EXP(R38)+EXP(R39)+EXP(R40)+EXP(R41)))</f>
        <v>0.21821525372566741</v>
      </c>
      <c r="W38" s="131">
        <f>EXP(S38)/((EXP(S38)+EXP(S39)+EXP(S40)+EXP(S41)))</f>
        <v>0.1900694260326147</v>
      </c>
      <c r="X38" s="68" cm="1">
        <f t="array" ref="X38">(0.25)*SUM(LN(T38:W41)*(-(D38:G41)))</f>
        <v>1.2706082206556573</v>
      </c>
      <c r="Y38" s="48" cm="1">
        <f t="array" ref="Y38:AB41">0.25*(T38:W41-D38:G41)</f>
        <v>-0.18610254451417968</v>
      </c>
      <c r="Z38" s="48">
        <v>5.4553813431416853E-2</v>
      </c>
      <c r="AA38" s="48">
        <v>5.4553813431416853E-2</v>
      </c>
      <c r="AB38" s="47">
        <v>4.7517356508153676E-2</v>
      </c>
      <c r="AC38" s="46" cm="1">
        <f t="array" ref="AC38:AD41">MMULT(_xlfn.ANCHORARRAY(Y38),B38:C41)</f>
        <v>0.10207116993957052</v>
      </c>
      <c r="AD38" s="45">
        <v>0.10207116993957052</v>
      </c>
      <c r="AE38" s="6">
        <f t="shared" si="4"/>
        <v>-2.9477561143192298E-2</v>
      </c>
      <c r="AF38" s="44" cm="1">
        <f t="array" ref="AF38:AG41">H38:I41-K38*_xlfn.ANCHORARRAY(AC38)</f>
        <v>-0.40349721465607769</v>
      </c>
      <c r="AG38" s="43">
        <v>-0.40349721465607769</v>
      </c>
      <c r="AH38" s="42" cm="1">
        <f t="array" ref="AH38:AH41">J38:J41-K38*AE38:AE41</f>
        <v>0.72744324930584481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</row>
    <row r="39" spans="1:149" s="1" customFormat="1" ht="15" thickBot="1" x14ac:dyDescent="0.4">
      <c r="A39" s="182"/>
      <c r="B39" s="41">
        <v>0</v>
      </c>
      <c r="C39" s="40">
        <v>1</v>
      </c>
      <c r="D39" s="39">
        <v>0</v>
      </c>
      <c r="E39" s="38">
        <v>1</v>
      </c>
      <c r="F39" s="38">
        <v>0</v>
      </c>
      <c r="G39" s="37">
        <v>0</v>
      </c>
      <c r="H39" s="36">
        <f t="shared" si="5"/>
        <v>-0.34954231944463793</v>
      </c>
      <c r="I39" s="35">
        <f t="shared" si="6"/>
        <v>1.3407872813992352</v>
      </c>
      <c r="J39" s="34">
        <f t="shared" si="7"/>
        <v>0.59604714439865425</v>
      </c>
      <c r="K39" s="33"/>
      <c r="L39" s="67">
        <v>0.59604714439865425</v>
      </c>
      <c r="M39" s="66">
        <v>1.9368344257978896</v>
      </c>
      <c r="N39" s="66">
        <v>0.24650482495401632</v>
      </c>
      <c r="O39" s="65">
        <v>1.5872921063532517</v>
      </c>
      <c r="P39" s="134">
        <f t="shared" si="0"/>
        <v>0.64475143535067048</v>
      </c>
      <c r="Q39" s="133">
        <f t="shared" si="1"/>
        <v>0.87400395968575095</v>
      </c>
      <c r="R39" s="133">
        <f t="shared" si="2"/>
        <v>0.56131603306288647</v>
      </c>
      <c r="S39" s="133">
        <f t="shared" si="3"/>
        <v>0.8302347802506328</v>
      </c>
      <c r="T39" s="132">
        <f>EXP(P39)/((EXP(P38)+EXP(P39)+EXP(P40)+EXP(P41)))</f>
        <v>0.24978205358571204</v>
      </c>
      <c r="U39" s="132">
        <f>EXP(Q39)/((EXP(Q38)+EXP(Q39)+EXP(Q40)+EXP(Q41)))</f>
        <v>0.28761706174135754</v>
      </c>
      <c r="V39" s="132">
        <f>EXP(R39)/((EXP(R38)+EXP(R39)+EXP(R40)+EXP(R41)))</f>
        <v>0.21038559675172622</v>
      </c>
      <c r="W39" s="131">
        <f>EXP(S39)/((EXP(S38)+EXP(S39)+EXP(S40)+EXP(S41)))</f>
        <v>0.25823336615960002</v>
      </c>
      <c r="X39" s="2"/>
      <c r="Y39" s="30">
        <v>6.244551339642801E-2</v>
      </c>
      <c r="Z39" s="30">
        <v>-0.1780957345646606</v>
      </c>
      <c r="AA39" s="30">
        <v>5.2596399187931554E-2</v>
      </c>
      <c r="AB39" s="29">
        <v>6.4558341539900005E-2</v>
      </c>
      <c r="AC39" s="28">
        <v>0.11715474072783155</v>
      </c>
      <c r="AD39" s="27">
        <v>-0.1135373930247606</v>
      </c>
      <c r="AE39" s="6">
        <f t="shared" si="4"/>
        <v>1.5045195595989602E-3</v>
      </c>
      <c r="AF39" s="26">
        <v>-0.46669706017246948</v>
      </c>
      <c r="AG39" s="25">
        <v>1.4543246744239957</v>
      </c>
      <c r="AH39" s="24">
        <v>0.59454262483905529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</row>
    <row r="40" spans="1:149" s="1" customFormat="1" ht="15" thickBot="1" x14ac:dyDescent="0.4">
      <c r="A40" s="182"/>
      <c r="B40" s="41">
        <v>1</v>
      </c>
      <c r="C40" s="40">
        <v>0</v>
      </c>
      <c r="D40" s="39">
        <v>0</v>
      </c>
      <c r="E40" s="38">
        <v>0</v>
      </c>
      <c r="F40" s="38">
        <v>1</v>
      </c>
      <c r="G40" s="37">
        <v>0</v>
      </c>
      <c r="H40" s="36">
        <f t="shared" si="5"/>
        <v>1.3407872813992352</v>
      </c>
      <c r="I40" s="35">
        <f t="shared" si="6"/>
        <v>-0.34954231944463793</v>
      </c>
      <c r="J40" s="34">
        <f t="shared" si="7"/>
        <v>0.59604714439865425</v>
      </c>
      <c r="K40" s="33"/>
      <c r="L40" s="67">
        <v>0.59604714439865425</v>
      </c>
      <c r="M40" s="66">
        <v>0.24650482495401632</v>
      </c>
      <c r="N40" s="66">
        <v>1.9368344257978896</v>
      </c>
      <c r="O40" s="65">
        <v>1.5872921063532517</v>
      </c>
      <c r="P40" s="134">
        <f t="shared" si="0"/>
        <v>0.64475143535067048</v>
      </c>
      <c r="Q40" s="133">
        <f t="shared" si="1"/>
        <v>0.56131603306288647</v>
      </c>
      <c r="R40" s="133">
        <f t="shared" si="2"/>
        <v>0.87400395968575095</v>
      </c>
      <c r="S40" s="133">
        <f t="shared" si="3"/>
        <v>0.8302347802506328</v>
      </c>
      <c r="T40" s="132">
        <f>EXP(P40)/((EXP(P38)+EXP(P39)+EXP(P40)+EXP(P41)))</f>
        <v>0.24978205358571204</v>
      </c>
      <c r="U40" s="132">
        <f>EXP(Q40)/((EXP(Q38)+EXP(Q39)+EXP(Q40)+EXP(Q41)))</f>
        <v>0.21038559675172622</v>
      </c>
      <c r="V40" s="132">
        <f>EXP(R40)/((EXP(R38)+EXP(R39)+EXP(R40)+EXP(R41)))</f>
        <v>0.28761706174135754</v>
      </c>
      <c r="W40" s="131">
        <f>EXP(S40)/((EXP(S38)+EXP(S39)+EXP(S40)+EXP(S41)))</f>
        <v>0.25823336615960002</v>
      </c>
      <c r="X40" s="2"/>
      <c r="Y40" s="30">
        <v>6.244551339642801E-2</v>
      </c>
      <c r="Z40" s="30">
        <v>5.2596399187931554E-2</v>
      </c>
      <c r="AA40" s="30">
        <v>-0.1780957345646606</v>
      </c>
      <c r="AB40" s="29">
        <v>6.4558341539900005E-2</v>
      </c>
      <c r="AC40" s="28">
        <v>-0.1135373930247606</v>
      </c>
      <c r="AD40" s="27">
        <v>0.11715474072783155</v>
      </c>
      <c r="AE40" s="6">
        <f t="shared" si="4"/>
        <v>1.5045195595989602E-3</v>
      </c>
      <c r="AF40" s="26">
        <v>1.4543246744239957</v>
      </c>
      <c r="AG40" s="25">
        <v>-0.46669706017246948</v>
      </c>
      <c r="AH40" s="24">
        <v>0.59454262483905529</v>
      </c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</row>
    <row r="41" spans="1:149" s="1" customFormat="1" ht="15" thickBot="1" x14ac:dyDescent="0.4">
      <c r="A41" s="183"/>
      <c r="B41" s="23">
        <v>1</v>
      </c>
      <c r="C41" s="22">
        <v>1</v>
      </c>
      <c r="D41" s="21">
        <v>0</v>
      </c>
      <c r="E41" s="20">
        <v>0</v>
      </c>
      <c r="F41" s="20">
        <v>0</v>
      </c>
      <c r="G41" s="19">
        <v>1</v>
      </c>
      <c r="H41" s="18">
        <f t="shared" si="5"/>
        <v>1.3101810827619098</v>
      </c>
      <c r="I41" s="17">
        <f t="shared" si="6"/>
        <v>1.3101810827619098</v>
      </c>
      <c r="J41" s="16">
        <f t="shared" si="7"/>
        <v>0.50994002304003894</v>
      </c>
      <c r="K41" s="15"/>
      <c r="L41" s="64">
        <v>0.50994002304003894</v>
      </c>
      <c r="M41" s="63">
        <v>1.8201211058019489</v>
      </c>
      <c r="N41" s="63">
        <v>1.8201211058019489</v>
      </c>
      <c r="O41" s="62">
        <v>3.1303021885638587</v>
      </c>
      <c r="P41" s="130">
        <f t="shared" si="0"/>
        <v>0.6247924143636735</v>
      </c>
      <c r="Q41" s="129">
        <f t="shared" si="1"/>
        <v>0.8605806581394343</v>
      </c>
      <c r="R41" s="129">
        <f t="shared" si="2"/>
        <v>0.8605806581394343</v>
      </c>
      <c r="S41" s="129">
        <f t="shared" si="3"/>
        <v>0.95812551873092944</v>
      </c>
      <c r="T41" s="128">
        <f>EXP(P41)/((EXP(P38)+EXP(P39)+EXP(P40)+EXP(P41)))</f>
        <v>0.24484607088529467</v>
      </c>
      <c r="U41" s="128">
        <f>EXP(Q41)/((EXP(Q38)+EXP(Q39)+EXP(Q40)+EXP(Q41)))</f>
        <v>0.28378208778124892</v>
      </c>
      <c r="V41" s="128">
        <f>EXP(R41)/((EXP(R38)+EXP(R39)+EXP(R40)+EXP(R41)))</f>
        <v>0.28378208778124892</v>
      </c>
      <c r="W41" s="127">
        <f>EXP(S41)/((EXP(S38)+EXP(S39)+EXP(S40)+EXP(S41)))</f>
        <v>0.29346384164818529</v>
      </c>
      <c r="X41" s="2"/>
      <c r="Y41" s="10">
        <v>6.1211517721323667E-2</v>
      </c>
      <c r="Z41" s="10">
        <v>7.0945521945312229E-2</v>
      </c>
      <c r="AA41" s="10">
        <v>7.0945521945312229E-2</v>
      </c>
      <c r="AB41" s="9">
        <v>-0.17663403958795368</v>
      </c>
      <c r="AC41" s="8">
        <v>-0.10568851764264145</v>
      </c>
      <c r="AD41" s="7">
        <v>-0.10568851764264145</v>
      </c>
      <c r="AE41" s="6">
        <f t="shared" si="4"/>
        <v>2.646852202399444E-2</v>
      </c>
      <c r="AF41" s="5">
        <v>1.4158696004045512</v>
      </c>
      <c r="AG41" s="4">
        <v>1.4158696004045512</v>
      </c>
      <c r="AH41" s="3">
        <v>0.48347150101604452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</row>
    <row r="42" spans="1:149" s="1" customFormat="1" ht="15" thickBot="1" x14ac:dyDescent="0.4">
      <c r="A42" s="181">
        <f>A38+1</f>
        <v>9</v>
      </c>
      <c r="B42" s="58">
        <v>0</v>
      </c>
      <c r="C42" s="57">
        <v>0</v>
      </c>
      <c r="D42" s="56">
        <v>1</v>
      </c>
      <c r="E42" s="55">
        <v>0</v>
      </c>
      <c r="F42" s="55">
        <v>0</v>
      </c>
      <c r="G42" s="54">
        <v>0</v>
      </c>
      <c r="H42" s="36">
        <f t="shared" si="5"/>
        <v>-0.40349721465607769</v>
      </c>
      <c r="I42" s="35">
        <f t="shared" si="6"/>
        <v>-0.40349721465607769</v>
      </c>
      <c r="J42" s="53">
        <f t="shared" si="7"/>
        <v>0.72744324930584481</v>
      </c>
      <c r="K42" s="52">
        <f>K38</f>
        <v>1</v>
      </c>
      <c r="L42" s="61" cm="1">
        <f t="array" ref="L42:O45">J42:J45 + MMULT(H42:I45, TRANSPOSE(B42:C45))</f>
        <v>0.72744324930584481</v>
      </c>
      <c r="M42" s="60">
        <v>0.32394603464976712</v>
      </c>
      <c r="N42" s="60">
        <v>0.32394603464976712</v>
      </c>
      <c r="O42" s="59">
        <v>-7.9551180006310562E-2</v>
      </c>
      <c r="P42" s="136">
        <f t="shared" si="0"/>
        <v>0.67424396067809922</v>
      </c>
      <c r="Q42" s="135">
        <f t="shared" si="1"/>
        <v>0.58028562885743318</v>
      </c>
      <c r="R42" s="135">
        <f t="shared" si="2"/>
        <v>0.58028562885743318</v>
      </c>
      <c r="S42" s="135">
        <f t="shared" si="3"/>
        <v>0.48012268650934575</v>
      </c>
      <c r="T42" s="132">
        <f>EXP(P42)/((EXP(P42)+EXP(P43)+EXP(P44)+EXP(P45)))</f>
        <v>0.25726437692824705</v>
      </c>
      <c r="U42" s="132">
        <f>EXP(Q42)/((EXP(Q42)+EXP(Q43)+EXP(Q44)+EXP(Q45)))</f>
        <v>0.21524111197579804</v>
      </c>
      <c r="V42" s="132">
        <f>EXP(R42)/((EXP(R42)+EXP(R43)+EXP(R44)+EXP(R45)))</f>
        <v>0.21524111197579804</v>
      </c>
      <c r="W42" s="131">
        <f>EXP(S42)/((EXP(S42)+EXP(S43)+EXP(S44)+EXP(S45)))</f>
        <v>0.18314042030795652</v>
      </c>
      <c r="X42" s="68" cm="1">
        <f t="array" ref="X42">(0.25)*SUM(LN(T42:W45)*(-(D42:G45)))</f>
        <v>1.2578066819078484</v>
      </c>
      <c r="Y42" s="48" cm="1">
        <f t="array" ref="Y42:AB45">0.25*(T42:W45-D42:G45)</f>
        <v>-0.18568390576793825</v>
      </c>
      <c r="Z42" s="48">
        <v>5.381027799394951E-2</v>
      </c>
      <c r="AA42" s="48">
        <v>5.381027799394951E-2</v>
      </c>
      <c r="AB42" s="47">
        <v>4.578510507698913E-2</v>
      </c>
      <c r="AC42" s="46" cm="1">
        <f t="array" ref="AC42:AD45">MMULT(_xlfn.ANCHORARRAY(Y42),B42:C45)</f>
        <v>9.959538307093864E-2</v>
      </c>
      <c r="AD42" s="45">
        <v>9.959538307093864E-2</v>
      </c>
      <c r="AE42" s="6">
        <f t="shared" si="4"/>
        <v>-3.2278244703050116E-2</v>
      </c>
      <c r="AF42" s="44" cm="1">
        <f t="array" ref="AF42:AG45">H42:I45-K42*_xlfn.ANCHORARRAY(AC42)</f>
        <v>-0.50309259772701631</v>
      </c>
      <c r="AG42" s="43">
        <v>-0.50309259772701631</v>
      </c>
      <c r="AH42" s="42" cm="1">
        <f t="array" ref="AH42:AH45">J42:J45-K42*AE42:AE45</f>
        <v>0.75972149400889488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</row>
    <row r="43" spans="1:149" s="1" customFormat="1" ht="15" thickBot="1" x14ac:dyDescent="0.4">
      <c r="A43" s="182"/>
      <c r="B43" s="41">
        <v>0</v>
      </c>
      <c r="C43" s="40">
        <v>1</v>
      </c>
      <c r="D43" s="39">
        <v>0</v>
      </c>
      <c r="E43" s="38">
        <v>1</v>
      </c>
      <c r="F43" s="38">
        <v>0</v>
      </c>
      <c r="G43" s="37">
        <v>0</v>
      </c>
      <c r="H43" s="36">
        <f t="shared" si="5"/>
        <v>-0.46669706017246948</v>
      </c>
      <c r="I43" s="35">
        <f t="shared" si="6"/>
        <v>1.4543246744239957</v>
      </c>
      <c r="J43" s="34">
        <f t="shared" si="7"/>
        <v>0.59454262483905529</v>
      </c>
      <c r="K43" s="33"/>
      <c r="L43" s="67">
        <v>0.59454262483905529</v>
      </c>
      <c r="M43" s="66">
        <v>2.0488672992630512</v>
      </c>
      <c r="N43" s="66">
        <v>0.12784556466658581</v>
      </c>
      <c r="O43" s="65">
        <v>1.5821702390905816</v>
      </c>
      <c r="P43" s="134">
        <f t="shared" si="0"/>
        <v>0.64440675462603658</v>
      </c>
      <c r="Q43" s="133">
        <f t="shared" si="1"/>
        <v>0.88583311556921962</v>
      </c>
      <c r="R43" s="133">
        <f t="shared" si="2"/>
        <v>0.53191792948554806</v>
      </c>
      <c r="S43" s="133">
        <f t="shared" si="3"/>
        <v>0.82951165719793829</v>
      </c>
      <c r="T43" s="132">
        <f>EXP(P43)/((EXP(P42)+EXP(P43)+EXP(P44)+EXP(P45)))</f>
        <v>0.24970171215008327</v>
      </c>
      <c r="U43" s="132">
        <f>EXP(Q43)/((EXP(Q42)+EXP(Q43)+EXP(Q44)+EXP(Q45)))</f>
        <v>0.29216138487866294</v>
      </c>
      <c r="V43" s="132">
        <f>EXP(R43)/((EXP(R42)+EXP(R43)+EXP(R44)+EXP(R45)))</f>
        <v>0.20507815521813194</v>
      </c>
      <c r="W43" s="131">
        <f>EXP(S43)/((EXP(S42)+EXP(S43)+EXP(S44)+EXP(S45)))</f>
        <v>0.2597298762314878</v>
      </c>
      <c r="X43" s="2"/>
      <c r="Y43" s="30">
        <v>6.2425428037520818E-2</v>
      </c>
      <c r="Z43" s="30">
        <v>-0.17695965378033426</v>
      </c>
      <c r="AA43" s="30">
        <v>5.1269538804532985E-2</v>
      </c>
      <c r="AB43" s="29">
        <v>6.493246905787195E-2</v>
      </c>
      <c r="AC43" s="28">
        <v>0.11620200786240494</v>
      </c>
      <c r="AD43" s="27">
        <v>-0.11202718472246231</v>
      </c>
      <c r="AE43" s="6">
        <f t="shared" si="4"/>
        <v>1.667782119591496E-3</v>
      </c>
      <c r="AF43" s="26">
        <v>-0.58289906803487446</v>
      </c>
      <c r="AG43" s="25">
        <v>1.566351859146458</v>
      </c>
      <c r="AH43" s="24">
        <v>0.59287484271946378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</row>
    <row r="44" spans="1:149" s="1" customFormat="1" ht="15" thickBot="1" x14ac:dyDescent="0.4">
      <c r="A44" s="182"/>
      <c r="B44" s="41">
        <v>1</v>
      </c>
      <c r="C44" s="40">
        <v>0</v>
      </c>
      <c r="D44" s="39">
        <v>0</v>
      </c>
      <c r="E44" s="38">
        <v>0</v>
      </c>
      <c r="F44" s="38">
        <v>1</v>
      </c>
      <c r="G44" s="37">
        <v>0</v>
      </c>
      <c r="H44" s="36">
        <f t="shared" si="5"/>
        <v>1.4543246744239957</v>
      </c>
      <c r="I44" s="35">
        <f t="shared" si="6"/>
        <v>-0.46669706017246948</v>
      </c>
      <c r="J44" s="34">
        <f t="shared" si="7"/>
        <v>0.59454262483905529</v>
      </c>
      <c r="K44" s="33"/>
      <c r="L44" s="67">
        <v>0.59454262483905529</v>
      </c>
      <c r="M44" s="66">
        <v>0.12784556466658581</v>
      </c>
      <c r="N44" s="66">
        <v>2.0488672992630512</v>
      </c>
      <c r="O44" s="65">
        <v>1.5821702390905816</v>
      </c>
      <c r="P44" s="134">
        <f t="shared" si="0"/>
        <v>0.64440675462603658</v>
      </c>
      <c r="Q44" s="133">
        <f t="shared" si="1"/>
        <v>0.53191792948554806</v>
      </c>
      <c r="R44" s="133">
        <f t="shared" si="2"/>
        <v>0.88583311556921962</v>
      </c>
      <c r="S44" s="133">
        <f t="shared" si="3"/>
        <v>0.82951165719793829</v>
      </c>
      <c r="T44" s="132">
        <f>EXP(P44)/((EXP(P42)+EXP(P43)+EXP(P44)+EXP(P45)))</f>
        <v>0.24970171215008327</v>
      </c>
      <c r="U44" s="132">
        <f>EXP(Q44)/((EXP(Q42)+EXP(Q43)+EXP(Q44)+EXP(Q45)))</f>
        <v>0.20507815521813194</v>
      </c>
      <c r="V44" s="132">
        <f>EXP(R44)/((EXP(R42)+EXP(R43)+EXP(R44)+EXP(R45)))</f>
        <v>0.29216138487866294</v>
      </c>
      <c r="W44" s="131">
        <f>EXP(S44)/((EXP(S42)+EXP(S43)+EXP(S44)+EXP(S45)))</f>
        <v>0.2597298762314878</v>
      </c>
      <c r="X44" s="2"/>
      <c r="Y44" s="30">
        <v>6.2425428037520818E-2</v>
      </c>
      <c r="Z44" s="30">
        <v>5.1269538804532985E-2</v>
      </c>
      <c r="AA44" s="30">
        <v>-0.17695965378033426</v>
      </c>
      <c r="AB44" s="29">
        <v>6.493246905787195E-2</v>
      </c>
      <c r="AC44" s="28">
        <v>-0.11202718472246231</v>
      </c>
      <c r="AD44" s="27">
        <v>0.11620200786240494</v>
      </c>
      <c r="AE44" s="6">
        <f t="shared" si="4"/>
        <v>1.6677821195914821E-3</v>
      </c>
      <c r="AF44" s="26">
        <v>1.566351859146458</v>
      </c>
      <c r="AG44" s="25">
        <v>-0.58289906803487446</v>
      </c>
      <c r="AH44" s="24">
        <v>0.59287484271946378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</row>
    <row r="45" spans="1:149" s="1" customFormat="1" ht="15" thickBot="1" x14ac:dyDescent="0.4">
      <c r="A45" s="183"/>
      <c r="B45" s="23">
        <v>1</v>
      </c>
      <c r="C45" s="22">
        <v>1</v>
      </c>
      <c r="D45" s="21">
        <v>0</v>
      </c>
      <c r="E45" s="20">
        <v>0</v>
      </c>
      <c r="F45" s="20">
        <v>0</v>
      </c>
      <c r="G45" s="19">
        <v>1</v>
      </c>
      <c r="H45" s="18">
        <f t="shared" si="5"/>
        <v>1.4158696004045512</v>
      </c>
      <c r="I45" s="17">
        <f t="shared" si="6"/>
        <v>1.4158696004045512</v>
      </c>
      <c r="J45" s="16">
        <f t="shared" si="7"/>
        <v>0.48347150101604452</v>
      </c>
      <c r="K45" s="15"/>
      <c r="L45" s="64">
        <v>0.48347150101604452</v>
      </c>
      <c r="M45" s="63">
        <v>1.8993411014205956</v>
      </c>
      <c r="N45" s="63">
        <v>1.8993411014205956</v>
      </c>
      <c r="O45" s="62">
        <v>3.3152107018251469</v>
      </c>
      <c r="P45" s="130">
        <f t="shared" si="0"/>
        <v>0.61856728341622502</v>
      </c>
      <c r="Q45" s="129">
        <f t="shared" si="1"/>
        <v>0.86981693314790043</v>
      </c>
      <c r="R45" s="129">
        <f t="shared" si="2"/>
        <v>0.86981693314790043</v>
      </c>
      <c r="S45" s="129">
        <f t="shared" si="3"/>
        <v>0.96494695691133214</v>
      </c>
      <c r="T45" s="128">
        <f>EXP(P45)/((EXP(P42)+EXP(P43)+EXP(P44)+EXP(P45)))</f>
        <v>0.24333219877158635</v>
      </c>
      <c r="U45" s="128">
        <f>EXP(Q45)/((EXP(Q42)+EXP(Q43)+EXP(Q44)+EXP(Q45)))</f>
        <v>0.28751934792740702</v>
      </c>
      <c r="V45" s="128">
        <f>EXP(R45)/((EXP(R42)+EXP(R43)+EXP(R44)+EXP(R45)))</f>
        <v>0.28751934792740702</v>
      </c>
      <c r="W45" s="127">
        <f>EXP(S45)/((EXP(S42)+EXP(S43)+EXP(S44)+EXP(S45)))</f>
        <v>0.29739982722906794</v>
      </c>
      <c r="X45" s="2"/>
      <c r="Y45" s="10">
        <v>6.0833049692896587E-2</v>
      </c>
      <c r="Z45" s="10">
        <v>7.1879836981851755E-2</v>
      </c>
      <c r="AA45" s="10">
        <v>7.1879836981851755E-2</v>
      </c>
      <c r="AB45" s="9">
        <v>-0.17565004319273303</v>
      </c>
      <c r="AC45" s="8">
        <v>-0.10377020621088127</v>
      </c>
      <c r="AD45" s="7">
        <v>-0.10377020621088127</v>
      </c>
      <c r="AE45" s="6">
        <f t="shared" si="4"/>
        <v>2.8942680463867054E-2</v>
      </c>
      <c r="AF45" s="5">
        <v>1.5196398066154324</v>
      </c>
      <c r="AG45" s="4">
        <v>1.5196398066154324</v>
      </c>
      <c r="AH45" s="3">
        <v>0.45452882055217747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</row>
    <row r="46" spans="1:149" s="1" customFormat="1" ht="15" thickBot="1" x14ac:dyDescent="0.4">
      <c r="A46" s="181">
        <f>A42+1</f>
        <v>10</v>
      </c>
      <c r="B46" s="58">
        <v>0</v>
      </c>
      <c r="C46" s="57">
        <v>0</v>
      </c>
      <c r="D46" s="56">
        <v>1</v>
      </c>
      <c r="E46" s="55">
        <v>0</v>
      </c>
      <c r="F46" s="55">
        <v>0</v>
      </c>
      <c r="G46" s="54">
        <v>0</v>
      </c>
      <c r="H46" s="36">
        <f t="shared" si="5"/>
        <v>-0.50309259772701631</v>
      </c>
      <c r="I46" s="35">
        <f t="shared" si="6"/>
        <v>-0.50309259772701631</v>
      </c>
      <c r="J46" s="53">
        <f t="shared" si="7"/>
        <v>0.75972149400889488</v>
      </c>
      <c r="K46" s="52">
        <f>K42</f>
        <v>1</v>
      </c>
      <c r="L46" s="61" cm="1">
        <f t="array" ref="L46:O49">J46:J49 + MMULT(H46:I49, TRANSPOSE(B46:C49))</f>
        <v>0.75972149400889488</v>
      </c>
      <c r="M46" s="60">
        <v>0.25662889628187857</v>
      </c>
      <c r="N46" s="60">
        <v>0.25662889628187857</v>
      </c>
      <c r="O46" s="59">
        <v>-0.24646370144513774</v>
      </c>
      <c r="P46" s="136">
        <f t="shared" si="0"/>
        <v>0.68129326407019941</v>
      </c>
      <c r="Q46" s="135">
        <f t="shared" si="1"/>
        <v>0.56380742001731632</v>
      </c>
      <c r="R46" s="135">
        <f t="shared" si="2"/>
        <v>0.56380742001731632</v>
      </c>
      <c r="S46" s="135">
        <f t="shared" si="3"/>
        <v>0.43869409322962222</v>
      </c>
      <c r="T46" s="132">
        <f>EXP(P46)/((EXP(P46)+EXP(P47)+EXP(P48)+EXP(P49)))</f>
        <v>0.25909273747668476</v>
      </c>
      <c r="U46" s="132">
        <f>EXP(Q46)/((EXP(Q46)+EXP(Q47)+EXP(Q48)+EXP(Q49)))</f>
        <v>0.21256159769661517</v>
      </c>
      <c r="V46" s="132">
        <f>EXP(R46)/((EXP(R46)+EXP(R47)+EXP(R48)+EXP(R49)))</f>
        <v>0.21256159769661517</v>
      </c>
      <c r="W46" s="131">
        <f>EXP(S46)/((EXP(S46)+EXP(S47)+EXP(S48)+EXP(S49)))</f>
        <v>0.17680485687651315</v>
      </c>
      <c r="X46" s="68" cm="1">
        <f t="array" ref="X46">(0.25)*SUM(LN(T46:W49)*(-(D46:G49)))</f>
        <v>1.2457667447712657</v>
      </c>
      <c r="Y46" s="48" cm="1">
        <f t="array" ref="Y46:AB49">0.25*(T46:W49-D46:G49)</f>
        <v>-0.18522681563082882</v>
      </c>
      <c r="Z46" s="48">
        <v>5.3140399424153793E-2</v>
      </c>
      <c r="AA46" s="48">
        <v>5.3140399424153793E-2</v>
      </c>
      <c r="AB46" s="47">
        <v>4.4201214219128288E-2</v>
      </c>
      <c r="AC46" s="46" cm="1">
        <f t="array" ref="AC46:AD49">MMULT(_xlfn.ANCHORARRAY(Y46),B46:C49)</f>
        <v>9.7341613643282088E-2</v>
      </c>
      <c r="AD46" s="45">
        <v>9.7341613643282088E-2</v>
      </c>
      <c r="AE46" s="6">
        <f t="shared" si="4"/>
        <v>-3.4744802563392935E-2</v>
      </c>
      <c r="AF46" s="44" cm="1">
        <f t="array" ref="AF46:AG49">H46:I49-K46*_xlfn.ANCHORARRAY(AC46)</f>
        <v>-0.6004342113702984</v>
      </c>
      <c r="AG46" s="43">
        <v>-0.6004342113702984</v>
      </c>
      <c r="AH46" s="42" cm="1">
        <f t="array" ref="AH46:AH49">J46:J49-K46*AE46:AE49</f>
        <v>0.79446629657228784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</row>
    <row r="47" spans="1:149" s="1" customFormat="1" ht="15" thickBot="1" x14ac:dyDescent="0.4">
      <c r="A47" s="182"/>
      <c r="B47" s="41">
        <v>0</v>
      </c>
      <c r="C47" s="40">
        <v>1</v>
      </c>
      <c r="D47" s="39">
        <v>0</v>
      </c>
      <c r="E47" s="38">
        <v>1</v>
      </c>
      <c r="F47" s="38">
        <v>0</v>
      </c>
      <c r="G47" s="37">
        <v>0</v>
      </c>
      <c r="H47" s="36">
        <f t="shared" si="5"/>
        <v>-0.58289906803487446</v>
      </c>
      <c r="I47" s="35">
        <f t="shared" si="6"/>
        <v>1.566351859146458</v>
      </c>
      <c r="J47" s="34">
        <f t="shared" si="7"/>
        <v>0.59287484271946378</v>
      </c>
      <c r="K47" s="33"/>
      <c r="L47" s="67">
        <v>0.59287484271946378</v>
      </c>
      <c r="M47" s="66">
        <v>2.1592267018659217</v>
      </c>
      <c r="N47" s="66">
        <v>9.9757746845893225E-3</v>
      </c>
      <c r="O47" s="65">
        <v>1.5763276338310472</v>
      </c>
      <c r="P47" s="134">
        <f t="shared" si="0"/>
        <v>0.64402449590078836</v>
      </c>
      <c r="Q47" s="133">
        <f t="shared" si="1"/>
        <v>0.8965278350109428</v>
      </c>
      <c r="R47" s="133">
        <f t="shared" si="2"/>
        <v>0.50249392298906159</v>
      </c>
      <c r="S47" s="133">
        <f t="shared" si="3"/>
        <v>0.82868379242529178</v>
      </c>
      <c r="T47" s="132">
        <f>EXP(P47)/((EXP(P46)+EXP(P47)+EXP(P48)+EXP(P49)))</f>
        <v>0.24961439052931586</v>
      </c>
      <c r="U47" s="132">
        <f>EXP(Q47)/((EXP(Q46)+EXP(Q47)+EXP(Q48)+EXP(Q49)))</f>
        <v>0.29647183811575667</v>
      </c>
      <c r="V47" s="132">
        <f>EXP(R47)/((EXP(R46)+EXP(R47)+EXP(R48)+EXP(R49)))</f>
        <v>0.19992020678103606</v>
      </c>
      <c r="W47" s="131">
        <f>EXP(S47)/((EXP(S46)+EXP(S47)+EXP(S48)+EXP(S49)))</f>
        <v>0.26113468796060069</v>
      </c>
      <c r="X47" s="2"/>
      <c r="Y47" s="30">
        <v>6.2403597632328965E-2</v>
      </c>
      <c r="Z47" s="30">
        <v>-0.17588204047106082</v>
      </c>
      <c r="AA47" s="30">
        <v>4.9980051695259015E-2</v>
      </c>
      <c r="AB47" s="29">
        <v>6.5283671990150172E-2</v>
      </c>
      <c r="AC47" s="28">
        <v>0.11526372368540919</v>
      </c>
      <c r="AD47" s="27">
        <v>-0.11059836848091065</v>
      </c>
      <c r="AE47" s="6">
        <f t="shared" si="4"/>
        <v>1.7852808466773396E-3</v>
      </c>
      <c r="AF47" s="26">
        <v>-0.69816279172028362</v>
      </c>
      <c r="AG47" s="25">
        <v>1.6769502276273687</v>
      </c>
      <c r="AH47" s="24">
        <v>0.5910895618727865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</row>
    <row r="48" spans="1:149" s="1" customFormat="1" ht="15" thickBot="1" x14ac:dyDescent="0.4">
      <c r="A48" s="182"/>
      <c r="B48" s="41">
        <v>1</v>
      </c>
      <c r="C48" s="40">
        <v>0</v>
      </c>
      <c r="D48" s="39">
        <v>0</v>
      </c>
      <c r="E48" s="38">
        <v>0</v>
      </c>
      <c r="F48" s="38">
        <v>1</v>
      </c>
      <c r="G48" s="37">
        <v>0</v>
      </c>
      <c r="H48" s="36">
        <f t="shared" si="5"/>
        <v>1.566351859146458</v>
      </c>
      <c r="I48" s="35">
        <f t="shared" si="6"/>
        <v>-0.58289906803487446</v>
      </c>
      <c r="J48" s="34">
        <f t="shared" si="7"/>
        <v>0.59287484271946378</v>
      </c>
      <c r="K48" s="33"/>
      <c r="L48" s="67">
        <v>0.59287484271946378</v>
      </c>
      <c r="M48" s="66">
        <v>9.9757746845893225E-3</v>
      </c>
      <c r="N48" s="66">
        <v>2.1592267018659217</v>
      </c>
      <c r="O48" s="65">
        <v>1.5763276338310472</v>
      </c>
      <c r="P48" s="134">
        <f t="shared" si="0"/>
        <v>0.64402449590078836</v>
      </c>
      <c r="Q48" s="133">
        <f t="shared" si="1"/>
        <v>0.50249392298906159</v>
      </c>
      <c r="R48" s="133">
        <f t="shared" si="2"/>
        <v>0.8965278350109428</v>
      </c>
      <c r="S48" s="133">
        <f t="shared" si="3"/>
        <v>0.82868379242529178</v>
      </c>
      <c r="T48" s="132">
        <f>EXP(P48)/((EXP(P46)+EXP(P47)+EXP(P48)+EXP(P49)))</f>
        <v>0.24961439052931586</v>
      </c>
      <c r="U48" s="132">
        <f>EXP(Q48)/((EXP(Q46)+EXP(Q47)+EXP(Q48)+EXP(Q49)))</f>
        <v>0.19992020678103606</v>
      </c>
      <c r="V48" s="132">
        <f>EXP(R48)/((EXP(R46)+EXP(R47)+EXP(R48)+EXP(R49)))</f>
        <v>0.29647183811575667</v>
      </c>
      <c r="W48" s="131">
        <f>EXP(S48)/((EXP(S46)+EXP(S47)+EXP(S48)+EXP(S49)))</f>
        <v>0.26113468796060069</v>
      </c>
      <c r="X48" s="2"/>
      <c r="Y48" s="30">
        <v>6.2403597632328965E-2</v>
      </c>
      <c r="Z48" s="30">
        <v>4.9980051695259015E-2</v>
      </c>
      <c r="AA48" s="30">
        <v>-0.17588204047106082</v>
      </c>
      <c r="AB48" s="29">
        <v>6.5283671990150172E-2</v>
      </c>
      <c r="AC48" s="28">
        <v>-0.11059836848091065</v>
      </c>
      <c r="AD48" s="27">
        <v>0.11526372368540919</v>
      </c>
      <c r="AE48" s="6">
        <f t="shared" si="4"/>
        <v>1.7852808466773396E-3</v>
      </c>
      <c r="AF48" s="26">
        <v>1.6769502276273687</v>
      </c>
      <c r="AG48" s="25">
        <v>-0.69816279172028362</v>
      </c>
      <c r="AH48" s="24">
        <v>0.5910895618727865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</row>
    <row r="49" spans="1:149" s="1" customFormat="1" ht="15" thickBot="1" x14ac:dyDescent="0.4">
      <c r="A49" s="183"/>
      <c r="B49" s="23">
        <v>1</v>
      </c>
      <c r="C49" s="22">
        <v>1</v>
      </c>
      <c r="D49" s="21">
        <v>0</v>
      </c>
      <c r="E49" s="20">
        <v>0</v>
      </c>
      <c r="F49" s="20">
        <v>0</v>
      </c>
      <c r="G49" s="19">
        <v>1</v>
      </c>
      <c r="H49" s="18">
        <f t="shared" si="5"/>
        <v>1.5196398066154324</v>
      </c>
      <c r="I49" s="17">
        <f t="shared" si="6"/>
        <v>1.5196398066154324</v>
      </c>
      <c r="J49" s="16">
        <f t="shared" si="7"/>
        <v>0.45452882055217747</v>
      </c>
      <c r="K49" s="15"/>
      <c r="L49" s="64">
        <v>0.45452882055217747</v>
      </c>
      <c r="M49" s="63">
        <v>1.97416862716761</v>
      </c>
      <c r="N49" s="63">
        <v>1.97416862716761</v>
      </c>
      <c r="O49" s="62">
        <v>3.4938084337830424</v>
      </c>
      <c r="P49" s="130">
        <f t="shared" si="0"/>
        <v>0.61171546051414416</v>
      </c>
      <c r="Q49" s="129">
        <f t="shared" si="1"/>
        <v>0.87805816043070284</v>
      </c>
      <c r="R49" s="129">
        <f t="shared" si="2"/>
        <v>0.87805816043070284</v>
      </c>
      <c r="S49" s="129">
        <f t="shared" si="3"/>
        <v>0.97051108612500159</v>
      </c>
      <c r="T49" s="128">
        <f>EXP(P49)/((EXP(P46)+EXP(P47)+EXP(P48)+EXP(P49)))</f>
        <v>0.24167848146468351</v>
      </c>
      <c r="U49" s="128">
        <f>EXP(Q49)/((EXP(Q46)+EXP(Q47)+EXP(Q48)+EXP(Q49)))</f>
        <v>0.29104635740659207</v>
      </c>
      <c r="V49" s="128">
        <f>EXP(R49)/((EXP(R46)+EXP(R47)+EXP(R48)+EXP(R49)))</f>
        <v>0.29104635740659207</v>
      </c>
      <c r="W49" s="127">
        <f>EXP(S49)/((EXP(S46)+EXP(S47)+EXP(S48)+EXP(S49)))</f>
        <v>0.30092576720228531</v>
      </c>
      <c r="X49" s="2"/>
      <c r="Y49" s="10">
        <v>6.0419620366170879E-2</v>
      </c>
      <c r="Z49" s="10">
        <v>7.2761589351648018E-2</v>
      </c>
      <c r="AA49" s="10">
        <v>7.2761589351648018E-2</v>
      </c>
      <c r="AB49" s="9">
        <v>-0.17476855819942866</v>
      </c>
      <c r="AC49" s="8">
        <v>-0.10200696884778064</v>
      </c>
      <c r="AD49" s="7">
        <v>-0.10200696884778064</v>
      </c>
      <c r="AE49" s="6">
        <f t="shared" si="4"/>
        <v>3.1174240870038228E-2</v>
      </c>
      <c r="AF49" s="5">
        <v>1.6216467754632131</v>
      </c>
      <c r="AG49" s="4">
        <v>1.6216467754632131</v>
      </c>
      <c r="AH49" s="3">
        <v>0.42335457968213924</v>
      </c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</row>
    <row r="50" spans="1:149" s="1" customFormat="1" ht="15" thickBot="1" x14ac:dyDescent="0.4">
      <c r="A50" s="181">
        <f>A46+1</f>
        <v>11</v>
      </c>
      <c r="B50" s="58">
        <v>0</v>
      </c>
      <c r="C50" s="57">
        <v>0</v>
      </c>
      <c r="D50" s="56">
        <v>1</v>
      </c>
      <c r="E50" s="55">
        <v>0</v>
      </c>
      <c r="F50" s="55">
        <v>0</v>
      </c>
      <c r="G50" s="54">
        <v>0</v>
      </c>
      <c r="H50" s="36">
        <f t="shared" si="5"/>
        <v>-0.6004342113702984</v>
      </c>
      <c r="I50" s="35">
        <f t="shared" si="6"/>
        <v>-0.6004342113702984</v>
      </c>
      <c r="J50" s="53">
        <f t="shared" si="7"/>
        <v>0.79446629657228784</v>
      </c>
      <c r="K50" s="52">
        <f>K46</f>
        <v>1</v>
      </c>
      <c r="L50" s="61" cm="1">
        <f t="array" ref="L50:O53">J50:J53 + MMULT(H50:I53, TRANSPOSE(B50:C53))</f>
        <v>0.79446629657228784</v>
      </c>
      <c r="M50" s="60">
        <v>0.19403208520198945</v>
      </c>
      <c r="N50" s="60">
        <v>0.19403208520198945</v>
      </c>
      <c r="O50" s="59">
        <v>-0.40640212616830895</v>
      </c>
      <c r="P50" s="136">
        <f t="shared" si="0"/>
        <v>0.68878952563134899</v>
      </c>
      <c r="Q50" s="135">
        <f t="shared" si="1"/>
        <v>0.54835640443734901</v>
      </c>
      <c r="R50" s="135">
        <f t="shared" si="2"/>
        <v>0.54835640443734901</v>
      </c>
      <c r="S50" s="135">
        <f t="shared" si="3"/>
        <v>0.39977513675211029</v>
      </c>
      <c r="T50" s="132">
        <f>EXP(P50)/((EXP(P50)+EXP(P51)+EXP(P52)+EXP(P53)))</f>
        <v>0.26105369005815343</v>
      </c>
      <c r="U50" s="132">
        <f>EXP(Q50)/((EXP(Q50)+EXP(Q51)+EXP(Q52)+EXP(Q53)))</f>
        <v>0.21013943760282183</v>
      </c>
      <c r="V50" s="132">
        <f>EXP(R50)/((EXP(R50)+EXP(R51)+EXP(R52)+EXP(R53)))</f>
        <v>0.21013943760282183</v>
      </c>
      <c r="W50" s="131">
        <f>EXP(S50)/((EXP(S50)+EXP(S51)+EXP(S52)+EXP(S53)))</f>
        <v>0.17105689691237133</v>
      </c>
      <c r="X50" s="68" cm="1">
        <f t="array" ref="X50">(0.25)*SUM(LN(T50:W53)*(-(D50:G53)))</f>
        <v>1.2344446075139552</v>
      </c>
      <c r="Y50" s="48" cm="1">
        <f t="array" ref="Y50:AB53">0.25*(T50:W53-D50:G53)</f>
        <v>-0.18473657748546163</v>
      </c>
      <c r="Z50" s="48">
        <v>5.2534859400705458E-2</v>
      </c>
      <c r="AA50" s="48">
        <v>5.2534859400705458E-2</v>
      </c>
      <c r="AB50" s="47">
        <v>4.2764224228092833E-2</v>
      </c>
      <c r="AC50" s="46" cm="1">
        <f t="array" ref="AC50:AD53">MMULT(_xlfn.ANCHORARRAY(Y50),B50:C53)</f>
        <v>9.5299083628798298E-2</v>
      </c>
      <c r="AD50" s="45">
        <v>9.5299083628798298E-2</v>
      </c>
      <c r="AE50" s="6">
        <f t="shared" si="4"/>
        <v>-3.6902634455957879E-2</v>
      </c>
      <c r="AF50" s="44" cm="1">
        <f t="array" ref="AF50:AG53">H50:I53-K50*_xlfn.ANCHORARRAY(AC50)</f>
        <v>-0.69573329499909664</v>
      </c>
      <c r="AG50" s="43">
        <v>-0.69573329499909664</v>
      </c>
      <c r="AH50" s="42" cm="1">
        <f t="array" ref="AH50:AH53">J50:J53-K50*AE50:AE53</f>
        <v>0.83136893102824572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</row>
    <row r="51" spans="1:149" s="1" customFormat="1" ht="15" thickBot="1" x14ac:dyDescent="0.4">
      <c r="A51" s="182"/>
      <c r="B51" s="41">
        <v>0</v>
      </c>
      <c r="C51" s="40">
        <v>1</v>
      </c>
      <c r="D51" s="39">
        <v>0</v>
      </c>
      <c r="E51" s="38">
        <v>1</v>
      </c>
      <c r="F51" s="38">
        <v>0</v>
      </c>
      <c r="G51" s="37">
        <v>0</v>
      </c>
      <c r="H51" s="36">
        <f t="shared" si="5"/>
        <v>-0.69816279172028362</v>
      </c>
      <c r="I51" s="35">
        <f t="shared" si="6"/>
        <v>1.6769502276273687</v>
      </c>
      <c r="J51" s="34">
        <f t="shared" si="7"/>
        <v>0.5910895618727865</v>
      </c>
      <c r="K51" s="33"/>
      <c r="L51" s="67">
        <v>0.5910895618727865</v>
      </c>
      <c r="M51" s="66">
        <v>2.2680397895001549</v>
      </c>
      <c r="N51" s="66">
        <v>-0.10707322984749712</v>
      </c>
      <c r="O51" s="65">
        <v>1.5698769977798714</v>
      </c>
      <c r="P51" s="134">
        <f t="shared" si="0"/>
        <v>0.64361510271251143</v>
      </c>
      <c r="Q51" s="133">
        <f t="shared" si="1"/>
        <v>0.90619529193641568</v>
      </c>
      <c r="R51" s="133">
        <f t="shared" si="2"/>
        <v>0.4732572374177173</v>
      </c>
      <c r="S51" s="133">
        <f t="shared" si="3"/>
        <v>0.82776607262018664</v>
      </c>
      <c r="T51" s="132">
        <f>EXP(P51)/((EXP(P50)+EXP(P51)+EXP(P52)+EXP(P53)))</f>
        <v>0.24952314396785857</v>
      </c>
      <c r="U51" s="132">
        <f>EXP(Q51)/((EXP(Q50)+EXP(Q51)+EXP(Q52)+EXP(Q53)))</f>
        <v>0.30054881492567409</v>
      </c>
      <c r="V51" s="132">
        <f>EXP(R51)/((EXP(R50)+EXP(R51)+EXP(R52)+EXP(R53)))</f>
        <v>0.19493616225999125</v>
      </c>
      <c r="W51" s="131">
        <f>EXP(S51)/((EXP(S50)+EXP(S51)+EXP(S52)+EXP(S53)))</f>
        <v>0.26243073157891389</v>
      </c>
      <c r="X51" s="2"/>
      <c r="Y51" s="30">
        <v>6.2380785991964643E-2</v>
      </c>
      <c r="Z51" s="30">
        <v>-0.17486279626858148</v>
      </c>
      <c r="AA51" s="30">
        <v>4.8734040564997812E-2</v>
      </c>
      <c r="AB51" s="29">
        <v>6.5607682894728472E-2</v>
      </c>
      <c r="AC51" s="28">
        <v>0.11434172345972629</v>
      </c>
      <c r="AD51" s="27">
        <v>-0.10925511337385301</v>
      </c>
      <c r="AE51" s="6">
        <f t="shared" si="4"/>
        <v>1.8597131831094432E-3</v>
      </c>
      <c r="AF51" s="26">
        <v>-0.81250451518000988</v>
      </c>
      <c r="AG51" s="25">
        <v>1.7862053410012217</v>
      </c>
      <c r="AH51" s="24">
        <v>0.58922984868967709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</row>
    <row r="52" spans="1:149" s="1" customFormat="1" ht="15" thickBot="1" x14ac:dyDescent="0.4">
      <c r="A52" s="182"/>
      <c r="B52" s="41">
        <v>1</v>
      </c>
      <c r="C52" s="40">
        <v>0</v>
      </c>
      <c r="D52" s="39">
        <v>0</v>
      </c>
      <c r="E52" s="38">
        <v>0</v>
      </c>
      <c r="F52" s="38">
        <v>1</v>
      </c>
      <c r="G52" s="37">
        <v>0</v>
      </c>
      <c r="H52" s="36">
        <f t="shared" si="5"/>
        <v>1.6769502276273687</v>
      </c>
      <c r="I52" s="35">
        <f t="shared" si="6"/>
        <v>-0.69816279172028362</v>
      </c>
      <c r="J52" s="34">
        <f t="shared" si="7"/>
        <v>0.5910895618727865</v>
      </c>
      <c r="K52" s="33"/>
      <c r="L52" s="67">
        <v>0.5910895618727865</v>
      </c>
      <c r="M52" s="66">
        <v>-0.10707322984749712</v>
      </c>
      <c r="N52" s="66">
        <v>2.2680397895001549</v>
      </c>
      <c r="O52" s="65">
        <v>1.5698769977798714</v>
      </c>
      <c r="P52" s="134">
        <f t="shared" si="0"/>
        <v>0.64361510271251143</v>
      </c>
      <c r="Q52" s="133">
        <f t="shared" si="1"/>
        <v>0.4732572374177173</v>
      </c>
      <c r="R52" s="133">
        <f t="shared" si="2"/>
        <v>0.90619529193641568</v>
      </c>
      <c r="S52" s="133">
        <f t="shared" si="3"/>
        <v>0.82776607262018664</v>
      </c>
      <c r="T52" s="132">
        <f>EXP(P52)/((EXP(P50)+EXP(P51)+EXP(P52)+EXP(P53)))</f>
        <v>0.24952314396785857</v>
      </c>
      <c r="U52" s="132">
        <f>EXP(Q52)/((EXP(Q50)+EXP(Q51)+EXP(Q52)+EXP(Q53)))</f>
        <v>0.19493616225999125</v>
      </c>
      <c r="V52" s="132">
        <f>EXP(R52)/((EXP(R50)+EXP(R51)+EXP(R52)+EXP(R53)))</f>
        <v>0.30054881492567409</v>
      </c>
      <c r="W52" s="131">
        <f>EXP(S52)/((EXP(S50)+EXP(S51)+EXP(S52)+EXP(S53)))</f>
        <v>0.26243073157891389</v>
      </c>
      <c r="X52" s="2"/>
      <c r="Y52" s="30">
        <v>6.2380785991964643E-2</v>
      </c>
      <c r="Z52" s="30">
        <v>4.8734040564997812E-2</v>
      </c>
      <c r="AA52" s="30">
        <v>-0.17486279626858148</v>
      </c>
      <c r="AB52" s="29">
        <v>6.5607682894728472E-2</v>
      </c>
      <c r="AC52" s="28">
        <v>-0.10925511337385301</v>
      </c>
      <c r="AD52" s="27">
        <v>0.11434172345972629</v>
      </c>
      <c r="AE52" s="6">
        <f t="shared" si="4"/>
        <v>1.8597131831094432E-3</v>
      </c>
      <c r="AF52" s="26">
        <v>1.7862053410012217</v>
      </c>
      <c r="AG52" s="25">
        <v>-0.81250451518000988</v>
      </c>
      <c r="AH52" s="24">
        <v>0.58922984868967709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</row>
    <row r="53" spans="1:149" s="1" customFormat="1" ht="15" thickBot="1" x14ac:dyDescent="0.4">
      <c r="A53" s="183"/>
      <c r="B53" s="23">
        <v>1</v>
      </c>
      <c r="C53" s="22">
        <v>1</v>
      </c>
      <c r="D53" s="21">
        <v>0</v>
      </c>
      <c r="E53" s="20">
        <v>0</v>
      </c>
      <c r="F53" s="20">
        <v>0</v>
      </c>
      <c r="G53" s="19">
        <v>1</v>
      </c>
      <c r="H53" s="18">
        <f t="shared" si="5"/>
        <v>1.6216467754632131</v>
      </c>
      <c r="I53" s="17">
        <f t="shared" si="6"/>
        <v>1.6216467754632131</v>
      </c>
      <c r="J53" s="16">
        <f t="shared" si="7"/>
        <v>0.42335457968213924</v>
      </c>
      <c r="K53" s="15"/>
      <c r="L53" s="64">
        <v>0.42335457968213924</v>
      </c>
      <c r="M53" s="63">
        <v>2.0450013551453523</v>
      </c>
      <c r="N53" s="63">
        <v>2.0450013551453523</v>
      </c>
      <c r="O53" s="62">
        <v>3.6666481306085656</v>
      </c>
      <c r="P53" s="130">
        <f t="shared" si="0"/>
        <v>0.60428569200485927</v>
      </c>
      <c r="Q53" s="129">
        <f t="shared" si="1"/>
        <v>0.8854415582262708</v>
      </c>
      <c r="R53" s="129">
        <f t="shared" si="2"/>
        <v>0.8854415582262708</v>
      </c>
      <c r="S53" s="129">
        <f t="shared" si="3"/>
        <v>0.97507512286339904</v>
      </c>
      <c r="T53" s="128">
        <f>EXP(P53)/((EXP(P50)+EXP(P51)+EXP(P52)+EXP(P53)))</f>
        <v>0.23990002200612948</v>
      </c>
      <c r="U53" s="128">
        <f>EXP(Q53)/((EXP(Q50)+EXP(Q51)+EXP(Q52)+EXP(Q53)))</f>
        <v>0.2943755852115128</v>
      </c>
      <c r="V53" s="128">
        <f>EXP(R53)/((EXP(R50)+EXP(R51)+EXP(R52)+EXP(R53)))</f>
        <v>0.2943755852115128</v>
      </c>
      <c r="W53" s="127">
        <f>EXP(S53)/((EXP(S50)+EXP(S51)+EXP(S52)+EXP(S53)))</f>
        <v>0.30408163992980086</v>
      </c>
      <c r="X53" s="2"/>
      <c r="Y53" s="10">
        <v>5.9975005501532369E-2</v>
      </c>
      <c r="Z53" s="10">
        <v>7.3593896302878201E-2</v>
      </c>
      <c r="AA53" s="10">
        <v>7.3593896302878201E-2</v>
      </c>
      <c r="AB53" s="9">
        <v>-0.17397959001754978</v>
      </c>
      <c r="AC53" s="8">
        <v>-0.10038569371467158</v>
      </c>
      <c r="AD53" s="7">
        <v>-0.10038569371467158</v>
      </c>
      <c r="AE53" s="6">
        <f t="shared" si="4"/>
        <v>3.3183208089738986E-2</v>
      </c>
      <c r="AF53" s="5">
        <v>1.7220324691778848</v>
      </c>
      <c r="AG53" s="4">
        <v>1.7220324691778848</v>
      </c>
      <c r="AH53" s="3">
        <v>0.39017137159240023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</row>
    <row r="54" spans="1:149" s="1" customFormat="1" ht="15" thickBot="1" x14ac:dyDescent="0.4">
      <c r="A54" s="181">
        <f>A50+1</f>
        <v>12</v>
      </c>
      <c r="B54" s="58">
        <v>0</v>
      </c>
      <c r="C54" s="57">
        <v>0</v>
      </c>
      <c r="D54" s="56">
        <v>1</v>
      </c>
      <c r="E54" s="55">
        <v>0</v>
      </c>
      <c r="F54" s="55">
        <v>0</v>
      </c>
      <c r="G54" s="54">
        <v>0</v>
      </c>
      <c r="H54" s="36">
        <f t="shared" si="5"/>
        <v>-0.69573329499909664</v>
      </c>
      <c r="I54" s="35">
        <f t="shared" si="6"/>
        <v>-0.69573329499909664</v>
      </c>
      <c r="J54" s="53">
        <f t="shared" si="7"/>
        <v>0.83136893102824572</v>
      </c>
      <c r="K54" s="52">
        <f>K50</f>
        <v>1</v>
      </c>
      <c r="L54" s="61" cm="1">
        <f t="array" ref="L54:O57">J54:J57 + MMULT(H54:I57, TRANSPOSE(B54:C57))</f>
        <v>0.83136893102824572</v>
      </c>
      <c r="M54" s="60">
        <v>0.13563563602914908</v>
      </c>
      <c r="N54" s="60">
        <v>0.13563563602914908</v>
      </c>
      <c r="O54" s="59">
        <v>-0.56009765896994756</v>
      </c>
      <c r="P54" s="136">
        <f t="shared" si="0"/>
        <v>0.69664430526302557</v>
      </c>
      <c r="Q54" s="135">
        <f t="shared" si="1"/>
        <v>0.53385701921094431</v>
      </c>
      <c r="R54" s="135">
        <f t="shared" si="2"/>
        <v>0.53385701921094431</v>
      </c>
      <c r="S54" s="135">
        <f t="shared" si="3"/>
        <v>0.36352486361832015</v>
      </c>
      <c r="T54" s="132">
        <f>EXP(P54)/((EXP(P54)+EXP(P55)+EXP(P56)+EXP(P57)))</f>
        <v>0.26312721200117101</v>
      </c>
      <c r="U54" s="132">
        <f>EXP(Q54)/((EXP(Q54)+EXP(Q55)+EXP(Q56)+EXP(Q57)))</f>
        <v>0.20793954774014314</v>
      </c>
      <c r="V54" s="132">
        <f>EXP(R54)/((EXP(R54)+EXP(R55)+EXP(R56)+EXP(R57)))</f>
        <v>0.20793954774014314</v>
      </c>
      <c r="W54" s="131">
        <f>EXP(S54)/((EXP(S54)+EXP(S55)+EXP(S56)+EXP(S57)))</f>
        <v>0.1658733590534581</v>
      </c>
      <c r="X54" s="68" cm="1">
        <f t="array" ref="X54">(0.25)*SUM(LN(T54:W57)*(-(D54:G57)))</f>
        <v>1.2237984350197446</v>
      </c>
      <c r="Y54" s="48" cm="1">
        <f t="array" ref="Y54:AB57">0.25*(T54:W57-D54:G57)</f>
        <v>-0.18421819699970726</v>
      </c>
      <c r="Z54" s="48">
        <v>5.1984886935035786E-2</v>
      </c>
      <c r="AA54" s="48">
        <v>5.1984886935035786E-2</v>
      </c>
      <c r="AB54" s="47">
        <v>4.1468339763364524E-2</v>
      </c>
      <c r="AC54" s="46" cm="1">
        <f t="array" ref="AC54:AD57">MMULT(_xlfn.ANCHORARRAY(Y54),B54:C57)</f>
        <v>9.345322669840031E-2</v>
      </c>
      <c r="AD54" s="45">
        <v>9.345322669840031E-2</v>
      </c>
      <c r="AE54" s="6">
        <f t="shared" si="4"/>
        <v>-3.878008336627118E-2</v>
      </c>
      <c r="AF54" s="44" cm="1">
        <f t="array" ref="AF54:AG57">H54:I57-K54*_xlfn.ANCHORARRAY(AC54)</f>
        <v>-0.78918652169749692</v>
      </c>
      <c r="AG54" s="43">
        <v>-0.78918652169749692</v>
      </c>
      <c r="AH54" s="42" cm="1">
        <f t="array" ref="AH54:AH57">J54:J57-K54*AE54:AE57</f>
        <v>0.87014901439451686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</row>
    <row r="55" spans="1:149" s="1" customFormat="1" ht="15" thickBot="1" x14ac:dyDescent="0.4">
      <c r="A55" s="182"/>
      <c r="B55" s="41">
        <v>0</v>
      </c>
      <c r="C55" s="40">
        <v>1</v>
      </c>
      <c r="D55" s="39">
        <v>0</v>
      </c>
      <c r="E55" s="38">
        <v>1</v>
      </c>
      <c r="F55" s="38">
        <v>0</v>
      </c>
      <c r="G55" s="37">
        <v>0</v>
      </c>
      <c r="H55" s="36">
        <f t="shared" si="5"/>
        <v>-0.81250451518000988</v>
      </c>
      <c r="I55" s="35">
        <f t="shared" si="6"/>
        <v>1.7862053410012217</v>
      </c>
      <c r="J55" s="34">
        <f t="shared" si="7"/>
        <v>0.58922984868967709</v>
      </c>
      <c r="K55" s="33"/>
      <c r="L55" s="67">
        <v>0.58922984868967709</v>
      </c>
      <c r="M55" s="66">
        <v>2.375435189690899</v>
      </c>
      <c r="N55" s="66">
        <v>-0.22327466649033278</v>
      </c>
      <c r="O55" s="65">
        <v>1.5629306745108891</v>
      </c>
      <c r="P55" s="134">
        <f t="shared" si="0"/>
        <v>0.64318841771753243</v>
      </c>
      <c r="Q55" s="133">
        <f t="shared" si="1"/>
        <v>0.91493483152541166</v>
      </c>
      <c r="R55" s="133">
        <f t="shared" si="2"/>
        <v>0.44441207056274667</v>
      </c>
      <c r="S55" s="133">
        <f t="shared" si="3"/>
        <v>0.82677348356319302</v>
      </c>
      <c r="T55" s="132">
        <f>EXP(P55)/((EXP(P54)+EXP(P55)+EXP(P56)+EXP(P57)))</f>
        <v>0.24943085026003065</v>
      </c>
      <c r="U55" s="132">
        <f>EXP(Q55)/((EXP(Q54)+EXP(Q55)+EXP(Q56)+EXP(Q57)))</f>
        <v>0.30439469980922629</v>
      </c>
      <c r="V55" s="132">
        <f>EXP(R55)/((EXP(R54)+EXP(R55)+EXP(R56)+EXP(R57)))</f>
        <v>0.19014794992239689</v>
      </c>
      <c r="W55" s="131">
        <f>EXP(S55)/((EXP(S54)+EXP(S55)+EXP(S56)+EXP(S57)))</f>
        <v>0.26361065420254459</v>
      </c>
      <c r="X55" s="2"/>
      <c r="Y55" s="30">
        <v>6.2357712565007661E-2</v>
      </c>
      <c r="Z55" s="30">
        <v>-0.17390132504769343</v>
      </c>
      <c r="AA55" s="30">
        <v>4.7536987480599223E-2</v>
      </c>
      <c r="AB55" s="29">
        <v>6.5902663550636148E-2</v>
      </c>
      <c r="AC55" s="28">
        <v>0.11343965103123538</v>
      </c>
      <c r="AD55" s="27">
        <v>-0.10799866149705728</v>
      </c>
      <c r="AE55" s="6">
        <f t="shared" si="4"/>
        <v>1.8960385485496112E-3</v>
      </c>
      <c r="AF55" s="26">
        <v>-0.92594416621124531</v>
      </c>
      <c r="AG55" s="25">
        <v>1.8942040024982791</v>
      </c>
      <c r="AH55" s="24">
        <v>0.58733381014112751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</row>
    <row r="56" spans="1:149" s="1" customFormat="1" ht="15" thickBot="1" x14ac:dyDescent="0.4">
      <c r="A56" s="182"/>
      <c r="B56" s="41">
        <v>1</v>
      </c>
      <c r="C56" s="40">
        <v>0</v>
      </c>
      <c r="D56" s="39">
        <v>0</v>
      </c>
      <c r="E56" s="38">
        <v>0</v>
      </c>
      <c r="F56" s="38">
        <v>1</v>
      </c>
      <c r="G56" s="37">
        <v>0</v>
      </c>
      <c r="H56" s="36">
        <f t="shared" si="5"/>
        <v>1.7862053410012217</v>
      </c>
      <c r="I56" s="35">
        <f t="shared" si="6"/>
        <v>-0.81250451518000988</v>
      </c>
      <c r="J56" s="34">
        <f t="shared" si="7"/>
        <v>0.58922984868967709</v>
      </c>
      <c r="K56" s="33"/>
      <c r="L56" s="67">
        <v>0.58922984868967709</v>
      </c>
      <c r="M56" s="66">
        <v>-0.22327466649033278</v>
      </c>
      <c r="N56" s="66">
        <v>2.375435189690899</v>
      </c>
      <c r="O56" s="65">
        <v>1.5629306745108891</v>
      </c>
      <c r="P56" s="134">
        <f t="shared" si="0"/>
        <v>0.64318841771753243</v>
      </c>
      <c r="Q56" s="133">
        <f t="shared" si="1"/>
        <v>0.44441207056274667</v>
      </c>
      <c r="R56" s="133">
        <f t="shared" si="2"/>
        <v>0.91493483152541166</v>
      </c>
      <c r="S56" s="133">
        <f t="shared" si="3"/>
        <v>0.82677348356319302</v>
      </c>
      <c r="T56" s="132">
        <f>EXP(P56)/((EXP(P54)+EXP(P55)+EXP(P56)+EXP(P57)))</f>
        <v>0.24943085026003065</v>
      </c>
      <c r="U56" s="132">
        <f>EXP(Q56)/((EXP(Q54)+EXP(Q55)+EXP(Q56)+EXP(Q57)))</f>
        <v>0.19014794992239689</v>
      </c>
      <c r="V56" s="132">
        <f>EXP(R56)/((EXP(R54)+EXP(R55)+EXP(R56)+EXP(R57)))</f>
        <v>0.30439469980922629</v>
      </c>
      <c r="W56" s="131">
        <f>EXP(S56)/((EXP(S54)+EXP(S55)+EXP(S56)+EXP(S57)))</f>
        <v>0.26361065420254459</v>
      </c>
      <c r="X56" s="2"/>
      <c r="Y56" s="30">
        <v>6.2357712565007661E-2</v>
      </c>
      <c r="Z56" s="30">
        <v>4.7536987480599223E-2</v>
      </c>
      <c r="AA56" s="30">
        <v>-0.17390132504769343</v>
      </c>
      <c r="AB56" s="29">
        <v>6.5902663550636148E-2</v>
      </c>
      <c r="AC56" s="28">
        <v>-0.10799866149705728</v>
      </c>
      <c r="AD56" s="27">
        <v>0.11343965103123538</v>
      </c>
      <c r="AE56" s="6">
        <f t="shared" si="4"/>
        <v>1.8960385485496112E-3</v>
      </c>
      <c r="AF56" s="26">
        <v>1.8942040024982791</v>
      </c>
      <c r="AG56" s="25">
        <v>-0.92594416621124531</v>
      </c>
      <c r="AH56" s="24">
        <v>0.58733381014112751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</row>
    <row r="57" spans="1:149" s="1" customFormat="1" ht="15" thickBot="1" x14ac:dyDescent="0.4">
      <c r="A57" s="183"/>
      <c r="B57" s="23">
        <v>1</v>
      </c>
      <c r="C57" s="22">
        <v>1</v>
      </c>
      <c r="D57" s="21">
        <v>0</v>
      </c>
      <c r="E57" s="20">
        <v>0</v>
      </c>
      <c r="F57" s="20">
        <v>0</v>
      </c>
      <c r="G57" s="19">
        <v>1</v>
      </c>
      <c r="H57" s="18">
        <f t="shared" si="5"/>
        <v>1.7220324691778848</v>
      </c>
      <c r="I57" s="17">
        <f t="shared" si="6"/>
        <v>1.7220324691778848</v>
      </c>
      <c r="J57" s="16">
        <f t="shared" si="7"/>
        <v>0.39017137159240023</v>
      </c>
      <c r="K57" s="15"/>
      <c r="L57" s="64">
        <v>0.39017137159240023</v>
      </c>
      <c r="M57" s="63">
        <v>2.112203840770285</v>
      </c>
      <c r="N57" s="63">
        <v>2.112203840770285</v>
      </c>
      <c r="O57" s="62">
        <v>3.83423630994817</v>
      </c>
      <c r="P57" s="130">
        <f t="shared" si="0"/>
        <v>0.59632395283805451</v>
      </c>
      <c r="Q57" s="129">
        <f t="shared" si="1"/>
        <v>0.8920836812434656</v>
      </c>
      <c r="R57" s="129">
        <f t="shared" si="2"/>
        <v>0.8920836812434656</v>
      </c>
      <c r="S57" s="129">
        <f t="shared" si="3"/>
        <v>0.97883960066068842</v>
      </c>
      <c r="T57" s="128">
        <f>EXP(P57)/((EXP(P54)+EXP(P55)+EXP(P56)+EXP(P57)))</f>
        <v>0.23801108747876765</v>
      </c>
      <c r="U57" s="128">
        <f>EXP(Q57)/((EXP(Q54)+EXP(Q55)+EXP(Q56)+EXP(Q57)))</f>
        <v>0.29751780252823368</v>
      </c>
      <c r="V57" s="128">
        <f>EXP(R57)/((EXP(R54)+EXP(R55)+EXP(R56)+EXP(R57)))</f>
        <v>0.29751780252823368</v>
      </c>
      <c r="W57" s="127">
        <f>EXP(S57)/((EXP(S54)+EXP(S55)+EXP(S56)+EXP(S57)))</f>
        <v>0.30690533254145258</v>
      </c>
      <c r="X57" s="2"/>
      <c r="Y57" s="10">
        <v>5.9502771869691912E-2</v>
      </c>
      <c r="Z57" s="10">
        <v>7.4379450632058419E-2</v>
      </c>
      <c r="AA57" s="10">
        <v>7.4379450632058419E-2</v>
      </c>
      <c r="AB57" s="9">
        <v>-0.17327366686463685</v>
      </c>
      <c r="AC57" s="8">
        <v>-9.8894216232578436E-2</v>
      </c>
      <c r="AD57" s="7">
        <v>-9.8894216232578436E-2</v>
      </c>
      <c r="AE57" s="6">
        <f t="shared" si="4"/>
        <v>3.4988006269171895E-2</v>
      </c>
      <c r="AF57" s="5">
        <v>1.8209266854104631</v>
      </c>
      <c r="AG57" s="4">
        <v>1.8209266854104631</v>
      </c>
      <c r="AH57" s="3">
        <v>0.35518336532322836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</row>
    <row r="58" spans="1:149" s="1" customFormat="1" ht="15" thickBot="1" x14ac:dyDescent="0.4">
      <c r="A58" s="181">
        <f>A54+1</f>
        <v>13</v>
      </c>
      <c r="B58" s="58">
        <v>0</v>
      </c>
      <c r="C58" s="57">
        <v>0</v>
      </c>
      <c r="D58" s="56">
        <v>1</v>
      </c>
      <c r="E58" s="55">
        <v>0</v>
      </c>
      <c r="F58" s="55">
        <v>0</v>
      </c>
      <c r="G58" s="54">
        <v>0</v>
      </c>
      <c r="H58" s="36">
        <f t="shared" si="5"/>
        <v>-0.78918652169749692</v>
      </c>
      <c r="I58" s="35">
        <f t="shared" si="6"/>
        <v>-0.78918652169749692</v>
      </c>
      <c r="J58" s="53">
        <f t="shared" si="7"/>
        <v>0.87014901439451686</v>
      </c>
      <c r="K58" s="52">
        <f>K54</f>
        <v>1</v>
      </c>
      <c r="L58" s="61" cm="1">
        <f t="array" ref="L58:O61">J58:J61 + MMULT(H58:I61, TRANSPOSE(B58:C61))</f>
        <v>0.87014901439451686</v>
      </c>
      <c r="M58" s="60">
        <v>8.0962492697019939E-2</v>
      </c>
      <c r="N58" s="60">
        <v>8.0962492697019939E-2</v>
      </c>
      <c r="O58" s="59">
        <v>-0.70822402900047698</v>
      </c>
      <c r="P58" s="136">
        <f t="shared" si="0"/>
        <v>0.70477670384791657</v>
      </c>
      <c r="Q58" s="135">
        <f t="shared" si="1"/>
        <v>0.52022957410250004</v>
      </c>
      <c r="R58" s="135">
        <f t="shared" si="2"/>
        <v>0.52022957410250004</v>
      </c>
      <c r="S58" s="135">
        <f t="shared" si="3"/>
        <v>0.3299913835521841</v>
      </c>
      <c r="T58" s="132">
        <f>EXP(P58)/((EXP(P58)+EXP(P59)+EXP(P60)+EXP(P61)))</f>
        <v>0.26529468673899181</v>
      </c>
      <c r="U58" s="132">
        <f>EXP(Q58)/((EXP(Q58)+EXP(Q59)+EXP(Q60)+EXP(Q61)))</f>
        <v>0.20592991645846176</v>
      </c>
      <c r="V58" s="132">
        <f>EXP(R58)/((EXP(R58)+EXP(R59)+EXP(R60)+EXP(R61)))</f>
        <v>0.20592991645846173</v>
      </c>
      <c r="W58" s="131">
        <f>EXP(S58)/((EXP(S58)+EXP(S59)+EXP(S60)+EXP(S61)))</f>
        <v>0.16121994193088754</v>
      </c>
      <c r="X58" s="68" t="e" cm="1" vm="1">
        <f t="array" aca="1" ref="X58" ca="1">LN(T58:W61)</f>
        <v>#VALUE!</v>
      </c>
      <c r="Y58" s="48" cm="1">
        <f t="array" ref="Y58:AB61">0.25*(T58:W61-D58:G61)</f>
        <v>-0.18367632831525205</v>
      </c>
      <c r="Z58" s="48">
        <v>5.148247911461544E-2</v>
      </c>
      <c r="AA58" s="48">
        <v>5.1482479114615433E-2</v>
      </c>
      <c r="AB58" s="47">
        <v>4.0304985482721885E-2</v>
      </c>
      <c r="AC58" s="46" cm="1">
        <f t="array" ref="AC58:AD61">MMULT(_xlfn.ANCHORARRAY(Y58),B58:C61)</f>
        <v>9.1787464597337318E-2</v>
      </c>
      <c r="AD58" s="45">
        <v>9.1787464597337332E-2</v>
      </c>
      <c r="AE58" s="6">
        <f t="shared" si="4"/>
        <v>-4.0406384603299282E-2</v>
      </c>
      <c r="AF58" s="44" cm="1">
        <f t="array" ref="AF58:AG61">H58:I61-K58*_xlfn.ANCHORARRAY(AC58)</f>
        <v>-0.88097398629483425</v>
      </c>
      <c r="AG58" s="43">
        <v>-0.88097398629483425</v>
      </c>
      <c r="AH58" s="42" cm="1">
        <f t="array" ref="AH58:AH61">J58:J61-K58*AE58:AE61</f>
        <v>0.91055539899781612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</row>
    <row r="59" spans="1:149" s="1" customFormat="1" ht="15" thickBot="1" x14ac:dyDescent="0.4">
      <c r="A59" s="182"/>
      <c r="B59" s="41">
        <v>0</v>
      </c>
      <c r="C59" s="40">
        <v>1</v>
      </c>
      <c r="D59" s="39">
        <v>0</v>
      </c>
      <c r="E59" s="38">
        <v>1</v>
      </c>
      <c r="F59" s="38">
        <v>0</v>
      </c>
      <c r="G59" s="37">
        <v>0</v>
      </c>
      <c r="H59" s="36">
        <f t="shared" si="5"/>
        <v>-0.92594416621124531</v>
      </c>
      <c r="I59" s="35">
        <f t="shared" si="6"/>
        <v>1.8942040024982791</v>
      </c>
      <c r="J59" s="34">
        <f t="shared" si="7"/>
        <v>0.58733381014112751</v>
      </c>
      <c r="K59" s="33"/>
      <c r="L59" s="67">
        <v>0.58733381014112751</v>
      </c>
      <c r="M59" s="66">
        <v>2.4815378126394068</v>
      </c>
      <c r="N59" s="66">
        <v>-0.3386103560701178</v>
      </c>
      <c r="O59" s="65">
        <v>1.5555936464281612</v>
      </c>
      <c r="P59" s="134">
        <f t="shared" si="0"/>
        <v>0.64275316437583396</v>
      </c>
      <c r="Q59" s="133">
        <f t="shared" si="1"/>
        <v>0.92283737450885406</v>
      </c>
      <c r="R59" s="133">
        <f t="shared" si="2"/>
        <v>0.41614707763273129</v>
      </c>
      <c r="S59" s="133">
        <f t="shared" si="3"/>
        <v>0.82572016040890106</v>
      </c>
      <c r="T59" s="132">
        <f>EXP(P59)/((EXP(P58)+EXP(P59)+EXP(P60)+EXP(P61)))</f>
        <v>0.24934006661996291</v>
      </c>
      <c r="U59" s="132">
        <f>EXP(Q59)/((EXP(Q58)+EXP(Q59)+EXP(Q60)+EXP(Q61)))</f>
        <v>0.30801352672398563</v>
      </c>
      <c r="V59" s="132">
        <f>EXP(R59)/((EXP(R58)+EXP(R59)+EXP(R60)+EXP(R61)))</f>
        <v>0.1855739403817438</v>
      </c>
      <c r="W59" s="131">
        <f>EXP(S59)/((EXP(S58)+EXP(S59)+EXP(S60)+EXP(S61)))</f>
        <v>0.26467384874489541</v>
      </c>
      <c r="X59" s="2"/>
      <c r="Y59" s="30">
        <v>6.2335016654990728E-2</v>
      </c>
      <c r="Z59" s="30">
        <v>-0.17299661831900359</v>
      </c>
      <c r="AA59" s="30">
        <v>4.6393485095435949E-2</v>
      </c>
      <c r="AB59" s="29">
        <v>6.6168462186223853E-2</v>
      </c>
      <c r="AC59" s="28">
        <v>0.1125619472816598</v>
      </c>
      <c r="AD59" s="27">
        <v>-0.10682815613277974</v>
      </c>
      <c r="AE59" s="6">
        <f t="shared" si="4"/>
        <v>1.9003456176469313E-3</v>
      </c>
      <c r="AF59" s="26">
        <v>-1.0385061134929052</v>
      </c>
      <c r="AG59" s="25">
        <v>2.0010321586310589</v>
      </c>
      <c r="AH59" s="24">
        <v>0.58543346452348055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</row>
    <row r="60" spans="1:149" s="1" customFormat="1" ht="15" thickBot="1" x14ac:dyDescent="0.4">
      <c r="A60" s="182"/>
      <c r="B60" s="41">
        <v>1</v>
      </c>
      <c r="C60" s="40">
        <v>0</v>
      </c>
      <c r="D60" s="39">
        <v>0</v>
      </c>
      <c r="E60" s="38">
        <v>0</v>
      </c>
      <c r="F60" s="38">
        <v>1</v>
      </c>
      <c r="G60" s="37">
        <v>0</v>
      </c>
      <c r="H60" s="36">
        <f t="shared" si="5"/>
        <v>1.8942040024982791</v>
      </c>
      <c r="I60" s="35">
        <f t="shared" si="6"/>
        <v>-0.92594416621124531</v>
      </c>
      <c r="J60" s="34">
        <f t="shared" si="7"/>
        <v>0.58733381014112751</v>
      </c>
      <c r="K60" s="33"/>
      <c r="L60" s="67">
        <v>0.58733381014112751</v>
      </c>
      <c r="M60" s="66">
        <v>-0.3386103560701178</v>
      </c>
      <c r="N60" s="66">
        <v>2.4815378126394068</v>
      </c>
      <c r="O60" s="65">
        <v>1.5555936464281612</v>
      </c>
      <c r="P60" s="134">
        <f t="shared" si="0"/>
        <v>0.64275316437583396</v>
      </c>
      <c r="Q60" s="133">
        <f t="shared" si="1"/>
        <v>0.41614707763273129</v>
      </c>
      <c r="R60" s="133">
        <f t="shared" si="2"/>
        <v>0.92283737450885406</v>
      </c>
      <c r="S60" s="133">
        <f t="shared" si="3"/>
        <v>0.82572016040890106</v>
      </c>
      <c r="T60" s="132">
        <f>EXP(P60)/((EXP(P58)+EXP(P59)+EXP(P60)+EXP(P61)))</f>
        <v>0.24934006661996291</v>
      </c>
      <c r="U60" s="132">
        <f>EXP(Q60)/((EXP(Q58)+EXP(Q59)+EXP(Q60)+EXP(Q61)))</f>
        <v>0.18557394038174385</v>
      </c>
      <c r="V60" s="132">
        <f>EXP(R60)/((EXP(R58)+EXP(R59)+EXP(R60)+EXP(R61)))</f>
        <v>0.30801352672398558</v>
      </c>
      <c r="W60" s="131">
        <f>EXP(S60)/((EXP(S58)+EXP(S59)+EXP(S60)+EXP(S61)))</f>
        <v>0.26467384874489541</v>
      </c>
      <c r="X60" s="2"/>
      <c r="Y60" s="30">
        <v>6.2335016654990728E-2</v>
      </c>
      <c r="Z60" s="30">
        <v>4.6393485095435963E-2</v>
      </c>
      <c r="AA60" s="30">
        <v>-0.17299661831900359</v>
      </c>
      <c r="AB60" s="29">
        <v>6.6168462186223853E-2</v>
      </c>
      <c r="AC60" s="28">
        <v>-0.10682815613277974</v>
      </c>
      <c r="AD60" s="27">
        <v>0.11256194728165982</v>
      </c>
      <c r="AE60" s="6">
        <f t="shared" si="4"/>
        <v>1.9003456176469591E-3</v>
      </c>
      <c r="AF60" s="26">
        <v>2.0010321586310589</v>
      </c>
      <c r="AG60" s="25">
        <v>-1.0385061134929052</v>
      </c>
      <c r="AH60" s="24">
        <v>0.58543346452348055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</row>
    <row r="61" spans="1:149" s="1" customFormat="1" ht="15" thickBot="1" x14ac:dyDescent="0.4">
      <c r="A61" s="183"/>
      <c r="B61" s="23">
        <v>1</v>
      </c>
      <c r="C61" s="22">
        <v>1</v>
      </c>
      <c r="D61" s="21">
        <v>0</v>
      </c>
      <c r="E61" s="20">
        <v>0</v>
      </c>
      <c r="F61" s="20">
        <v>0</v>
      </c>
      <c r="G61" s="19">
        <v>1</v>
      </c>
      <c r="H61" s="18">
        <f t="shared" si="5"/>
        <v>1.8209266854104631</v>
      </c>
      <c r="I61" s="17">
        <f t="shared" si="6"/>
        <v>1.8209266854104631</v>
      </c>
      <c r="J61" s="16">
        <f t="shared" si="7"/>
        <v>0.35518336532322836</v>
      </c>
      <c r="K61" s="15"/>
      <c r="L61" s="64">
        <v>0.35518336532322836</v>
      </c>
      <c r="M61" s="63">
        <v>2.1761100507336915</v>
      </c>
      <c r="N61" s="63">
        <v>2.1761100507336915</v>
      </c>
      <c r="O61" s="62">
        <v>3.9970367361441546</v>
      </c>
      <c r="P61" s="130">
        <f t="shared" si="0"/>
        <v>0.58787396461250951</v>
      </c>
      <c r="Q61" s="129">
        <f t="shared" si="1"/>
        <v>0.89808357806727679</v>
      </c>
      <c r="R61" s="129">
        <f t="shared" si="2"/>
        <v>0.89808357806727679</v>
      </c>
      <c r="S61" s="129">
        <f t="shared" si="3"/>
        <v>0.98196137595252142</v>
      </c>
      <c r="T61" s="128">
        <f>EXP(P61)/((EXP(P58)+EXP(P59)+EXP(P60)+EXP(P61)))</f>
        <v>0.23602518002108241</v>
      </c>
      <c r="U61" s="128">
        <f>EXP(Q61)/((EXP(Q58)+EXP(Q59)+EXP(Q60)+EXP(Q61)))</f>
        <v>0.30048261643580892</v>
      </c>
      <c r="V61" s="128">
        <f>EXP(R61)/((EXP(R58)+EXP(R59)+EXP(R60)+EXP(R61)))</f>
        <v>0.30048261643580887</v>
      </c>
      <c r="W61" s="127">
        <f>EXP(S61)/((EXP(S58)+EXP(S59)+EXP(S60)+EXP(S61)))</f>
        <v>0.30943236057932166</v>
      </c>
      <c r="X61" s="2"/>
      <c r="Y61" s="10">
        <v>5.9006295005270604E-2</v>
      </c>
      <c r="Z61" s="10">
        <v>7.5120654108952231E-2</v>
      </c>
      <c r="AA61" s="10">
        <v>7.5120654108952217E-2</v>
      </c>
      <c r="AB61" s="9">
        <v>-0.17264190985516958</v>
      </c>
      <c r="AC61" s="8">
        <v>-9.7521255746217367E-2</v>
      </c>
      <c r="AD61" s="7">
        <v>-9.7521255746217353E-2</v>
      </c>
      <c r="AE61" s="6">
        <f t="shared" si="4"/>
        <v>3.6605693368005482E-2</v>
      </c>
      <c r="AF61" s="5">
        <v>1.9184479411566804</v>
      </c>
      <c r="AG61" s="4">
        <v>1.9184479411566804</v>
      </c>
      <c r="AH61" s="3">
        <v>0.31857767195522291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</row>
    <row r="62" spans="1:149" s="1" customFormat="1" ht="15" thickBot="1" x14ac:dyDescent="0.4">
      <c r="A62" s="181">
        <f>A58+1</f>
        <v>14</v>
      </c>
      <c r="B62" s="58">
        <v>0</v>
      </c>
      <c r="C62" s="57">
        <v>0</v>
      </c>
      <c r="D62" s="56">
        <v>1</v>
      </c>
      <c r="E62" s="55">
        <v>0</v>
      </c>
      <c r="F62" s="55">
        <v>0</v>
      </c>
      <c r="G62" s="54">
        <v>0</v>
      </c>
      <c r="H62" s="36">
        <f t="shared" si="5"/>
        <v>-0.88097398629483425</v>
      </c>
      <c r="I62" s="35">
        <f t="shared" si="6"/>
        <v>-0.88097398629483425</v>
      </c>
      <c r="J62" s="53">
        <f t="shared" si="7"/>
        <v>0.91055539899781612</v>
      </c>
      <c r="K62" s="52">
        <f>K58</f>
        <v>1</v>
      </c>
      <c r="L62" s="61" cm="1">
        <f t="array" ref="L62:O65">J62:J65 + MMULT(H62:I65, TRANSPOSE(B62:C65))</f>
        <v>0.91055539899781612</v>
      </c>
      <c r="M62" s="60">
        <v>2.9581412702981869E-2</v>
      </c>
      <c r="N62" s="60">
        <v>2.9581412702981869E-2</v>
      </c>
      <c r="O62" s="59">
        <v>-0.85139257359185239</v>
      </c>
      <c r="P62" s="136">
        <f t="shared" si="0"/>
        <v>0.71311380111974776</v>
      </c>
      <c r="Q62" s="135">
        <f t="shared" si="1"/>
        <v>0.50739481394146635</v>
      </c>
      <c r="R62" s="135">
        <f t="shared" si="2"/>
        <v>0.50739481394146635</v>
      </c>
      <c r="S62" s="135">
        <f t="shared" si="3"/>
        <v>0.29914081505068785</v>
      </c>
      <c r="T62" s="132">
        <f>EXP(P62)/((EXP(P62)+EXP(P63)+EXP(P64)+EXP(P65)))</f>
        <v>0.26753900669473513</v>
      </c>
      <c r="U62" s="132">
        <f>EXP(Q62)/((EXP(Q62)+EXP(Q63)+EXP(Q64)+EXP(Q65)))</f>
        <v>0.20408204733638058</v>
      </c>
      <c r="V62" s="132">
        <f>EXP(R62)/((EXP(R62)+EXP(R63)+EXP(R64)+EXP(R65)))</f>
        <v>0.20408204733638058</v>
      </c>
      <c r="W62" s="131">
        <f>EXP(S62)/((EXP(S62)+EXP(S63)+EXP(S64)+EXP(S65)))</f>
        <v>0.15705626245304502</v>
      </c>
      <c r="X62" s="68" cm="1">
        <f t="array" ref="X62">(0.25)*SUM(LN(T62:W65)*(-(D62:G65)))</f>
        <v>1.2043758376934981</v>
      </c>
      <c r="Y62" s="48" cm="1">
        <f t="array" ref="Y62:AB65">0.25*(T62:W65-D62:G65)</f>
        <v>-0.1831152483263162</v>
      </c>
      <c r="Z62" s="48">
        <v>5.1020511834095145E-2</v>
      </c>
      <c r="AA62" s="48">
        <v>5.1020511834095145E-2</v>
      </c>
      <c r="AB62" s="47">
        <v>3.9264065613261255E-2</v>
      </c>
      <c r="AC62" s="46" cm="1">
        <f t="array" ref="AC62:AD65">MMULT(_xlfn.ANCHORARRAY(Y62),B62:C65)</f>
        <v>9.0284577447356407E-2</v>
      </c>
      <c r="AD62" s="45">
        <v>9.0284577447356407E-2</v>
      </c>
      <c r="AE62" s="6">
        <f t="shared" si="4"/>
        <v>-4.181015904486466E-2</v>
      </c>
      <c r="AF62" s="44" cm="1">
        <f t="array" ref="AF62:AG65">H62:I65-K62*_xlfn.ANCHORARRAY(AC62)</f>
        <v>-0.97125856374219066</v>
      </c>
      <c r="AG62" s="43">
        <v>-0.97125856374219066</v>
      </c>
      <c r="AH62" s="42" cm="1">
        <f t="array" ref="AH62:AH65">J62:J65-K62*AE62:AE65</f>
        <v>0.95236555804268075</v>
      </c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</row>
    <row r="63" spans="1:149" s="1" customFormat="1" ht="15" thickBot="1" x14ac:dyDescent="0.4">
      <c r="A63" s="182"/>
      <c r="B63" s="41">
        <v>0</v>
      </c>
      <c r="C63" s="40">
        <v>1</v>
      </c>
      <c r="D63" s="39">
        <v>0</v>
      </c>
      <c r="E63" s="38">
        <v>1</v>
      </c>
      <c r="F63" s="38">
        <v>0</v>
      </c>
      <c r="G63" s="37">
        <v>0</v>
      </c>
      <c r="H63" s="36">
        <f t="shared" si="5"/>
        <v>-1.0385061134929052</v>
      </c>
      <c r="I63" s="35">
        <f t="shared" si="6"/>
        <v>2.0010321586310589</v>
      </c>
      <c r="J63" s="34">
        <f t="shared" si="7"/>
        <v>0.58543346452348055</v>
      </c>
      <c r="K63" s="33"/>
      <c r="L63" s="67">
        <v>0.58543346452348055</v>
      </c>
      <c r="M63" s="66">
        <v>2.5864656231545395</v>
      </c>
      <c r="N63" s="66">
        <v>-0.45307264896942467</v>
      </c>
      <c r="O63" s="65">
        <v>1.5479595096616343</v>
      </c>
      <c r="P63" s="134">
        <f t="shared" si="0"/>
        <v>0.6423166858231647</v>
      </c>
      <c r="Q63" s="133">
        <f t="shared" si="1"/>
        <v>0.92998543436543102</v>
      </c>
      <c r="R63" s="133">
        <f t="shared" si="2"/>
        <v>0.38863046507206522</v>
      </c>
      <c r="S63" s="133">
        <f t="shared" si="3"/>
        <v>0.82461882622428129</v>
      </c>
      <c r="T63" s="132">
        <f>EXP(P63)/((EXP(P62)+EXP(P63)+EXP(P64)+EXP(P65)))</f>
        <v>0.249252953875884</v>
      </c>
      <c r="U63" s="132">
        <f>EXP(Q63)/((EXP(Q62)+EXP(Q63)+EXP(Q64)+EXP(Q65)))</f>
        <v>0.31141073315764328</v>
      </c>
      <c r="V63" s="132">
        <f>EXP(R63)/((EXP(R62)+EXP(R63)+EXP(R64)+EXP(R65)))</f>
        <v>0.18122833525126539</v>
      </c>
      <c r="W63" s="131">
        <f>EXP(S63)/((EXP(S62)+EXP(S63)+EXP(S64)+EXP(S65)))</f>
        <v>0.26562408949784327</v>
      </c>
      <c r="X63" s="2"/>
      <c r="Y63" s="30">
        <v>6.2313238468971001E-2</v>
      </c>
      <c r="Z63" s="30">
        <v>-0.17214731671058919</v>
      </c>
      <c r="AA63" s="30">
        <v>4.5307083812816347E-2</v>
      </c>
      <c r="AB63" s="29">
        <v>6.6406022374460819E-2</v>
      </c>
      <c r="AC63" s="28">
        <v>0.11171310618727717</v>
      </c>
      <c r="AD63" s="27">
        <v>-0.10574129433612837</v>
      </c>
      <c r="AE63" s="6">
        <f t="shared" si="4"/>
        <v>1.8790279456589593E-3</v>
      </c>
      <c r="AF63" s="26">
        <v>-1.1502192196801824</v>
      </c>
      <c r="AG63" s="25">
        <v>2.1067734529671873</v>
      </c>
      <c r="AH63" s="24">
        <v>0.58355443657782158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</row>
    <row r="64" spans="1:149" s="1" customFormat="1" ht="15" thickBot="1" x14ac:dyDescent="0.4">
      <c r="A64" s="182"/>
      <c r="B64" s="41">
        <v>1</v>
      </c>
      <c r="C64" s="40">
        <v>0</v>
      </c>
      <c r="D64" s="39">
        <v>0</v>
      </c>
      <c r="E64" s="38">
        <v>0</v>
      </c>
      <c r="F64" s="38">
        <v>1</v>
      </c>
      <c r="G64" s="37">
        <v>0</v>
      </c>
      <c r="H64" s="36">
        <f t="shared" si="5"/>
        <v>2.0010321586310589</v>
      </c>
      <c r="I64" s="35">
        <f t="shared" si="6"/>
        <v>-1.0385061134929052</v>
      </c>
      <c r="J64" s="34">
        <f t="shared" si="7"/>
        <v>0.58543346452348055</v>
      </c>
      <c r="K64" s="33"/>
      <c r="L64" s="67">
        <v>0.58543346452348055</v>
      </c>
      <c r="M64" s="66">
        <v>-0.45307264896942467</v>
      </c>
      <c r="N64" s="66">
        <v>2.5864656231545395</v>
      </c>
      <c r="O64" s="65">
        <v>1.5479595096616343</v>
      </c>
      <c r="P64" s="134">
        <f t="shared" si="0"/>
        <v>0.6423166858231647</v>
      </c>
      <c r="Q64" s="133">
        <f t="shared" si="1"/>
        <v>0.38863046507206522</v>
      </c>
      <c r="R64" s="133">
        <f t="shared" si="2"/>
        <v>0.92998543436543102</v>
      </c>
      <c r="S64" s="133">
        <f t="shared" si="3"/>
        <v>0.82461882622428129</v>
      </c>
      <c r="T64" s="132">
        <f>EXP(P64)/((EXP(P62)+EXP(P63)+EXP(P64)+EXP(P65)))</f>
        <v>0.249252953875884</v>
      </c>
      <c r="U64" s="132">
        <f>EXP(Q64)/((EXP(Q62)+EXP(Q63)+EXP(Q64)+EXP(Q65)))</f>
        <v>0.18122833525126539</v>
      </c>
      <c r="V64" s="132">
        <f>EXP(R64)/((EXP(R62)+EXP(R63)+EXP(R64)+EXP(R65)))</f>
        <v>0.31141073315764328</v>
      </c>
      <c r="W64" s="131">
        <f>EXP(S64)/((EXP(S62)+EXP(S63)+EXP(S64)+EXP(S65)))</f>
        <v>0.26562408949784327</v>
      </c>
      <c r="X64" s="2"/>
      <c r="Y64" s="30">
        <v>6.2313238468971001E-2</v>
      </c>
      <c r="Z64" s="30">
        <v>4.5307083812816347E-2</v>
      </c>
      <c r="AA64" s="30">
        <v>-0.17214731671058919</v>
      </c>
      <c r="AB64" s="29">
        <v>6.6406022374460819E-2</v>
      </c>
      <c r="AC64" s="28">
        <v>-0.10574129433612837</v>
      </c>
      <c r="AD64" s="27">
        <v>0.11171310618727717</v>
      </c>
      <c r="AE64" s="6">
        <f t="shared" si="4"/>
        <v>1.8790279456589731E-3</v>
      </c>
      <c r="AF64" s="26">
        <v>2.1067734529671873</v>
      </c>
      <c r="AG64" s="25">
        <v>-1.1502192196801824</v>
      </c>
      <c r="AH64" s="24">
        <v>0.58355443657782158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</row>
    <row r="65" spans="1:149" s="1" customFormat="1" ht="15" thickBot="1" x14ac:dyDescent="0.4">
      <c r="A65" s="183"/>
      <c r="B65" s="23">
        <v>1</v>
      </c>
      <c r="C65" s="22">
        <v>1</v>
      </c>
      <c r="D65" s="21">
        <v>0</v>
      </c>
      <c r="E65" s="20">
        <v>0</v>
      </c>
      <c r="F65" s="20">
        <v>0</v>
      </c>
      <c r="G65" s="19">
        <v>1</v>
      </c>
      <c r="H65" s="18">
        <f t="shared" si="5"/>
        <v>1.9184479411566804</v>
      </c>
      <c r="I65" s="17">
        <f t="shared" si="6"/>
        <v>1.9184479411566804</v>
      </c>
      <c r="J65" s="16">
        <f t="shared" si="7"/>
        <v>0.31857767195522291</v>
      </c>
      <c r="K65" s="15"/>
      <c r="L65" s="64">
        <v>0.31857767195522291</v>
      </c>
      <c r="M65" s="63">
        <v>2.2370256131119035</v>
      </c>
      <c r="N65" s="63">
        <v>2.2370256131119035</v>
      </c>
      <c r="O65" s="62">
        <v>4.1554735542685837</v>
      </c>
      <c r="P65" s="130">
        <f t="shared" si="0"/>
        <v>0.57897758085012418</v>
      </c>
      <c r="Q65" s="129">
        <f t="shared" si="1"/>
        <v>0.90352550040300406</v>
      </c>
      <c r="R65" s="129">
        <f t="shared" si="2"/>
        <v>0.90352550040300406</v>
      </c>
      <c r="S65" s="129">
        <f t="shared" si="3"/>
        <v>0.98456365188240014</v>
      </c>
      <c r="T65" s="128">
        <f>EXP(P65)/((EXP(P62)+EXP(P63)+EXP(P64)+EXP(P65)))</f>
        <v>0.23395508555349692</v>
      </c>
      <c r="U65" s="128">
        <f>EXP(Q65)/((EXP(Q62)+EXP(Q63)+EXP(Q64)+EXP(Q65)))</f>
        <v>0.30327888425471078</v>
      </c>
      <c r="V65" s="128">
        <f>EXP(R65)/((EXP(R62)+EXP(R63)+EXP(R64)+EXP(R65)))</f>
        <v>0.30327888425471078</v>
      </c>
      <c r="W65" s="127">
        <f>EXP(S65)/((EXP(S62)+EXP(S63)+EXP(S64)+EXP(S65)))</f>
        <v>0.31169555855126846</v>
      </c>
      <c r="X65" s="2"/>
      <c r="Y65" s="10">
        <v>5.8488771388374231E-2</v>
      </c>
      <c r="Z65" s="10">
        <v>7.5819721063677695E-2</v>
      </c>
      <c r="AA65" s="10">
        <v>7.5819721063677695E-2</v>
      </c>
      <c r="AB65" s="9">
        <v>-0.1720761103621829</v>
      </c>
      <c r="AC65" s="8">
        <v>-9.6256389298505204E-2</v>
      </c>
      <c r="AD65" s="7">
        <v>-9.6256389298505204E-2</v>
      </c>
      <c r="AE65" s="6">
        <f t="shared" si="4"/>
        <v>3.8052103153546735E-2</v>
      </c>
      <c r="AF65" s="5">
        <v>2.0147043304551855</v>
      </c>
      <c r="AG65" s="4">
        <v>2.0147043304551855</v>
      </c>
      <c r="AH65" s="3">
        <v>0.28052556880167617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</row>
    <row r="66" spans="1:149" s="1" customFormat="1" ht="15" thickBot="1" x14ac:dyDescent="0.4">
      <c r="A66" s="181">
        <f>A62+1</f>
        <v>15</v>
      </c>
      <c r="B66" s="58">
        <v>0</v>
      </c>
      <c r="C66" s="57">
        <v>0</v>
      </c>
      <c r="D66" s="56">
        <v>1</v>
      </c>
      <c r="E66" s="55">
        <v>0</v>
      </c>
      <c r="F66" s="55">
        <v>0</v>
      </c>
      <c r="G66" s="54">
        <v>0</v>
      </c>
      <c r="H66" s="36">
        <f t="shared" si="5"/>
        <v>-0.97125856374219066</v>
      </c>
      <c r="I66" s="35">
        <f t="shared" si="6"/>
        <v>-0.97125856374219066</v>
      </c>
      <c r="J66" s="53">
        <f t="shared" si="7"/>
        <v>0.95236555804268075</v>
      </c>
      <c r="K66" s="52">
        <f>K62</f>
        <v>1</v>
      </c>
      <c r="L66" s="61" cm="1">
        <f t="array" ref="L66:O69">J66:J69 + MMULT(H66:I69, TRANSPOSE(B66:C69))</f>
        <v>0.95236555804268075</v>
      </c>
      <c r="M66" s="60">
        <v>-1.8893005699509913E-2</v>
      </c>
      <c r="N66" s="60">
        <v>-1.8893005699509913E-2</v>
      </c>
      <c r="O66" s="59">
        <v>-0.99015156944170057</v>
      </c>
      <c r="P66" s="136">
        <f t="shared" si="0"/>
        <v>0.72159066192562404</v>
      </c>
      <c r="Q66" s="135">
        <f t="shared" si="1"/>
        <v>0.49527688906545098</v>
      </c>
      <c r="R66" s="135">
        <f t="shared" si="2"/>
        <v>0.49527688906545098</v>
      </c>
      <c r="S66" s="135">
        <f t="shared" si="3"/>
        <v>0.27088214088754003</v>
      </c>
      <c r="T66" s="132">
        <f>EXP(P66)/((EXP(P66)+EXP(P67)+EXP(P68)+EXP(P69)))</f>
        <v>0.26984459110782338</v>
      </c>
      <c r="U66" s="132">
        <f>EXP(Q66)/((EXP(Q66)+EXP(Q67)+EXP(Q68)+EXP(Q69)))</f>
        <v>0.20237107187931805</v>
      </c>
      <c r="V66" s="132">
        <f>EXP(R66)/((EXP(R66)+EXP(R67)+EXP(R68)+EXP(R69)))</f>
        <v>0.20237107187931805</v>
      </c>
      <c r="W66" s="131">
        <f>EXP(S66)/((EXP(S66)+EXP(S67)+EXP(S68)+EXP(S69)))</f>
        <v>0.15333957660661623</v>
      </c>
      <c r="X66" s="68" cm="1">
        <f t="array" ref="X66">(0.25)*SUM(LN(T66:W69)*(-(D66:G69)))</f>
        <v>1.1955248145591164</v>
      </c>
      <c r="Y66" s="48" cm="1">
        <f t="array" ref="Y66:AB69">0.25*(T66:W69-D66:G69)</f>
        <v>-0.18253885222304417</v>
      </c>
      <c r="Z66" s="48">
        <v>5.0592767969829512E-2</v>
      </c>
      <c r="AA66" s="48">
        <v>5.0592767969829512E-2</v>
      </c>
      <c r="AB66" s="47">
        <v>3.8334894151654059E-2</v>
      </c>
      <c r="AC66" s="46" cm="1">
        <f t="array" ref="AC66:AD69">MMULT(_xlfn.ANCHORARRAY(Y66),B66:C69)</f>
        <v>8.8927662121483564E-2</v>
      </c>
      <c r="AD66" s="45">
        <v>8.8927662121483564E-2</v>
      </c>
      <c r="AE66" s="6">
        <f t="shared" si="4"/>
        <v>-4.3018422131731099E-2</v>
      </c>
      <c r="AF66" s="44" cm="1">
        <f t="array" ref="AF66:AG69">H66:I69-K66*_xlfn.ANCHORARRAY(AC66)</f>
        <v>-1.0601862258636743</v>
      </c>
      <c r="AG66" s="43">
        <v>-1.0601862258636743</v>
      </c>
      <c r="AH66" s="42" cm="1">
        <f t="array" ref="AH66:AH69">J66:J69-K66*AE66:AE69</f>
        <v>0.99538398017441188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</row>
    <row r="67" spans="1:149" s="1" customFormat="1" ht="15" thickBot="1" x14ac:dyDescent="0.4">
      <c r="A67" s="182"/>
      <c r="B67" s="41">
        <v>0</v>
      </c>
      <c r="C67" s="40">
        <v>1</v>
      </c>
      <c r="D67" s="39">
        <v>0</v>
      </c>
      <c r="E67" s="38">
        <v>1</v>
      </c>
      <c r="F67" s="38">
        <v>0</v>
      </c>
      <c r="G67" s="37">
        <v>0</v>
      </c>
      <c r="H67" s="36">
        <f t="shared" si="5"/>
        <v>-1.1502192196801824</v>
      </c>
      <c r="I67" s="35">
        <f t="shared" si="6"/>
        <v>2.1067734529671873</v>
      </c>
      <c r="J67" s="34">
        <f t="shared" si="7"/>
        <v>0.58355443657782158</v>
      </c>
      <c r="K67" s="33"/>
      <c r="L67" s="67">
        <v>0.58355443657782158</v>
      </c>
      <c r="M67" s="66">
        <v>2.6903278895450091</v>
      </c>
      <c r="N67" s="66">
        <v>-0.56666478310236079</v>
      </c>
      <c r="O67" s="65">
        <v>1.5401086698648265</v>
      </c>
      <c r="P67" s="134">
        <f t="shared" si="0"/>
        <v>0.64188487139468353</v>
      </c>
      <c r="Q67" s="133">
        <f t="shared" si="1"/>
        <v>0.93645349662178712</v>
      </c>
      <c r="R67" s="133">
        <f t="shared" si="2"/>
        <v>0.36200676436289736</v>
      </c>
      <c r="S67" s="133">
        <f t="shared" si="3"/>
        <v>0.82348052206595368</v>
      </c>
      <c r="T67" s="132">
        <f>EXP(P67)/((EXP(P66)+EXP(P67)+EXP(P68)+EXP(P69)))</f>
        <v>0.24917125079407457</v>
      </c>
      <c r="U67" s="132">
        <f>EXP(Q67)/((EXP(Q66)+EXP(Q67)+EXP(Q68)+EXP(Q69)))</f>
        <v>0.31459295890080174</v>
      </c>
      <c r="V67" s="132">
        <f>EXP(R67)/((EXP(R66)+EXP(R67)+EXP(R68)+EXP(R69)))</f>
        <v>0.17712095787431034</v>
      </c>
      <c r="W67" s="131">
        <f>EXP(S67)/((EXP(S66)+EXP(S67)+EXP(S68)+EXP(S69)))</f>
        <v>0.26646776998886323</v>
      </c>
      <c r="X67" s="2"/>
      <c r="Y67" s="30">
        <v>6.2292812698518642E-2</v>
      </c>
      <c r="Z67" s="30">
        <v>-0.17135176027479956</v>
      </c>
      <c r="AA67" s="30">
        <v>4.4280239468577585E-2</v>
      </c>
      <c r="AB67" s="29">
        <v>6.6616942497215809E-2</v>
      </c>
      <c r="AC67" s="28">
        <v>0.1108971819657934</v>
      </c>
      <c r="AD67" s="27">
        <v>-0.10473481777758376</v>
      </c>
      <c r="AE67" s="6">
        <f t="shared" si="4"/>
        <v>1.838234389512472E-3</v>
      </c>
      <c r="AF67" s="26">
        <v>-1.2611164016459757</v>
      </c>
      <c r="AG67" s="25">
        <v>2.2115082707447709</v>
      </c>
      <c r="AH67" s="24">
        <v>0.58171620218830911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</row>
    <row r="68" spans="1:149" s="1" customFormat="1" ht="15" thickBot="1" x14ac:dyDescent="0.4">
      <c r="A68" s="182"/>
      <c r="B68" s="41">
        <v>1</v>
      </c>
      <c r="C68" s="40">
        <v>0</v>
      </c>
      <c r="D68" s="39">
        <v>0</v>
      </c>
      <c r="E68" s="38">
        <v>0</v>
      </c>
      <c r="F68" s="38">
        <v>1</v>
      </c>
      <c r="G68" s="37">
        <v>0</v>
      </c>
      <c r="H68" s="36">
        <f t="shared" si="5"/>
        <v>2.1067734529671873</v>
      </c>
      <c r="I68" s="35">
        <f t="shared" si="6"/>
        <v>-1.1502192196801824</v>
      </c>
      <c r="J68" s="34">
        <f t="shared" si="7"/>
        <v>0.58355443657782158</v>
      </c>
      <c r="K68" s="33"/>
      <c r="L68" s="67">
        <v>0.58355443657782158</v>
      </c>
      <c r="M68" s="66">
        <v>-0.56666478310236079</v>
      </c>
      <c r="N68" s="66">
        <v>2.6903278895450091</v>
      </c>
      <c r="O68" s="65">
        <v>1.5401086698648265</v>
      </c>
      <c r="P68" s="134">
        <f t="shared" si="0"/>
        <v>0.64188487139468353</v>
      </c>
      <c r="Q68" s="133">
        <f t="shared" si="1"/>
        <v>0.36200676436289736</v>
      </c>
      <c r="R68" s="133">
        <f t="shared" si="2"/>
        <v>0.93645349662178712</v>
      </c>
      <c r="S68" s="133">
        <f t="shared" si="3"/>
        <v>0.82348052206595368</v>
      </c>
      <c r="T68" s="132">
        <f>EXP(P68)/((EXP(P66)+EXP(P67)+EXP(P68)+EXP(P69)))</f>
        <v>0.24917125079407457</v>
      </c>
      <c r="U68" s="132">
        <f>EXP(Q68)/((EXP(Q66)+EXP(Q67)+EXP(Q68)+EXP(Q69)))</f>
        <v>0.17712095787431034</v>
      </c>
      <c r="V68" s="132">
        <f>EXP(R68)/((EXP(R66)+EXP(R67)+EXP(R68)+EXP(R69)))</f>
        <v>0.31459295890080174</v>
      </c>
      <c r="W68" s="131">
        <f>EXP(S68)/((EXP(S66)+EXP(S67)+EXP(S68)+EXP(S69)))</f>
        <v>0.26646776998886323</v>
      </c>
      <c r="X68" s="2"/>
      <c r="Y68" s="30">
        <v>6.2292812698518642E-2</v>
      </c>
      <c r="Z68" s="30">
        <v>4.4280239468577585E-2</v>
      </c>
      <c r="AA68" s="30">
        <v>-0.17135176027479956</v>
      </c>
      <c r="AB68" s="29">
        <v>6.6616942497215809E-2</v>
      </c>
      <c r="AC68" s="28">
        <v>-0.10473481777758376</v>
      </c>
      <c r="AD68" s="27">
        <v>0.1108971819657934</v>
      </c>
      <c r="AE68" s="6">
        <f t="shared" si="4"/>
        <v>1.838234389512472E-3</v>
      </c>
      <c r="AF68" s="26">
        <v>2.2115082707447709</v>
      </c>
      <c r="AG68" s="25">
        <v>-1.2611164016459757</v>
      </c>
      <c r="AH68" s="24">
        <v>0.58171620218830911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</row>
    <row r="69" spans="1:149" s="1" customFormat="1" ht="15" thickBot="1" x14ac:dyDescent="0.4">
      <c r="A69" s="183"/>
      <c r="B69" s="23">
        <v>1</v>
      </c>
      <c r="C69" s="22">
        <v>1</v>
      </c>
      <c r="D69" s="21">
        <v>0</v>
      </c>
      <c r="E69" s="20">
        <v>0</v>
      </c>
      <c r="F69" s="20">
        <v>0</v>
      </c>
      <c r="G69" s="19">
        <v>1</v>
      </c>
      <c r="H69" s="18">
        <f t="shared" si="5"/>
        <v>2.0147043304551855</v>
      </c>
      <c r="I69" s="17">
        <f t="shared" si="6"/>
        <v>2.0147043304551855</v>
      </c>
      <c r="J69" s="16">
        <f t="shared" si="7"/>
        <v>0.28052556880167617</v>
      </c>
      <c r="K69" s="15"/>
      <c r="L69" s="64">
        <v>0.28052556880167617</v>
      </c>
      <c r="M69" s="63">
        <v>2.2952298992568618</v>
      </c>
      <c r="N69" s="63">
        <v>2.2952298992568618</v>
      </c>
      <c r="O69" s="62">
        <v>4.3099342297120469</v>
      </c>
      <c r="P69" s="130">
        <f t="shared" si="0"/>
        <v>0.56967506942053525</v>
      </c>
      <c r="Q69" s="129">
        <f t="shared" si="1"/>
        <v>0.90848121003894011</v>
      </c>
      <c r="R69" s="129">
        <f t="shared" si="2"/>
        <v>0.90848121003894011</v>
      </c>
      <c r="S69" s="129">
        <f t="shared" si="3"/>
        <v>0.9867436582848822</v>
      </c>
      <c r="T69" s="128">
        <f>EXP(P69)/((EXP(P66)+EXP(P67)+EXP(P68)+EXP(P69)))</f>
        <v>0.23181290730402745</v>
      </c>
      <c r="U69" s="128">
        <f>EXP(Q69)/((EXP(Q66)+EXP(Q67)+EXP(Q68)+EXP(Q69)))</f>
        <v>0.30591501134556981</v>
      </c>
      <c r="V69" s="128">
        <f>EXP(R69)/((EXP(R66)+EXP(R67)+EXP(R68)+EXP(R69)))</f>
        <v>0.30591501134556981</v>
      </c>
      <c r="W69" s="127">
        <f>EXP(S69)/((EXP(S66)+EXP(S67)+EXP(S68)+EXP(S69)))</f>
        <v>0.3137248834156573</v>
      </c>
      <c r="X69" s="2"/>
      <c r="Y69" s="10">
        <v>5.7953226826006864E-2</v>
      </c>
      <c r="Z69" s="10">
        <v>7.6478752836392452E-2</v>
      </c>
      <c r="AA69" s="10">
        <v>7.6478752836392452E-2</v>
      </c>
      <c r="AB69" s="9">
        <v>-0.17156877914608568</v>
      </c>
      <c r="AC69" s="8">
        <v>-9.5090026309693224E-2</v>
      </c>
      <c r="AD69" s="7">
        <v>-9.5090026309693224E-2</v>
      </c>
      <c r="AE69" s="6">
        <f t="shared" si="4"/>
        <v>3.9341953352706099E-2</v>
      </c>
      <c r="AF69" s="5">
        <v>2.1097943567648789</v>
      </c>
      <c r="AG69" s="4">
        <v>2.1097943567648789</v>
      </c>
      <c r="AH69" s="3">
        <v>0.24118361544897007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</row>
    <row r="70" spans="1:149" s="1" customFormat="1" ht="15" thickBot="1" x14ac:dyDescent="0.4">
      <c r="A70" s="181">
        <f>A66+1</f>
        <v>16</v>
      </c>
      <c r="B70" s="58">
        <v>0</v>
      </c>
      <c r="C70" s="57">
        <v>0</v>
      </c>
      <c r="D70" s="56">
        <v>1</v>
      </c>
      <c r="E70" s="55">
        <v>0</v>
      </c>
      <c r="F70" s="55">
        <v>0</v>
      </c>
      <c r="G70" s="54">
        <v>0</v>
      </c>
      <c r="H70" s="36">
        <f t="shared" si="5"/>
        <v>-1.0601862258636743</v>
      </c>
      <c r="I70" s="35">
        <f t="shared" si="6"/>
        <v>-1.0601862258636743</v>
      </c>
      <c r="J70" s="53">
        <f t="shared" si="7"/>
        <v>0.99538398017441188</v>
      </c>
      <c r="K70" s="52">
        <f>K66</f>
        <v>1</v>
      </c>
      <c r="L70" s="61" cm="1">
        <f t="array" ref="L70:O73">J70:J73 + MMULT(H70:I73, TRANSPOSE(B70:C73))</f>
        <v>0.99538398017441188</v>
      </c>
      <c r="M70" s="60">
        <v>-6.4802245689262405E-2</v>
      </c>
      <c r="N70" s="60">
        <v>-6.4802245689262405E-2</v>
      </c>
      <c r="O70" s="59">
        <v>-1.1249884715529368</v>
      </c>
      <c r="P70" s="136">
        <f t="shared" si="0"/>
        <v>0.73015004664759042</v>
      </c>
      <c r="Q70" s="135">
        <f t="shared" si="1"/>
        <v>0.48380510549135081</v>
      </c>
      <c r="R70" s="135">
        <f t="shared" si="2"/>
        <v>0.48380510549135081</v>
      </c>
      <c r="S70" s="135">
        <f t="shared" si="3"/>
        <v>0.24508714611288762</v>
      </c>
      <c r="T70" s="132">
        <f>EXP(P70)/((EXP(P70)+EXP(P71)+EXP(P72)+EXP(P73)))</f>
        <v>0.27219734548677677</v>
      </c>
      <c r="U70" s="132">
        <f>EXP(Q70)/((EXP(Q70)+EXP(Q71)+EXP(Q72)+EXP(Q73)))</f>
        <v>0.20077563549482758</v>
      </c>
      <c r="V70" s="132">
        <f>EXP(R70)/((EXP(R70)+EXP(R71)+EXP(R72)+EXP(R73)))</f>
        <v>0.20077563549482758</v>
      </c>
      <c r="W70" s="131">
        <f>EXP(S70)/((EXP(S70)+EXP(S71)+EXP(S72)+EXP(S73)))</f>
        <v>0.15002732104574504</v>
      </c>
      <c r="X70" s="68" cm="1">
        <f t="array" ref="X70">(0.25)*SUM(LN(T70:W73)*(-(D70:G73)))</f>
        <v>1.1872004838387999</v>
      </c>
      <c r="Y70" s="48" cm="1">
        <f t="array" ref="Y70:AB73">0.25*(T70:W73-D70:G73)</f>
        <v>-0.18195066362830581</v>
      </c>
      <c r="Z70" s="48">
        <v>5.0193908873706894E-2</v>
      </c>
      <c r="AA70" s="48">
        <v>5.0193908873706894E-2</v>
      </c>
      <c r="AB70" s="47">
        <v>3.7506830261436259E-2</v>
      </c>
      <c r="AC70" s="46" cm="1">
        <f t="array" ref="AC70:AD73">MMULT(_xlfn.ANCHORARRAY(Y70),B70:C73)</f>
        <v>8.7700739135143146E-2</v>
      </c>
      <c r="AD70" s="45">
        <v>8.7700739135143146E-2</v>
      </c>
      <c r="AE70" s="6">
        <f t="shared" si="4"/>
        <v>-4.4056015619455761E-2</v>
      </c>
      <c r="AF70" s="44" cm="1">
        <f t="array" ref="AF70:AG73">H70:I73-K70*_xlfn.ANCHORARRAY(AC70)</f>
        <v>-1.1478869649988175</v>
      </c>
      <c r="AG70" s="43">
        <v>-1.1478869649988175</v>
      </c>
      <c r="AH70" s="42" cm="1">
        <f t="array" ref="AH70:AH73">J70:J73-K70*AE70:AE73</f>
        <v>1.0394399957938676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</row>
    <row r="71" spans="1:149" s="1" customFormat="1" ht="15" thickBot="1" x14ac:dyDescent="0.4">
      <c r="A71" s="182"/>
      <c r="B71" s="41">
        <v>0</v>
      </c>
      <c r="C71" s="40">
        <v>1</v>
      </c>
      <c r="D71" s="39">
        <v>0</v>
      </c>
      <c r="E71" s="38">
        <v>1</v>
      </c>
      <c r="F71" s="38">
        <v>0</v>
      </c>
      <c r="G71" s="37">
        <v>0</v>
      </c>
      <c r="H71" s="36">
        <f t="shared" si="5"/>
        <v>-1.2611164016459757</v>
      </c>
      <c r="I71" s="35">
        <f t="shared" si="6"/>
        <v>2.2115082707447709</v>
      </c>
      <c r="J71" s="34">
        <f t="shared" si="7"/>
        <v>0.58171620218830911</v>
      </c>
      <c r="K71" s="33"/>
      <c r="L71" s="67">
        <v>0.58171620218830911</v>
      </c>
      <c r="M71" s="66">
        <v>2.7932244729330797</v>
      </c>
      <c r="N71" s="66">
        <v>-0.67940019945766661</v>
      </c>
      <c r="O71" s="65">
        <v>1.5321080712871042</v>
      </c>
      <c r="P71" s="134">
        <f t="shared" si="0"/>
        <v>0.64146220875716864</v>
      </c>
      <c r="Q71" s="133">
        <f t="shared" si="1"/>
        <v>0.94230858732081724</v>
      </c>
      <c r="R71" s="133">
        <f t="shared" si="2"/>
        <v>0.33639518500679888</v>
      </c>
      <c r="S71" s="133">
        <f t="shared" si="3"/>
        <v>0.82231454085777789</v>
      </c>
      <c r="T71" s="132">
        <f>EXP(P71)/((EXP(P70)+EXP(P71)+EXP(P72)+EXP(P73)))</f>
        <v>0.24909628294311151</v>
      </c>
      <c r="U71" s="132">
        <f>EXP(Q71)/((EXP(Q70)+EXP(Q71)+EXP(Q72)+EXP(Q73)))</f>
        <v>0.31756785915184482</v>
      </c>
      <c r="V71" s="132">
        <f>EXP(R71)/((EXP(R70)+EXP(R71)+EXP(R72)+EXP(R73)))</f>
        <v>0.17325736063477276</v>
      </c>
      <c r="W71" s="131">
        <f>EXP(S71)/((EXP(S70)+EXP(S71)+EXP(S72)+EXP(S73)))</f>
        <v>0.26721265780377329</v>
      </c>
      <c r="X71" s="2"/>
      <c r="Y71" s="30">
        <v>6.2274070735777877E-2</v>
      </c>
      <c r="Z71" s="30">
        <v>-0.17060803521203879</v>
      </c>
      <c r="AA71" s="30">
        <v>4.331434015869319E-2</v>
      </c>
      <c r="AB71" s="29">
        <v>6.6803164450943323E-2</v>
      </c>
      <c r="AC71" s="28">
        <v>0.11011750460963651</v>
      </c>
      <c r="AD71" s="27">
        <v>-0.10380487076109547</v>
      </c>
      <c r="AE71" s="6">
        <f t="shared" si="4"/>
        <v>1.7835401333755885E-3</v>
      </c>
      <c r="AF71" s="26">
        <v>-1.3712339062556123</v>
      </c>
      <c r="AG71" s="25">
        <v>2.3153131415058663</v>
      </c>
      <c r="AH71" s="24">
        <v>0.57993266205493355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</row>
    <row r="72" spans="1:149" s="1" customFormat="1" ht="15" thickBot="1" x14ac:dyDescent="0.4">
      <c r="A72" s="182"/>
      <c r="B72" s="41">
        <v>1</v>
      </c>
      <c r="C72" s="40">
        <v>0</v>
      </c>
      <c r="D72" s="39">
        <v>0</v>
      </c>
      <c r="E72" s="38">
        <v>0</v>
      </c>
      <c r="F72" s="38">
        <v>1</v>
      </c>
      <c r="G72" s="37">
        <v>0</v>
      </c>
      <c r="H72" s="36">
        <f t="shared" si="5"/>
        <v>2.2115082707447709</v>
      </c>
      <c r="I72" s="35">
        <f t="shared" si="6"/>
        <v>-1.2611164016459757</v>
      </c>
      <c r="J72" s="34">
        <f t="shared" si="7"/>
        <v>0.58171620218830911</v>
      </c>
      <c r="K72" s="33"/>
      <c r="L72" s="67">
        <v>0.58171620218830911</v>
      </c>
      <c r="M72" s="66">
        <v>-0.67940019945766661</v>
      </c>
      <c r="N72" s="66">
        <v>2.7932244729330797</v>
      </c>
      <c r="O72" s="65">
        <v>1.5321080712871042</v>
      </c>
      <c r="P72" s="134">
        <f t="shared" si="0"/>
        <v>0.64146220875716864</v>
      </c>
      <c r="Q72" s="133">
        <f t="shared" si="1"/>
        <v>0.33639518500679888</v>
      </c>
      <c r="R72" s="133">
        <f t="shared" si="2"/>
        <v>0.94230858732081724</v>
      </c>
      <c r="S72" s="133">
        <f t="shared" si="3"/>
        <v>0.82231454085777789</v>
      </c>
      <c r="T72" s="132">
        <f>EXP(P72)/((EXP(P70)+EXP(P71)+EXP(P72)+EXP(P73)))</f>
        <v>0.24909628294311151</v>
      </c>
      <c r="U72" s="132">
        <f>EXP(Q72)/((EXP(Q70)+EXP(Q71)+EXP(Q72)+EXP(Q73)))</f>
        <v>0.17325736063477276</v>
      </c>
      <c r="V72" s="132">
        <f>EXP(R72)/((EXP(R70)+EXP(R71)+EXP(R72)+EXP(R73)))</f>
        <v>0.31756785915184482</v>
      </c>
      <c r="W72" s="131">
        <f>EXP(S72)/((EXP(S70)+EXP(S71)+EXP(S72)+EXP(S73)))</f>
        <v>0.26721265780377329</v>
      </c>
      <c r="X72" s="2"/>
      <c r="Y72" s="30">
        <v>6.2274070735777877E-2</v>
      </c>
      <c r="Z72" s="30">
        <v>4.331434015869319E-2</v>
      </c>
      <c r="AA72" s="30">
        <v>-0.17060803521203879</v>
      </c>
      <c r="AB72" s="29">
        <v>6.6803164450943323E-2</v>
      </c>
      <c r="AC72" s="28">
        <v>-0.10380487076109547</v>
      </c>
      <c r="AD72" s="27">
        <v>0.11011750460963651</v>
      </c>
      <c r="AE72" s="6">
        <f t="shared" si="4"/>
        <v>1.7835401333756024E-3</v>
      </c>
      <c r="AF72" s="26">
        <v>2.3153131415058663</v>
      </c>
      <c r="AG72" s="25">
        <v>-1.3712339062556123</v>
      </c>
      <c r="AH72" s="24">
        <v>0.57993266205493355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</row>
    <row r="73" spans="1:149" s="1" customFormat="1" ht="15" thickBot="1" x14ac:dyDescent="0.4">
      <c r="A73" s="183"/>
      <c r="B73" s="23">
        <v>1</v>
      </c>
      <c r="C73" s="22">
        <v>1</v>
      </c>
      <c r="D73" s="21">
        <v>0</v>
      </c>
      <c r="E73" s="20">
        <v>0</v>
      </c>
      <c r="F73" s="20">
        <v>0</v>
      </c>
      <c r="G73" s="19">
        <v>1</v>
      </c>
      <c r="H73" s="18">
        <f t="shared" si="5"/>
        <v>2.1097943567648789</v>
      </c>
      <c r="I73" s="17">
        <f t="shared" si="6"/>
        <v>2.1097943567648789</v>
      </c>
      <c r="J73" s="16">
        <f t="shared" si="7"/>
        <v>0.24118361544897007</v>
      </c>
      <c r="K73" s="15"/>
      <c r="L73" s="64">
        <v>0.24118361544897007</v>
      </c>
      <c r="M73" s="63">
        <v>2.3509779722138489</v>
      </c>
      <c r="N73" s="63">
        <v>2.3509779722138489</v>
      </c>
      <c r="O73" s="62">
        <v>4.4607723289787282</v>
      </c>
      <c r="P73" s="130">
        <f t="shared" si="0"/>
        <v>0.56000531204007353</v>
      </c>
      <c r="Q73" s="129">
        <f t="shared" si="1"/>
        <v>0.91301193061207153</v>
      </c>
      <c r="R73" s="129">
        <f t="shared" si="2"/>
        <v>0.91301193061207153</v>
      </c>
      <c r="S73" s="129">
        <f t="shared" si="3"/>
        <v>0.98857852055401052</v>
      </c>
      <c r="T73" s="128">
        <f>EXP(P73)/((EXP(P70)+EXP(P71)+EXP(P72)+EXP(P73)))</f>
        <v>0.2296100886270003</v>
      </c>
      <c r="U73" s="128">
        <f>EXP(Q73)/((EXP(Q70)+EXP(Q71)+EXP(Q72)+EXP(Q73)))</f>
        <v>0.30839914471855495</v>
      </c>
      <c r="V73" s="128">
        <f>EXP(R73)/((EXP(R70)+EXP(R71)+EXP(R72)+EXP(R73)))</f>
        <v>0.30839914471855495</v>
      </c>
      <c r="W73" s="127">
        <f>EXP(S73)/((EXP(S70)+EXP(S71)+EXP(S72)+EXP(S73)))</f>
        <v>0.31554736334670846</v>
      </c>
      <c r="X73" s="2"/>
      <c r="Y73" s="10">
        <v>5.7402522156750076E-2</v>
      </c>
      <c r="Z73" s="10">
        <v>7.7099786179638738E-2</v>
      </c>
      <c r="AA73" s="10">
        <v>7.7099786179638738E-2</v>
      </c>
      <c r="AB73" s="9">
        <v>-0.17111315916332287</v>
      </c>
      <c r="AC73" s="8">
        <v>-9.4013372983684132E-2</v>
      </c>
      <c r="AD73" s="7">
        <v>-9.4013372983684132E-2</v>
      </c>
      <c r="AE73" s="6">
        <f t="shared" si="4"/>
        <v>4.0488935352704702E-2</v>
      </c>
      <c r="AF73" s="5">
        <v>2.2038077297485632</v>
      </c>
      <c r="AG73" s="4">
        <v>2.2038077297485632</v>
      </c>
      <c r="AH73" s="3">
        <v>0.20069468009626537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</row>
    <row r="74" spans="1:149" s="1" customFormat="1" ht="15" thickBot="1" x14ac:dyDescent="0.4">
      <c r="A74" s="181">
        <f>A70+1</f>
        <v>17</v>
      </c>
      <c r="B74" s="58">
        <v>0</v>
      </c>
      <c r="C74" s="57">
        <v>0</v>
      </c>
      <c r="D74" s="56">
        <v>1</v>
      </c>
      <c r="E74" s="55">
        <v>0</v>
      </c>
      <c r="F74" s="55">
        <v>0</v>
      </c>
      <c r="G74" s="54">
        <v>0</v>
      </c>
      <c r="H74" s="36">
        <f t="shared" si="5"/>
        <v>-1.1478869649988175</v>
      </c>
      <c r="I74" s="35">
        <f t="shared" si="6"/>
        <v>-1.1478869649988175</v>
      </c>
      <c r="J74" s="53">
        <f t="shared" si="7"/>
        <v>1.0394399957938676</v>
      </c>
      <c r="K74" s="52">
        <f>K70</f>
        <v>1</v>
      </c>
      <c r="L74" s="61" cm="1">
        <f t="array" ref="L74:O77">J74:J77 + MMULT(H74:I77, TRANSPOSE(B74:C77))</f>
        <v>1.0394399957938676</v>
      </c>
      <c r="M74" s="60">
        <v>-0.10844696920494989</v>
      </c>
      <c r="N74" s="60">
        <v>-0.10844696920494989</v>
      </c>
      <c r="O74" s="59">
        <v>-1.2563339342037674</v>
      </c>
      <c r="P74" s="136">
        <f t="shared" ref="P74:P137" si="8">1/(1+EXP(-L74))</f>
        <v>0.73874193844292046</v>
      </c>
      <c r="Q74" s="135">
        <f t="shared" ref="Q74:Q137" si="9">1/(1+EXP(-M74))</f>
        <v>0.47291479767714301</v>
      </c>
      <c r="R74" s="135">
        <f t="shared" ref="R74:R137" si="10">1/(1+EXP(-N74))</f>
        <v>0.47291479767714301</v>
      </c>
      <c r="S74" s="135">
        <f t="shared" ref="S74:S137" si="11">1/(1+EXP(-O74))</f>
        <v>0.22160563054665688</v>
      </c>
      <c r="T74" s="132">
        <f>EXP(P74)/((EXP(P74)+EXP(P75)+EXP(P76)+EXP(P77)))</f>
        <v>0.27458458498986316</v>
      </c>
      <c r="U74" s="132">
        <f>EXP(Q74)/((EXP(Q74)+EXP(Q75)+EXP(Q76)+EXP(Q77)))</f>
        <v>0.19927764281033619</v>
      </c>
      <c r="V74" s="132">
        <f>EXP(R74)/((EXP(R74)+EXP(R75)+EXP(R76)+EXP(R77)))</f>
        <v>0.19927764281033619</v>
      </c>
      <c r="W74" s="131">
        <f>EXP(S74)/((EXP(S74)+EXP(S75)+EXP(S76)+EXP(S77)))</f>
        <v>0.14707871705427625</v>
      </c>
      <c r="X74" s="68" cm="1">
        <f t="array" ref="X74">(0.25)*SUM(LN(T74:W77)*(-(D74:G77)))</f>
        <v>1.1793698466322933</v>
      </c>
      <c r="Y74" s="48" cm="1">
        <f t="array" ref="Y74:AB77">0.25*(T74:W77-D74:G77)</f>
        <v>-0.18135385375253421</v>
      </c>
      <c r="Z74" s="48">
        <v>4.9819410702584048E-2</v>
      </c>
      <c r="AA74" s="48">
        <v>4.9819410702584048E-2</v>
      </c>
      <c r="AB74" s="47">
        <v>3.6769679263569062E-2</v>
      </c>
      <c r="AC74" s="46" cm="1">
        <f t="array" ref="AC74:AD77">MMULT(_xlfn.ANCHORARRAY(Y74),B74:C77)</f>
        <v>8.658908996615311E-2</v>
      </c>
      <c r="AD74" s="45">
        <v>8.658908996615311E-2</v>
      </c>
      <c r="AE74" s="6">
        <f t="shared" ref="AE74:AE137" si="12">SUM(Y74:AB74)</f>
        <v>-4.4945353083797039E-2</v>
      </c>
      <c r="AF74" s="44" cm="1">
        <f t="array" ref="AF74:AG77">H74:I77-K74*_xlfn.ANCHORARRAY(AC74)</f>
        <v>-1.2344760549649707</v>
      </c>
      <c r="AG74" s="43">
        <v>-1.2344760549649707</v>
      </c>
      <c r="AH74" s="42" cm="1">
        <f t="array" ref="AH74:AH77">J74:J77-K74*AE74:AE77</f>
        <v>1.0843853488776647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</row>
    <row r="75" spans="1:149" s="1" customFormat="1" ht="15" thickBot="1" x14ac:dyDescent="0.4">
      <c r="A75" s="182"/>
      <c r="B75" s="41">
        <v>0</v>
      </c>
      <c r="C75" s="40">
        <v>1</v>
      </c>
      <c r="D75" s="39">
        <v>0</v>
      </c>
      <c r="E75" s="38">
        <v>1</v>
      </c>
      <c r="F75" s="38">
        <v>0</v>
      </c>
      <c r="G75" s="37">
        <v>0</v>
      </c>
      <c r="H75" s="36">
        <f t="shared" si="5"/>
        <v>-1.3712339062556123</v>
      </c>
      <c r="I75" s="35">
        <f t="shared" si="6"/>
        <v>2.3153131415058663</v>
      </c>
      <c r="J75" s="34">
        <f t="shared" si="7"/>
        <v>0.57993266205493355</v>
      </c>
      <c r="K75" s="33"/>
      <c r="L75" s="67">
        <v>0.57993266205493355</v>
      </c>
      <c r="M75" s="66">
        <v>2.8952458035607997</v>
      </c>
      <c r="N75" s="66">
        <v>-0.79130124420067871</v>
      </c>
      <c r="O75" s="65">
        <v>1.5240118973051877</v>
      </c>
      <c r="P75" s="134">
        <f t="shared" si="8"/>
        <v>0.64105191172736098</v>
      </c>
      <c r="Q75" s="133">
        <f t="shared" si="9"/>
        <v>0.94761091901483607</v>
      </c>
      <c r="R75" s="133">
        <f t="shared" si="10"/>
        <v>0.31188933536720775</v>
      </c>
      <c r="S75" s="133">
        <f t="shared" si="11"/>
        <v>0.82112849333260851</v>
      </c>
      <c r="T75" s="132">
        <f>EXP(P75)/((EXP(P74)+EXP(P75)+EXP(P76)+EXP(P77)))</f>
        <v>0.24902899334122688</v>
      </c>
      <c r="U75" s="132">
        <f>EXP(Q75)/((EXP(Q74)+EXP(Q75)+EXP(Q76)+EXP(Q77)))</f>
        <v>0.32034391840698156</v>
      </c>
      <c r="V75" s="132">
        <f>EXP(R75)/((EXP(R74)+EXP(R75)+EXP(R76)+EXP(R77)))</f>
        <v>0.16963915781355732</v>
      </c>
      <c r="W75" s="131">
        <f>EXP(S75)/((EXP(S74)+EXP(S75)+EXP(S76)+EXP(S77)))</f>
        <v>0.2678670556451006</v>
      </c>
      <c r="X75" s="2"/>
      <c r="Y75" s="30">
        <v>6.2257248335306721E-2</v>
      </c>
      <c r="Z75" s="30">
        <v>-0.16991402039825459</v>
      </c>
      <c r="AA75" s="30">
        <v>4.2409789453389329E-2</v>
      </c>
      <c r="AB75" s="29">
        <v>6.6966763911275151E-2</v>
      </c>
      <c r="AC75" s="28">
        <v>0.10937655336466448</v>
      </c>
      <c r="AD75" s="27">
        <v>-0.10294725648697944</v>
      </c>
      <c r="AE75" s="6">
        <f t="shared" si="12"/>
        <v>1.7197813017165997E-3</v>
      </c>
      <c r="AF75" s="26">
        <v>-1.4806104596202767</v>
      </c>
      <c r="AG75" s="25">
        <v>2.4182603979928459</v>
      </c>
      <c r="AH75" s="24">
        <v>0.57821288075321697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</row>
    <row r="76" spans="1:149" s="1" customFormat="1" ht="15" thickBot="1" x14ac:dyDescent="0.4">
      <c r="A76" s="182"/>
      <c r="B76" s="41">
        <v>1</v>
      </c>
      <c r="C76" s="40">
        <v>0</v>
      </c>
      <c r="D76" s="39">
        <v>0</v>
      </c>
      <c r="E76" s="38">
        <v>0</v>
      </c>
      <c r="F76" s="38">
        <v>1</v>
      </c>
      <c r="G76" s="37">
        <v>0</v>
      </c>
      <c r="H76" s="36">
        <f t="shared" si="5"/>
        <v>2.3153131415058663</v>
      </c>
      <c r="I76" s="35">
        <f t="shared" si="6"/>
        <v>-1.3712339062556123</v>
      </c>
      <c r="J76" s="34">
        <f t="shared" si="7"/>
        <v>0.57993266205493355</v>
      </c>
      <c r="K76" s="33"/>
      <c r="L76" s="67">
        <v>0.57993266205493355</v>
      </c>
      <c r="M76" s="66">
        <v>-0.79130124420067871</v>
      </c>
      <c r="N76" s="66">
        <v>2.8952458035607997</v>
      </c>
      <c r="O76" s="65">
        <v>1.5240118973051877</v>
      </c>
      <c r="P76" s="134">
        <f t="shared" si="8"/>
        <v>0.64105191172736098</v>
      </c>
      <c r="Q76" s="133">
        <f t="shared" si="9"/>
        <v>0.31188933536720775</v>
      </c>
      <c r="R76" s="133">
        <f t="shared" si="10"/>
        <v>0.94761091901483607</v>
      </c>
      <c r="S76" s="133">
        <f t="shared" si="11"/>
        <v>0.82112849333260851</v>
      </c>
      <c r="T76" s="132">
        <f>EXP(P76)/((EXP(P74)+EXP(P75)+EXP(P76)+EXP(P77)))</f>
        <v>0.24902899334122688</v>
      </c>
      <c r="U76" s="132">
        <f>EXP(Q76)/((EXP(Q74)+EXP(Q75)+EXP(Q76)+EXP(Q77)))</f>
        <v>0.16963915781355732</v>
      </c>
      <c r="V76" s="132">
        <f>EXP(R76)/((EXP(R74)+EXP(R75)+EXP(R76)+EXP(R77)))</f>
        <v>0.32034391840698156</v>
      </c>
      <c r="W76" s="131">
        <f>EXP(S76)/((EXP(S74)+EXP(S75)+EXP(S76)+EXP(S77)))</f>
        <v>0.2678670556451006</v>
      </c>
      <c r="X76" s="2"/>
      <c r="Y76" s="30">
        <v>6.2257248335306721E-2</v>
      </c>
      <c r="Z76" s="30">
        <v>4.2409789453389329E-2</v>
      </c>
      <c r="AA76" s="30">
        <v>-0.16991402039825459</v>
      </c>
      <c r="AB76" s="29">
        <v>6.6966763911275151E-2</v>
      </c>
      <c r="AC76" s="28">
        <v>-0.10294725648697944</v>
      </c>
      <c r="AD76" s="27">
        <v>0.10937655336466448</v>
      </c>
      <c r="AE76" s="6">
        <f t="shared" si="12"/>
        <v>1.7197813017165997E-3</v>
      </c>
      <c r="AF76" s="26">
        <v>2.4182603979928459</v>
      </c>
      <c r="AG76" s="25">
        <v>-1.4806104596202767</v>
      </c>
      <c r="AH76" s="24">
        <v>0.57821288075321697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</row>
    <row r="77" spans="1:149" s="1" customFormat="1" ht="15" thickBot="1" x14ac:dyDescent="0.4">
      <c r="A77" s="183"/>
      <c r="B77" s="23">
        <v>1</v>
      </c>
      <c r="C77" s="22">
        <v>1</v>
      </c>
      <c r="D77" s="21">
        <v>0</v>
      </c>
      <c r="E77" s="20">
        <v>0</v>
      </c>
      <c r="F77" s="20">
        <v>0</v>
      </c>
      <c r="G77" s="19">
        <v>1</v>
      </c>
      <c r="H77" s="18">
        <f t="shared" si="5"/>
        <v>2.2038077297485632</v>
      </c>
      <c r="I77" s="17">
        <f t="shared" si="6"/>
        <v>2.2038077297485632</v>
      </c>
      <c r="J77" s="16">
        <f t="shared" si="7"/>
        <v>0.20069468009626537</v>
      </c>
      <c r="K77" s="15"/>
      <c r="L77" s="64">
        <v>0.20069468009626537</v>
      </c>
      <c r="M77" s="63">
        <v>2.4045024098448287</v>
      </c>
      <c r="N77" s="63">
        <v>2.4045024098448287</v>
      </c>
      <c r="O77" s="62">
        <v>4.6083101395933914</v>
      </c>
      <c r="P77" s="130">
        <f t="shared" si="8"/>
        <v>0.55000593618982407</v>
      </c>
      <c r="Q77" s="129">
        <f t="shared" si="9"/>
        <v>0.91716999105452512</v>
      </c>
      <c r="R77" s="129">
        <f t="shared" si="10"/>
        <v>0.91716999105452512</v>
      </c>
      <c r="S77" s="129">
        <f t="shared" si="11"/>
        <v>0.99012974342143467</v>
      </c>
      <c r="T77" s="128">
        <f>EXP(P77)/((EXP(P74)+EXP(P75)+EXP(P76)+EXP(P77)))</f>
        <v>0.22735742832768305</v>
      </c>
      <c r="U77" s="128">
        <f>EXP(Q77)/((EXP(Q74)+EXP(Q75)+EXP(Q76)+EXP(Q77)))</f>
        <v>0.31073928096912484</v>
      </c>
      <c r="V77" s="128">
        <f>EXP(R77)/((EXP(R74)+EXP(R75)+EXP(R76)+EXP(R77)))</f>
        <v>0.31073928096912484</v>
      </c>
      <c r="W77" s="127">
        <f>EXP(S77)/((EXP(S74)+EXP(S75)+EXP(S76)+EXP(S77)))</f>
        <v>0.31718717165552246</v>
      </c>
      <c r="X77" s="2"/>
      <c r="Y77" s="10">
        <v>5.6839357081920762E-2</v>
      </c>
      <c r="Z77" s="10">
        <v>7.7684820242281211E-2</v>
      </c>
      <c r="AA77" s="10">
        <v>7.7684820242281211E-2</v>
      </c>
      <c r="AB77" s="9">
        <v>-0.17070320708611939</v>
      </c>
      <c r="AC77" s="8">
        <v>-9.3018386843838174E-2</v>
      </c>
      <c r="AD77" s="7">
        <v>-9.3018386843838174E-2</v>
      </c>
      <c r="AE77" s="6">
        <f t="shared" si="12"/>
        <v>4.1505790480363791E-2</v>
      </c>
      <c r="AF77" s="5">
        <v>2.2968261165924013</v>
      </c>
      <c r="AG77" s="4">
        <v>2.2968261165924013</v>
      </c>
      <c r="AH77" s="3">
        <v>0.15918888961590158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</row>
    <row r="78" spans="1:149" s="1" customFormat="1" ht="15" thickBot="1" x14ac:dyDescent="0.4">
      <c r="A78" s="181">
        <f>A74+1</f>
        <v>18</v>
      </c>
      <c r="B78" s="58">
        <v>0</v>
      </c>
      <c r="C78" s="57">
        <v>0</v>
      </c>
      <c r="D78" s="56">
        <v>1</v>
      </c>
      <c r="E78" s="55">
        <v>0</v>
      </c>
      <c r="F78" s="55">
        <v>0</v>
      </c>
      <c r="G78" s="54">
        <v>0</v>
      </c>
      <c r="H78" s="36">
        <f t="shared" ref="H78:H141" si="13">AF74</f>
        <v>-1.2344760549649707</v>
      </c>
      <c r="I78" s="35">
        <f t="shared" ref="I78:I141" si="14">AG74</f>
        <v>-1.2344760549649707</v>
      </c>
      <c r="J78" s="53">
        <f t="shared" ref="J78:J141" si="15">AH74</f>
        <v>1.0843853488776647</v>
      </c>
      <c r="K78" s="52">
        <f>K74</f>
        <v>1</v>
      </c>
      <c r="L78" s="61" cm="1">
        <f t="array" ref="L78:O81">J78:J81 + MMULT(H78:I81, TRANSPOSE(B78:C81))</f>
        <v>1.0843853488776647</v>
      </c>
      <c r="M78" s="60">
        <v>-0.15009070608730601</v>
      </c>
      <c r="N78" s="60">
        <v>-0.15009070608730601</v>
      </c>
      <c r="O78" s="59">
        <v>-1.3845667610522767</v>
      </c>
      <c r="P78" s="136">
        <f t="shared" si="8"/>
        <v>0.74732297246558033</v>
      </c>
      <c r="Q78" s="135">
        <f t="shared" si="9"/>
        <v>0.46254760528961963</v>
      </c>
      <c r="R78" s="135">
        <f t="shared" si="10"/>
        <v>0.46254760528961963</v>
      </c>
      <c r="S78" s="135">
        <f t="shared" si="11"/>
        <v>0.20027655927718108</v>
      </c>
      <c r="T78" s="132">
        <f>EXP(P78)/((EXP(P78)+EXP(P79)+EXP(P80)+EXP(P81)))</f>
        <v>0.27699493855656748</v>
      </c>
      <c r="U78" s="132">
        <f>EXP(Q78)/((EXP(Q78)+EXP(Q79)+EXP(Q80)+EXP(Q81)))</f>
        <v>0.19786192797602212</v>
      </c>
      <c r="V78" s="132">
        <f>EXP(R78)/((EXP(R78)+EXP(R79)+EXP(R80)+EXP(R81)))</f>
        <v>0.19786192797602206</v>
      </c>
      <c r="W78" s="131">
        <f>EXP(S78)/((EXP(S78)+EXP(S79)+EXP(S80)+EXP(S81)))</f>
        <v>0.14445568565995059</v>
      </c>
      <c r="X78" s="68" cm="1">
        <f t="array" ref="X78">(0.25)*SUM(LN(T78:W81)*(-(D78:G81)))</f>
        <v>1.1720015555310679</v>
      </c>
      <c r="Y78" s="48" cm="1">
        <f t="array" ref="Y78:AB81">0.25*(T78:W81-D78:G81)</f>
        <v>-0.18075126536085812</v>
      </c>
      <c r="Z78" s="48">
        <v>4.9465481994005529E-2</v>
      </c>
      <c r="AA78" s="48">
        <v>4.9465481994005515E-2</v>
      </c>
      <c r="AB78" s="47">
        <v>3.6113921414987649E-2</v>
      </c>
      <c r="AC78" s="46" cm="1">
        <f t="array" ref="AC78:AD81">MMULT(_xlfn.ANCHORARRAY(Y78),B78:C81)</f>
        <v>8.5579403408993171E-2</v>
      </c>
      <c r="AD78" s="45">
        <v>8.5579403408993171E-2</v>
      </c>
      <c r="AE78" s="6">
        <f t="shared" si="12"/>
        <v>-4.5706379957859422E-2</v>
      </c>
      <c r="AF78" s="44" cm="1">
        <f t="array" ref="AF78:AG81">H78:I81-K78*_xlfn.ANCHORARRAY(AC78)</f>
        <v>-1.3200554583739639</v>
      </c>
      <c r="AG78" s="43">
        <v>-1.3200554583739639</v>
      </c>
      <c r="AH78" s="42" cm="1">
        <f t="array" ref="AH78:AH81">J78:J81-K78*AE78:AE81</f>
        <v>1.1300917288355241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</row>
    <row r="79" spans="1:149" s="1" customFormat="1" ht="15" thickBot="1" x14ac:dyDescent="0.4">
      <c r="A79" s="182"/>
      <c r="B79" s="41">
        <v>0</v>
      </c>
      <c r="C79" s="40">
        <v>1</v>
      </c>
      <c r="D79" s="39">
        <v>0</v>
      </c>
      <c r="E79" s="38">
        <v>1</v>
      </c>
      <c r="F79" s="38">
        <v>0</v>
      </c>
      <c r="G79" s="37">
        <v>0</v>
      </c>
      <c r="H79" s="36">
        <f t="shared" si="13"/>
        <v>-1.4806104596202767</v>
      </c>
      <c r="I79" s="35">
        <f t="shared" si="14"/>
        <v>2.4182603979928459</v>
      </c>
      <c r="J79" s="34">
        <f t="shared" si="15"/>
        <v>0.57821288075321697</v>
      </c>
      <c r="K79" s="33"/>
      <c r="L79" s="67">
        <v>0.57821288075321697</v>
      </c>
      <c r="M79" s="66">
        <v>2.9964732787460626</v>
      </c>
      <c r="N79" s="66">
        <v>-0.90239757886705974</v>
      </c>
      <c r="O79" s="65">
        <v>1.5158628191257861</v>
      </c>
      <c r="P79" s="134">
        <f t="shared" si="8"/>
        <v>0.64065608663361395</v>
      </c>
      <c r="Q79" s="133">
        <f t="shared" si="9"/>
        <v>0.95241454679565352</v>
      </c>
      <c r="R79" s="133">
        <f t="shared" si="10"/>
        <v>0.28855804348429276</v>
      </c>
      <c r="S79" s="133">
        <f t="shared" si="11"/>
        <v>0.81992845157687155</v>
      </c>
      <c r="T79" s="132">
        <f>EXP(P79)/((EXP(P78)+EXP(P79)+EXP(P80)+EXP(P81)))</f>
        <v>0.24896998519898342</v>
      </c>
      <c r="U79" s="132">
        <f>EXP(Q79)/((EXP(Q78)+EXP(Q79)+EXP(Q80)+EXP(Q81)))</f>
        <v>0.32293026287367349</v>
      </c>
      <c r="V79" s="132">
        <f>EXP(R79)/((EXP(R78)+EXP(R79)+EXP(R80)+EXP(R81)))</f>
        <v>0.16626449973512511</v>
      </c>
      <c r="W79" s="131">
        <f>EXP(S79)/((EXP(S78)+EXP(S79)+EXP(S80)+EXP(S81)))</f>
        <v>0.26843926283647968</v>
      </c>
      <c r="X79" s="2"/>
      <c r="Y79" s="30">
        <v>6.2242496299745854E-2</v>
      </c>
      <c r="Z79" s="30">
        <v>-0.16926743428158164</v>
      </c>
      <c r="AA79" s="30">
        <v>4.1566124933781277E-2</v>
      </c>
      <c r="AB79" s="29">
        <v>6.7109815709119919E-2</v>
      </c>
      <c r="AC79" s="28">
        <v>0.1086759406429012</v>
      </c>
      <c r="AD79" s="27">
        <v>-0.10215761857246172</v>
      </c>
      <c r="AE79" s="6">
        <f t="shared" si="12"/>
        <v>1.6510026610654094E-3</v>
      </c>
      <c r="AF79" s="26">
        <v>-1.5892864002631779</v>
      </c>
      <c r="AG79" s="25">
        <v>2.5204180165653076</v>
      </c>
      <c r="AH79" s="24">
        <v>0.57656187809215154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</row>
    <row r="80" spans="1:149" s="1" customFormat="1" ht="15" thickBot="1" x14ac:dyDescent="0.4">
      <c r="A80" s="182"/>
      <c r="B80" s="41">
        <v>1</v>
      </c>
      <c r="C80" s="40">
        <v>0</v>
      </c>
      <c r="D80" s="39">
        <v>0</v>
      </c>
      <c r="E80" s="38">
        <v>0</v>
      </c>
      <c r="F80" s="38">
        <v>1</v>
      </c>
      <c r="G80" s="37">
        <v>0</v>
      </c>
      <c r="H80" s="36">
        <f t="shared" si="13"/>
        <v>2.4182603979928459</v>
      </c>
      <c r="I80" s="35">
        <f t="shared" si="14"/>
        <v>-1.4806104596202767</v>
      </c>
      <c r="J80" s="34">
        <f t="shared" si="15"/>
        <v>0.57821288075321697</v>
      </c>
      <c r="K80" s="33"/>
      <c r="L80" s="67">
        <v>0.57821288075321697</v>
      </c>
      <c r="M80" s="66">
        <v>-0.90239757886705974</v>
      </c>
      <c r="N80" s="66">
        <v>2.9964732787460626</v>
      </c>
      <c r="O80" s="65">
        <v>1.5158628191257861</v>
      </c>
      <c r="P80" s="134">
        <f t="shared" si="8"/>
        <v>0.64065608663361395</v>
      </c>
      <c r="Q80" s="133">
        <f t="shared" si="9"/>
        <v>0.28855804348429276</v>
      </c>
      <c r="R80" s="133">
        <f t="shared" si="10"/>
        <v>0.95241454679565352</v>
      </c>
      <c r="S80" s="133">
        <f t="shared" si="11"/>
        <v>0.81992845157687155</v>
      </c>
      <c r="T80" s="132">
        <f>EXP(P80)/((EXP(P78)+EXP(P79)+EXP(P80)+EXP(P81)))</f>
        <v>0.24896998519898342</v>
      </c>
      <c r="U80" s="132">
        <f>EXP(Q80)/((EXP(Q78)+EXP(Q79)+EXP(Q80)+EXP(Q81)))</f>
        <v>0.16626449973512514</v>
      </c>
      <c r="V80" s="132">
        <f>EXP(R80)/((EXP(R78)+EXP(R79)+EXP(R80)+EXP(R81)))</f>
        <v>0.32293026287367338</v>
      </c>
      <c r="W80" s="131">
        <f>EXP(S80)/((EXP(S78)+EXP(S79)+EXP(S80)+EXP(S81)))</f>
        <v>0.26843926283647968</v>
      </c>
      <c r="X80" s="2"/>
      <c r="Y80" s="30">
        <v>6.2242496299745854E-2</v>
      </c>
      <c r="Z80" s="30">
        <v>4.1566124933781284E-2</v>
      </c>
      <c r="AA80" s="30">
        <v>-0.16926743428158164</v>
      </c>
      <c r="AB80" s="29">
        <v>6.7109815709119919E-2</v>
      </c>
      <c r="AC80" s="28">
        <v>-0.10215761857246172</v>
      </c>
      <c r="AD80" s="27">
        <v>0.1086759406429012</v>
      </c>
      <c r="AE80" s="6">
        <f t="shared" si="12"/>
        <v>1.6510026610654094E-3</v>
      </c>
      <c r="AF80" s="26">
        <v>2.5204180165653076</v>
      </c>
      <c r="AG80" s="25">
        <v>-1.5892864002631779</v>
      </c>
      <c r="AH80" s="24">
        <v>0.57656187809215154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</row>
    <row r="81" spans="1:149" s="1" customFormat="1" ht="15" thickBot="1" x14ac:dyDescent="0.4">
      <c r="A81" s="183"/>
      <c r="B81" s="23">
        <v>1</v>
      </c>
      <c r="C81" s="22">
        <v>1</v>
      </c>
      <c r="D81" s="21">
        <v>0</v>
      </c>
      <c r="E81" s="20">
        <v>0</v>
      </c>
      <c r="F81" s="20">
        <v>0</v>
      </c>
      <c r="G81" s="19">
        <v>1</v>
      </c>
      <c r="H81" s="18">
        <f t="shared" si="13"/>
        <v>2.2968261165924013</v>
      </c>
      <c r="I81" s="17">
        <f t="shared" si="14"/>
        <v>2.2968261165924013</v>
      </c>
      <c r="J81" s="16">
        <f t="shared" si="15"/>
        <v>0.15918888961590158</v>
      </c>
      <c r="K81" s="15"/>
      <c r="L81" s="64">
        <v>0.15918888961590158</v>
      </c>
      <c r="M81" s="63">
        <v>2.456015006208303</v>
      </c>
      <c r="N81" s="63">
        <v>2.456015006208303</v>
      </c>
      <c r="O81" s="62">
        <v>4.7528411228007039</v>
      </c>
      <c r="P81" s="130">
        <f t="shared" si="8"/>
        <v>0.5397133927066623</v>
      </c>
      <c r="Q81" s="129">
        <f t="shared" si="9"/>
        <v>0.92100020535621407</v>
      </c>
      <c r="R81" s="129">
        <f t="shared" si="10"/>
        <v>0.92100020535621407</v>
      </c>
      <c r="S81" s="129">
        <f t="shared" si="11"/>
        <v>0.99144664154292828</v>
      </c>
      <c r="T81" s="128">
        <f>EXP(P81)/((EXP(P78)+EXP(P79)+EXP(P80)+EXP(P81)))</f>
        <v>0.22506509104546563</v>
      </c>
      <c r="U81" s="128">
        <f>EXP(Q81)/((EXP(Q78)+EXP(Q79)+EXP(Q80)+EXP(Q81)))</f>
        <v>0.31294330941517939</v>
      </c>
      <c r="V81" s="128">
        <f>EXP(R81)/((EXP(R78)+EXP(R79)+EXP(R80)+EXP(R81)))</f>
        <v>0.31294330941517934</v>
      </c>
      <c r="W81" s="127">
        <f>EXP(S81)/((EXP(S78)+EXP(S79)+EXP(S80)+EXP(S81)))</f>
        <v>0.31866578866709011</v>
      </c>
      <c r="X81" s="2"/>
      <c r="Y81" s="10">
        <v>5.6266272761366407E-2</v>
      </c>
      <c r="Z81" s="10">
        <v>7.8235827353794848E-2</v>
      </c>
      <c r="AA81" s="10">
        <v>7.8235827353794835E-2</v>
      </c>
      <c r="AB81" s="9">
        <v>-0.17033355283322749</v>
      </c>
      <c r="AC81" s="8">
        <v>-9.2097725479432652E-2</v>
      </c>
      <c r="AD81" s="7">
        <v>-9.2097725479432638E-2</v>
      </c>
      <c r="AE81" s="6">
        <f t="shared" si="12"/>
        <v>4.2404374635728603E-2</v>
      </c>
      <c r="AF81" s="5">
        <v>2.3889238420718342</v>
      </c>
      <c r="AG81" s="4">
        <v>2.3889238420718342</v>
      </c>
      <c r="AH81" s="3">
        <v>0.11678451498017298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</row>
    <row r="82" spans="1:149" s="1" customFormat="1" ht="15" thickBot="1" x14ac:dyDescent="0.4">
      <c r="A82" s="181">
        <f>A78+1</f>
        <v>19</v>
      </c>
      <c r="B82" s="58">
        <v>0</v>
      </c>
      <c r="C82" s="57">
        <v>0</v>
      </c>
      <c r="D82" s="56">
        <v>1</v>
      </c>
      <c r="E82" s="55">
        <v>0</v>
      </c>
      <c r="F82" s="55">
        <v>0</v>
      </c>
      <c r="G82" s="54">
        <v>0</v>
      </c>
      <c r="H82" s="36">
        <f t="shared" si="13"/>
        <v>-1.3200554583739639</v>
      </c>
      <c r="I82" s="35">
        <f t="shared" si="14"/>
        <v>-1.3200554583739639</v>
      </c>
      <c r="J82" s="53">
        <f t="shared" si="15"/>
        <v>1.1300917288355241</v>
      </c>
      <c r="K82" s="52">
        <f>K78</f>
        <v>1</v>
      </c>
      <c r="L82" s="61" cm="1">
        <f t="array" ref="L82:O85">J82:J85 + MMULT(H82:I85, TRANSPOSE(B82:C85))</f>
        <v>1.1300917288355241</v>
      </c>
      <c r="M82" s="60">
        <v>-0.18996372953843976</v>
      </c>
      <c r="N82" s="60">
        <v>-0.18996372953843976</v>
      </c>
      <c r="O82" s="59">
        <v>-1.5100191879124036</v>
      </c>
      <c r="P82" s="136">
        <f t="shared" si="8"/>
        <v>0.75585582692919184</v>
      </c>
      <c r="Q82" s="135">
        <f t="shared" si="9"/>
        <v>0.45265136814237544</v>
      </c>
      <c r="R82" s="135">
        <f t="shared" si="10"/>
        <v>0.45265136814237544</v>
      </c>
      <c r="S82" s="135">
        <f t="shared" si="11"/>
        <v>0.1809359495219636</v>
      </c>
      <c r="T82" s="132">
        <f>EXP(P82)/((EXP(P82)+EXP(P83)+EXP(P84)+EXP(P85)))</f>
        <v>0.27941824549681338</v>
      </c>
      <c r="U82" s="132">
        <f>EXP(Q82)/((EXP(Q82)+EXP(Q83)+EXP(Q84)+EXP(Q85)))</f>
        <v>0.19651589659656132</v>
      </c>
      <c r="V82" s="132">
        <f>EXP(R82)/((EXP(R82)+EXP(R83)+EXP(R84)+EXP(R85)))</f>
        <v>0.19651589659656132</v>
      </c>
      <c r="W82" s="131">
        <f>EXP(S82)/((EXP(S82)+EXP(S83)+EXP(S84)+EXP(S85)))</f>
        <v>0.14212328656784018</v>
      </c>
      <c r="X82" s="68" cm="1">
        <f t="array" ref="X82">(0.25)*SUM(LN(T82:W85)*(-(D82:G85)))</f>
        <v>1.1650658850972437</v>
      </c>
      <c r="Y82" s="48" cm="1">
        <f t="array" ref="Y82:AB85">0.25*(T82:W85-D82:G85)</f>
        <v>-0.18014543862579666</v>
      </c>
      <c r="Z82" s="48">
        <v>4.9128974149140331E-2</v>
      </c>
      <c r="AA82" s="48">
        <v>4.9128974149140331E-2</v>
      </c>
      <c r="AB82" s="47">
        <v>3.5530821641960045E-2</v>
      </c>
      <c r="AC82" s="46" cm="1">
        <f t="array" ref="AC82:AD85">MMULT(_xlfn.ANCHORARRAY(Y82),B82:C85)</f>
        <v>8.4659795791100376E-2</v>
      </c>
      <c r="AD82" s="45">
        <v>8.4659795791100376E-2</v>
      </c>
      <c r="AE82" s="6">
        <f t="shared" si="12"/>
        <v>-4.6356668685555949E-2</v>
      </c>
      <c r="AF82" s="44" cm="1">
        <f t="array" ref="AF82:AG85">H82:I85-K82*_xlfn.ANCHORARRAY(AC82)</f>
        <v>-1.4047152541650643</v>
      </c>
      <c r="AG82" s="43">
        <v>-1.4047152541650643</v>
      </c>
      <c r="AH82" s="42" cm="1">
        <f t="array" ref="AH82:AH85">J82:J85-K82*AE82:AE85</f>
        <v>1.17644839752108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</row>
    <row r="83" spans="1:149" s="1" customFormat="1" ht="15" thickBot="1" x14ac:dyDescent="0.4">
      <c r="A83" s="182"/>
      <c r="B83" s="41">
        <v>0</v>
      </c>
      <c r="C83" s="40">
        <v>1</v>
      </c>
      <c r="D83" s="39">
        <v>0</v>
      </c>
      <c r="E83" s="38">
        <v>1</v>
      </c>
      <c r="F83" s="38">
        <v>0</v>
      </c>
      <c r="G83" s="37">
        <v>0</v>
      </c>
      <c r="H83" s="36">
        <f t="shared" si="13"/>
        <v>-1.5892864002631779</v>
      </c>
      <c r="I83" s="35">
        <f t="shared" si="14"/>
        <v>2.5204180165653076</v>
      </c>
      <c r="J83" s="34">
        <f t="shared" si="15"/>
        <v>0.57656187809215154</v>
      </c>
      <c r="K83" s="33"/>
      <c r="L83" s="67">
        <v>0.57656187809215154</v>
      </c>
      <c r="M83" s="66">
        <v>3.0969798946574594</v>
      </c>
      <c r="N83" s="66">
        <v>-1.0127245221710264</v>
      </c>
      <c r="O83" s="65">
        <v>1.5076934943942812</v>
      </c>
      <c r="P83" s="134">
        <f t="shared" si="8"/>
        <v>0.64027591142810825</v>
      </c>
      <c r="Q83" s="133">
        <f t="shared" si="9"/>
        <v>0.95676799663364054</v>
      </c>
      <c r="R83" s="133">
        <f t="shared" si="10"/>
        <v>0.26644699600800653</v>
      </c>
      <c r="S83" s="133">
        <f t="shared" si="11"/>
        <v>0.81871913125357632</v>
      </c>
      <c r="T83" s="132">
        <f>EXP(P83)/((EXP(P82)+EXP(P83)+EXP(P84)+EXP(P85)))</f>
        <v>0.2489195698444657</v>
      </c>
      <c r="U83" s="132">
        <f>EXP(Q83)/((EXP(Q82)+EXP(Q83)+EXP(Q84)+EXP(Q85)))</f>
        <v>0.32533647525312509</v>
      </c>
      <c r="V83" s="132">
        <f>EXP(R83)/((EXP(R82)+EXP(R83)+EXP(R84)+EXP(R85)))</f>
        <v>0.16312861758756406</v>
      </c>
      <c r="W83" s="131">
        <f>EXP(S83)/((EXP(S82)+EXP(S83)+EXP(S84)+EXP(S85)))</f>
        <v>0.26893724916740119</v>
      </c>
      <c r="X83" s="11"/>
      <c r="Y83" s="30">
        <v>6.2229892461116425E-2</v>
      </c>
      <c r="Z83" s="30">
        <v>-0.16866588118671871</v>
      </c>
      <c r="AA83" s="30">
        <v>4.0782154396891014E-2</v>
      </c>
      <c r="AB83" s="29">
        <v>6.7234312291850298E-2</v>
      </c>
      <c r="AC83" s="28">
        <v>0.10801646668874132</v>
      </c>
      <c r="AD83" s="27">
        <v>-0.10143156889486842</v>
      </c>
      <c r="AE83" s="6">
        <f t="shared" si="12"/>
        <v>1.5804779631390237E-3</v>
      </c>
      <c r="AF83" s="26">
        <v>-1.6973028669519192</v>
      </c>
      <c r="AG83" s="25">
        <v>2.621849585460176</v>
      </c>
      <c r="AH83" s="24">
        <v>0.57498140012901255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</row>
    <row r="84" spans="1:149" s="1" customFormat="1" ht="15" thickBot="1" x14ac:dyDescent="0.4">
      <c r="A84" s="182"/>
      <c r="B84" s="41">
        <v>1</v>
      </c>
      <c r="C84" s="40">
        <v>0</v>
      </c>
      <c r="D84" s="39">
        <v>0</v>
      </c>
      <c r="E84" s="38">
        <v>0</v>
      </c>
      <c r="F84" s="38">
        <v>1</v>
      </c>
      <c r="G84" s="37">
        <v>0</v>
      </c>
      <c r="H84" s="36">
        <f t="shared" si="13"/>
        <v>2.5204180165653076</v>
      </c>
      <c r="I84" s="35">
        <f t="shared" si="14"/>
        <v>-1.5892864002631779</v>
      </c>
      <c r="J84" s="34">
        <f t="shared" si="15"/>
        <v>0.57656187809215154</v>
      </c>
      <c r="K84" s="33"/>
      <c r="L84" s="67">
        <v>0.57656187809215154</v>
      </c>
      <c r="M84" s="66">
        <v>-1.0127245221710264</v>
      </c>
      <c r="N84" s="66">
        <v>3.0969798946574594</v>
      </c>
      <c r="O84" s="65">
        <v>1.5076934943942812</v>
      </c>
      <c r="P84" s="134">
        <f t="shared" si="8"/>
        <v>0.64027591142810825</v>
      </c>
      <c r="Q84" s="133">
        <f t="shared" si="9"/>
        <v>0.26644699600800653</v>
      </c>
      <c r="R84" s="133">
        <f t="shared" si="10"/>
        <v>0.95676799663364054</v>
      </c>
      <c r="S84" s="133">
        <f t="shared" si="11"/>
        <v>0.81871913125357632</v>
      </c>
      <c r="T84" s="132">
        <f>EXP(P84)/((EXP(P82)+EXP(P83)+EXP(P84)+EXP(P85)))</f>
        <v>0.2489195698444657</v>
      </c>
      <c r="U84" s="132">
        <f>EXP(Q84)/((EXP(Q82)+EXP(Q83)+EXP(Q84)+EXP(Q85)))</f>
        <v>0.16312861758756406</v>
      </c>
      <c r="V84" s="132">
        <f>EXP(R84)/((EXP(R82)+EXP(R83)+EXP(R84)+EXP(R85)))</f>
        <v>0.32533647525312509</v>
      </c>
      <c r="W84" s="131">
        <f>EXP(S84)/((EXP(S82)+EXP(S83)+EXP(S84)+EXP(S85)))</f>
        <v>0.26893724916740119</v>
      </c>
      <c r="X84" s="11"/>
      <c r="Y84" s="30">
        <v>6.2229892461116425E-2</v>
      </c>
      <c r="Z84" s="30">
        <v>4.0782154396891014E-2</v>
      </c>
      <c r="AA84" s="30">
        <v>-0.16866588118671871</v>
      </c>
      <c r="AB84" s="29">
        <v>6.7234312291850298E-2</v>
      </c>
      <c r="AC84" s="28">
        <v>-0.10143156889486842</v>
      </c>
      <c r="AD84" s="27">
        <v>0.10801646668874132</v>
      </c>
      <c r="AE84" s="6">
        <f t="shared" si="12"/>
        <v>1.5804779631390237E-3</v>
      </c>
      <c r="AF84" s="26">
        <v>2.621849585460176</v>
      </c>
      <c r="AG84" s="25">
        <v>-1.6973028669519192</v>
      </c>
      <c r="AH84" s="24">
        <v>0.57498140012901255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</row>
    <row r="85" spans="1:149" s="1" customFormat="1" ht="15" thickBot="1" x14ac:dyDescent="0.4">
      <c r="A85" s="183"/>
      <c r="B85" s="23">
        <v>1</v>
      </c>
      <c r="C85" s="22">
        <v>1</v>
      </c>
      <c r="D85" s="21">
        <v>0</v>
      </c>
      <c r="E85" s="20">
        <v>0</v>
      </c>
      <c r="F85" s="20">
        <v>0</v>
      </c>
      <c r="G85" s="19">
        <v>1</v>
      </c>
      <c r="H85" s="18">
        <f t="shared" si="13"/>
        <v>2.3889238420718342</v>
      </c>
      <c r="I85" s="17">
        <f t="shared" si="14"/>
        <v>2.3889238420718342</v>
      </c>
      <c r="J85" s="16">
        <f t="shared" si="15"/>
        <v>0.11678451498017298</v>
      </c>
      <c r="K85" s="15"/>
      <c r="L85" s="64">
        <v>0.11678451498017298</v>
      </c>
      <c r="M85" s="63">
        <v>2.5057083570520073</v>
      </c>
      <c r="N85" s="63">
        <v>2.5057083570520073</v>
      </c>
      <c r="O85" s="62">
        <v>4.8946321991238415</v>
      </c>
      <c r="P85" s="130">
        <f t="shared" si="8"/>
        <v>0.52916299102366182</v>
      </c>
      <c r="Q85" s="129">
        <f t="shared" si="9"/>
        <v>0.92454102939238891</v>
      </c>
      <c r="R85" s="129">
        <f t="shared" si="10"/>
        <v>0.92454102939238891</v>
      </c>
      <c r="S85" s="129">
        <f t="shared" si="11"/>
        <v>0.99256897128414234</v>
      </c>
      <c r="T85" s="128">
        <f>EXP(P85)/((EXP(P82)+EXP(P83)+EXP(P84)+EXP(P85)))</f>
        <v>0.22274261481425542</v>
      </c>
      <c r="U85" s="128">
        <f>EXP(Q85)/((EXP(Q82)+EXP(Q83)+EXP(Q84)+EXP(Q85)))</f>
        <v>0.31501901056274961</v>
      </c>
      <c r="V85" s="128">
        <f>EXP(R85)/((EXP(R82)+EXP(R83)+EXP(R84)+EXP(R85)))</f>
        <v>0.31501901056274961</v>
      </c>
      <c r="W85" s="127">
        <f>EXP(S85)/((EXP(S82)+EXP(S83)+EXP(S84)+EXP(S85)))</f>
        <v>0.32000221509735743</v>
      </c>
      <c r="X85" s="11"/>
      <c r="Y85" s="10">
        <v>5.5685653703563855E-2</v>
      </c>
      <c r="Z85" s="10">
        <v>7.8754752640687403E-2</v>
      </c>
      <c r="AA85" s="10">
        <v>7.8754752640687403E-2</v>
      </c>
      <c r="AB85" s="9">
        <v>-0.16999944622566066</v>
      </c>
      <c r="AC85" s="8">
        <v>-9.1244693584973252E-2</v>
      </c>
      <c r="AD85" s="7">
        <v>-9.1244693584973252E-2</v>
      </c>
      <c r="AE85" s="6">
        <f t="shared" si="12"/>
        <v>4.3195712759277999E-2</v>
      </c>
      <c r="AF85" s="5">
        <v>2.4801685356568073</v>
      </c>
      <c r="AG85" s="4">
        <v>2.4801685356568073</v>
      </c>
      <c r="AH85" s="3">
        <v>7.3588802220894978E-2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</row>
    <row r="86" spans="1:149" s="1" customFormat="1" ht="15" thickBot="1" x14ac:dyDescent="0.4">
      <c r="A86" s="181">
        <f>A82+1</f>
        <v>20</v>
      </c>
      <c r="B86" s="58">
        <v>0</v>
      </c>
      <c r="C86" s="57">
        <v>0</v>
      </c>
      <c r="D86" s="56">
        <v>1</v>
      </c>
      <c r="E86" s="55">
        <v>0</v>
      </c>
      <c r="F86" s="55">
        <v>0</v>
      </c>
      <c r="G86" s="54">
        <v>0</v>
      </c>
      <c r="H86" s="36">
        <f t="shared" si="13"/>
        <v>-1.4047152541650643</v>
      </c>
      <c r="I86" s="35">
        <f t="shared" si="14"/>
        <v>-1.4047152541650643</v>
      </c>
      <c r="J86" s="53">
        <f t="shared" si="15"/>
        <v>1.17644839752108</v>
      </c>
      <c r="K86" s="52">
        <f>K82</f>
        <v>1</v>
      </c>
      <c r="L86" s="61" cm="1">
        <f t="array" ref="L86:O89">J86:J89 + MMULT(H86:I89, TRANSPOSE(B86:C89))</f>
        <v>1.17644839752108</v>
      </c>
      <c r="M86" s="60">
        <v>-0.22826685664398427</v>
      </c>
      <c r="N86" s="60">
        <v>-0.22826685664398427</v>
      </c>
      <c r="O86" s="59">
        <v>-1.6329821108090485</v>
      </c>
      <c r="P86" s="136">
        <f t="shared" si="8"/>
        <v>0.76430861538872397</v>
      </c>
      <c r="Q86" s="135">
        <f t="shared" si="9"/>
        <v>0.44317979350417214</v>
      </c>
      <c r="R86" s="135">
        <f t="shared" si="10"/>
        <v>0.44317979350417214</v>
      </c>
      <c r="S86" s="135">
        <f t="shared" si="11"/>
        <v>0.16342225137184199</v>
      </c>
      <c r="T86" s="132">
        <f>EXP(P86)/((EXP(P86)+EXP(P87)+EXP(P88)+EXP(P89)))</f>
        <v>0.28184545208999773</v>
      </c>
      <c r="U86" s="132">
        <f>EXP(Q86)/((EXP(Q86)+EXP(Q87)+EXP(Q88)+EXP(Q89)))</f>
        <v>0.19522917021776268</v>
      </c>
      <c r="V86" s="132">
        <f>EXP(R86)/((EXP(R86)+EXP(R87)+EXP(R88)+EXP(R89)))</f>
        <v>0.19522917021776268</v>
      </c>
      <c r="W86" s="131">
        <f>EXP(S86)/((EXP(S86)+EXP(S87)+EXP(S88)+EXP(S89)))</f>
        <v>0.14004984525971473</v>
      </c>
      <c r="X86" s="49" cm="1">
        <f t="array" ref="X86">SUM(LN(T86:W89)*D86:G89*(-0.25))</f>
        <v>1.1585347067212532</v>
      </c>
      <c r="Y86" s="48" cm="1">
        <f t="array" ref="Y86:AB89">0.25*(T86:W89-D86:G89)</f>
        <v>-0.17953863697750055</v>
      </c>
      <c r="Z86" s="48">
        <v>4.8807292554440669E-2</v>
      </c>
      <c r="AA86" s="48">
        <v>4.8807292554440669E-2</v>
      </c>
      <c r="AB86" s="47">
        <v>3.5012461314928682E-2</v>
      </c>
      <c r="AC86" s="46" cm="1">
        <f t="array" ref="AC86:AD89">MMULT(_xlfn.ANCHORARRAY(Y86),B86:C89)</f>
        <v>8.3819753869369351E-2</v>
      </c>
      <c r="AD86" s="45">
        <v>8.3819753869369351E-2</v>
      </c>
      <c r="AE86" s="6">
        <f t="shared" si="12"/>
        <v>-4.6911590553690548E-2</v>
      </c>
      <c r="AF86" s="44" cm="1">
        <f t="array" ref="AF86:AG89">H86:I89-K86*_xlfn.ANCHORARRAY(AC86)</f>
        <v>-1.4885350080344337</v>
      </c>
      <c r="AG86" s="43">
        <v>-1.4885350080344337</v>
      </c>
      <c r="AH86" s="42" cm="1">
        <f t="array" ref="AH86:AH89">J86:J89-K86*AE86:AE89</f>
        <v>1.2233599880747705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</row>
    <row r="87" spans="1:149" s="1" customFormat="1" ht="15" thickBot="1" x14ac:dyDescent="0.4">
      <c r="A87" s="182"/>
      <c r="B87" s="41">
        <v>0</v>
      </c>
      <c r="C87" s="40">
        <v>1</v>
      </c>
      <c r="D87" s="39">
        <v>0</v>
      </c>
      <c r="E87" s="38">
        <v>1</v>
      </c>
      <c r="F87" s="38">
        <v>0</v>
      </c>
      <c r="G87" s="37">
        <v>0</v>
      </c>
      <c r="H87" s="36">
        <f t="shared" si="13"/>
        <v>-1.6973028669519192</v>
      </c>
      <c r="I87" s="35">
        <f t="shared" si="14"/>
        <v>2.621849585460176</v>
      </c>
      <c r="J87" s="34">
        <f t="shared" si="15"/>
        <v>0.57498140012901255</v>
      </c>
      <c r="K87" s="33"/>
      <c r="L87" s="67">
        <v>0.57498140012901255</v>
      </c>
      <c r="M87" s="66">
        <v>3.1968309855891883</v>
      </c>
      <c r="N87" s="66">
        <v>-1.1223214668229067</v>
      </c>
      <c r="O87" s="65">
        <v>1.4995281186372693</v>
      </c>
      <c r="P87" s="134">
        <f t="shared" si="8"/>
        <v>0.63991181087947091</v>
      </c>
      <c r="Q87" s="133">
        <f t="shared" si="9"/>
        <v>0.96071484727072887</v>
      </c>
      <c r="R87" s="133">
        <f t="shared" si="10"/>
        <v>0.24558092923394759</v>
      </c>
      <c r="S87" s="133">
        <f t="shared" si="11"/>
        <v>0.8175040862154358</v>
      </c>
      <c r="T87" s="132">
        <f>EXP(P87)/((EXP(P86)+EXP(P87)+EXP(P88)+EXP(P89)))</f>
        <v>0.24887781518549745</v>
      </c>
      <c r="U87" s="132">
        <f>EXP(Q87)/((EXP(Q86)+EXP(Q87)+EXP(Q88)+EXP(Q89)))</f>
        <v>0.32757241795959946</v>
      </c>
      <c r="V87" s="132">
        <f>EXP(R87)/((EXP(R86)+EXP(R87)+EXP(R88)+EXP(R89)))</f>
        <v>0.16022438453606602</v>
      </c>
      <c r="W87" s="131">
        <f>EXP(S87)/((EXP(S86)+EXP(S87)+EXP(S88)+EXP(S89)))</f>
        <v>0.2693684733377637</v>
      </c>
      <c r="X87" s="11"/>
      <c r="Y87" s="30">
        <v>6.2219453796374363E-2</v>
      </c>
      <c r="Z87" s="30">
        <v>-0.16810689551010013</v>
      </c>
      <c r="AA87" s="30">
        <v>4.0056096134016506E-2</v>
      </c>
      <c r="AB87" s="29">
        <v>6.7342118334440926E-2</v>
      </c>
      <c r="AC87" s="28">
        <v>0.10739821446845743</v>
      </c>
      <c r="AD87" s="27">
        <v>-0.10076477717565921</v>
      </c>
      <c r="AE87" s="6">
        <f t="shared" si="12"/>
        <v>1.5107727547316596E-3</v>
      </c>
      <c r="AF87" s="26">
        <v>-1.8047010814203768</v>
      </c>
      <c r="AG87" s="25">
        <v>2.7226143626358352</v>
      </c>
      <c r="AH87" s="24">
        <v>0.57347062737428089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</row>
    <row r="88" spans="1:149" s="1" customFormat="1" ht="15" thickBot="1" x14ac:dyDescent="0.4">
      <c r="A88" s="182"/>
      <c r="B88" s="41">
        <v>1</v>
      </c>
      <c r="C88" s="40">
        <v>0</v>
      </c>
      <c r="D88" s="39">
        <v>0</v>
      </c>
      <c r="E88" s="38">
        <v>0</v>
      </c>
      <c r="F88" s="38">
        <v>1</v>
      </c>
      <c r="G88" s="37">
        <v>0</v>
      </c>
      <c r="H88" s="36">
        <f t="shared" si="13"/>
        <v>2.621849585460176</v>
      </c>
      <c r="I88" s="35">
        <f t="shared" si="14"/>
        <v>-1.6973028669519192</v>
      </c>
      <c r="J88" s="34">
        <f t="shared" si="15"/>
        <v>0.57498140012901255</v>
      </c>
      <c r="K88" s="33"/>
      <c r="L88" s="67">
        <v>0.57498140012901255</v>
      </c>
      <c r="M88" s="66">
        <v>-1.1223214668229067</v>
      </c>
      <c r="N88" s="66">
        <v>3.1968309855891883</v>
      </c>
      <c r="O88" s="65">
        <v>1.4995281186372693</v>
      </c>
      <c r="P88" s="134">
        <f t="shared" si="8"/>
        <v>0.63991181087947091</v>
      </c>
      <c r="Q88" s="133">
        <f t="shared" si="9"/>
        <v>0.24558092923394759</v>
      </c>
      <c r="R88" s="133">
        <f t="shared" si="10"/>
        <v>0.96071484727072887</v>
      </c>
      <c r="S88" s="133">
        <f t="shared" si="11"/>
        <v>0.8175040862154358</v>
      </c>
      <c r="T88" s="132">
        <f>EXP(P88)/((EXP(P86)+EXP(P87)+EXP(P88)+EXP(P89)))</f>
        <v>0.24887781518549745</v>
      </c>
      <c r="U88" s="132">
        <f>EXP(Q88)/((EXP(Q86)+EXP(Q87)+EXP(Q88)+EXP(Q89)))</f>
        <v>0.16022438453606602</v>
      </c>
      <c r="V88" s="132">
        <f>EXP(R88)/((EXP(R86)+EXP(R87)+EXP(R88)+EXP(R89)))</f>
        <v>0.32757241795959946</v>
      </c>
      <c r="W88" s="131">
        <f>EXP(S88)/((EXP(S86)+EXP(S87)+EXP(S88)+EXP(S89)))</f>
        <v>0.2693684733377637</v>
      </c>
      <c r="X88" s="11"/>
      <c r="Y88" s="30">
        <v>6.2219453796374363E-2</v>
      </c>
      <c r="Z88" s="30">
        <v>4.0056096134016506E-2</v>
      </c>
      <c r="AA88" s="30">
        <v>-0.16810689551010013</v>
      </c>
      <c r="AB88" s="29">
        <v>6.7342118334440926E-2</v>
      </c>
      <c r="AC88" s="28">
        <v>-0.10076477717565921</v>
      </c>
      <c r="AD88" s="27">
        <v>0.10739821446845743</v>
      </c>
      <c r="AE88" s="6">
        <f t="shared" si="12"/>
        <v>1.5107727547316596E-3</v>
      </c>
      <c r="AF88" s="26">
        <v>2.7226143626358352</v>
      </c>
      <c r="AG88" s="25">
        <v>-1.8047010814203768</v>
      </c>
      <c r="AH88" s="24">
        <v>0.57347062737428089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</row>
    <row r="89" spans="1:149" s="1" customFormat="1" ht="15" thickBot="1" x14ac:dyDescent="0.4">
      <c r="A89" s="183"/>
      <c r="B89" s="23">
        <v>1</v>
      </c>
      <c r="C89" s="22">
        <v>1</v>
      </c>
      <c r="D89" s="21">
        <v>0</v>
      </c>
      <c r="E89" s="20">
        <v>0</v>
      </c>
      <c r="F89" s="20">
        <v>0</v>
      </c>
      <c r="G89" s="19">
        <v>1</v>
      </c>
      <c r="H89" s="18">
        <f t="shared" si="13"/>
        <v>2.4801685356568073</v>
      </c>
      <c r="I89" s="17">
        <f t="shared" si="14"/>
        <v>2.4801685356568073</v>
      </c>
      <c r="J89" s="16">
        <f t="shared" si="15"/>
        <v>7.3588802220894978E-2</v>
      </c>
      <c r="K89" s="15"/>
      <c r="L89" s="64">
        <v>7.3588802220894978E-2</v>
      </c>
      <c r="M89" s="63">
        <v>2.5537573378777023</v>
      </c>
      <c r="N89" s="63">
        <v>2.5537573378777023</v>
      </c>
      <c r="O89" s="62">
        <v>5.0339258735345096</v>
      </c>
      <c r="P89" s="130">
        <f t="shared" si="8"/>
        <v>0.51838890283387962</v>
      </c>
      <c r="Q89" s="129">
        <f t="shared" si="9"/>
        <v>0.92782553076953744</v>
      </c>
      <c r="R89" s="129">
        <f t="shared" si="10"/>
        <v>0.92782553076953744</v>
      </c>
      <c r="S89" s="129">
        <f t="shared" si="11"/>
        <v>0.99352895678526698</v>
      </c>
      <c r="T89" s="128">
        <f>EXP(P89)/((EXP(P86)+EXP(P87)+EXP(P88)+EXP(P89)))</f>
        <v>0.22039891753900742</v>
      </c>
      <c r="U89" s="128">
        <f>EXP(Q89)/((EXP(Q86)+EXP(Q87)+EXP(Q88)+EXP(Q89)))</f>
        <v>0.31697402728657187</v>
      </c>
      <c r="V89" s="128">
        <f>EXP(R89)/((EXP(R86)+EXP(R87)+EXP(R88)+EXP(R89)))</f>
        <v>0.31697402728657187</v>
      </c>
      <c r="W89" s="127">
        <f>EXP(S89)/((EXP(S86)+EXP(S87)+EXP(S88)+EXP(S89)))</f>
        <v>0.32121320806475784</v>
      </c>
      <c r="X89" s="11"/>
      <c r="Y89" s="10">
        <v>5.5099729384751855E-2</v>
      </c>
      <c r="Z89" s="10">
        <v>7.9243506821642967E-2</v>
      </c>
      <c r="AA89" s="10">
        <v>7.9243506821642967E-2</v>
      </c>
      <c r="AB89" s="9">
        <v>-0.16969669798381054</v>
      </c>
      <c r="AC89" s="8">
        <v>-9.0453191162167573E-2</v>
      </c>
      <c r="AD89" s="7">
        <v>-9.0453191162167573E-2</v>
      </c>
      <c r="AE89" s="6">
        <f t="shared" si="12"/>
        <v>4.3890045044227249E-2</v>
      </c>
      <c r="AF89" s="5">
        <v>2.5706217268189748</v>
      </c>
      <c r="AG89" s="4">
        <v>2.5706217268189748</v>
      </c>
      <c r="AH89" s="3">
        <v>2.9698757176667728E-2</v>
      </c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</row>
    <row r="90" spans="1:149" s="1" customFormat="1" ht="15" thickBot="1" x14ac:dyDescent="0.4">
      <c r="A90" s="181">
        <f>A86+1</f>
        <v>21</v>
      </c>
      <c r="B90" s="58">
        <v>0</v>
      </c>
      <c r="C90" s="57">
        <v>0</v>
      </c>
      <c r="D90" s="56">
        <v>1</v>
      </c>
      <c r="E90" s="55">
        <v>0</v>
      </c>
      <c r="F90" s="55">
        <v>0</v>
      </c>
      <c r="G90" s="54">
        <v>0</v>
      </c>
      <c r="H90" s="36">
        <f t="shared" si="13"/>
        <v>-1.4885350080344337</v>
      </c>
      <c r="I90" s="35">
        <f t="shared" si="14"/>
        <v>-1.4885350080344337</v>
      </c>
      <c r="J90" s="53">
        <f t="shared" si="15"/>
        <v>1.2233599880747705</v>
      </c>
      <c r="K90" s="52">
        <f>K86</f>
        <v>1</v>
      </c>
      <c r="L90" s="61" cm="1">
        <f t="array" ref="L90:O93">J90:J93 + MMULT(H90:I93, TRANSPOSE(B90:C93))</f>
        <v>1.2233599880747705</v>
      </c>
      <c r="M90" s="60">
        <v>-0.26517501995966319</v>
      </c>
      <c r="N90" s="60">
        <v>-0.26517501995966319</v>
      </c>
      <c r="O90" s="59">
        <v>-1.7537100279940969</v>
      </c>
      <c r="P90" s="136">
        <f t="shared" si="8"/>
        <v>0.77265430433368354</v>
      </c>
      <c r="Q90" s="135">
        <f t="shared" si="9"/>
        <v>0.43409200188169306</v>
      </c>
      <c r="R90" s="135">
        <f t="shared" si="10"/>
        <v>0.43409200188169306</v>
      </c>
      <c r="S90" s="135">
        <f t="shared" si="11"/>
        <v>0.14757986583265287</v>
      </c>
      <c r="T90" s="132">
        <f>EXP(P90)/((EXP(P90)+EXP(P91)+EXP(P92)+EXP(P93)))</f>
        <v>0.28426851265853759</v>
      </c>
      <c r="U90" s="132">
        <f>EXP(Q90)/((EXP(Q90)+EXP(Q91)+EXP(Q92)+EXP(Q93)))</f>
        <v>0.1939932522491345</v>
      </c>
      <c r="V90" s="132">
        <f>EXP(R90)/((EXP(R90)+EXP(R91)+EXP(R92)+EXP(R93)))</f>
        <v>0.1939932522491345</v>
      </c>
      <c r="W90" s="131">
        <f>EXP(S90)/((EXP(S90)+EXP(S91)+EXP(S92)+EXP(S93)))</f>
        <v>0.13820688718712712</v>
      </c>
      <c r="X90" s="49" cm="1">
        <f t="array" ref="X90">SUM(LN(T90:W93)*D90:G93*(-0.25))</f>
        <v>1.1523814641474406</v>
      </c>
      <c r="Y90" s="48" cm="1">
        <f t="array" ref="Y90:AB93">0.25*(T90:W93-D90:G93)</f>
        <v>-0.1789328718353656</v>
      </c>
      <c r="Z90" s="48">
        <v>4.8498313062283624E-2</v>
      </c>
      <c r="AA90" s="48">
        <v>4.8498313062283624E-2</v>
      </c>
      <c r="AB90" s="47">
        <v>3.455172179678178E-2</v>
      </c>
      <c r="AC90" s="46" cm="1">
        <f t="array" ref="AC90:AD93">MMULT(_xlfn.ANCHORARRAY(Y90),B90:C93)</f>
        <v>8.3050034859065397E-2</v>
      </c>
      <c r="AD90" s="45">
        <v>8.3050034859065397E-2</v>
      </c>
      <c r="AE90" s="6">
        <f t="shared" si="12"/>
        <v>-4.7384523914016562E-2</v>
      </c>
      <c r="AF90" s="44" cm="1">
        <f t="array" ref="AF90:AG93">H90:I93-K90*_xlfn.ANCHORARRAY(AC90)</f>
        <v>-1.5715850428934992</v>
      </c>
      <c r="AG90" s="43">
        <v>-1.5715850428934992</v>
      </c>
      <c r="AH90" s="42" cm="1">
        <f t="array" ref="AH90:AH93">J90:J93-K90*AE90:AE93</f>
        <v>1.270744511988787</v>
      </c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</row>
    <row r="91" spans="1:149" s="1" customFormat="1" ht="15" thickBot="1" x14ac:dyDescent="0.4">
      <c r="A91" s="182"/>
      <c r="B91" s="41">
        <v>0</v>
      </c>
      <c r="C91" s="40">
        <v>1</v>
      </c>
      <c r="D91" s="39">
        <v>0</v>
      </c>
      <c r="E91" s="38">
        <v>1</v>
      </c>
      <c r="F91" s="38">
        <v>0</v>
      </c>
      <c r="G91" s="37">
        <v>0</v>
      </c>
      <c r="H91" s="36">
        <f t="shared" si="13"/>
        <v>-1.8047010814203768</v>
      </c>
      <c r="I91" s="35">
        <f t="shared" si="14"/>
        <v>2.7226143626358352</v>
      </c>
      <c r="J91" s="34">
        <f t="shared" si="15"/>
        <v>0.57347062737428089</v>
      </c>
      <c r="K91" s="33"/>
      <c r="L91" s="67">
        <v>0.57347062737428089</v>
      </c>
      <c r="M91" s="66">
        <v>3.2960849900101161</v>
      </c>
      <c r="N91" s="66">
        <v>-1.2312304540460959</v>
      </c>
      <c r="O91" s="65">
        <v>1.4913839085897393</v>
      </c>
      <c r="P91" s="134">
        <f t="shared" si="8"/>
        <v>0.639563618010065</v>
      </c>
      <c r="Q91" s="133">
        <f t="shared" si="9"/>
        <v>0.96429425838832006</v>
      </c>
      <c r="R91" s="133">
        <f t="shared" si="10"/>
        <v>0.22596614005561066</v>
      </c>
      <c r="S91" s="133">
        <f t="shared" si="11"/>
        <v>0.81628589883002522</v>
      </c>
      <c r="T91" s="132">
        <f>EXP(P91)/((EXP(P90)+EXP(P91)+EXP(P92)+EXP(P93)))</f>
        <v>0.24884459179376678</v>
      </c>
      <c r="U91" s="132">
        <f>EXP(Q91)/((EXP(Q90)+EXP(Q91)+EXP(Q92)+EXP(Q93)))</f>
        <v>0.32964807062510715</v>
      </c>
      <c r="V91" s="132">
        <f>EXP(R91)/((EXP(R90)+EXP(R91)+EXP(R92)+EXP(R93)))</f>
        <v>0.15754285467211973</v>
      </c>
      <c r="W91" s="131">
        <f>EXP(S91)/((EXP(S90)+EXP(S91)+EXP(S92)+EXP(S93)))</f>
        <v>0.26973979659698472</v>
      </c>
      <c r="X91" s="11"/>
      <c r="Y91" s="30">
        <v>6.2211147948441695E-2</v>
      </c>
      <c r="Z91" s="30">
        <v>-0.16758798234372321</v>
      </c>
      <c r="AA91" s="30">
        <v>3.9385713668029933E-2</v>
      </c>
      <c r="AB91" s="29">
        <v>6.7434949149246179E-2</v>
      </c>
      <c r="AC91" s="28">
        <v>0.10682066281727612</v>
      </c>
      <c r="AD91" s="27">
        <v>-0.10015303319447703</v>
      </c>
      <c r="AE91" s="6">
        <f t="shared" si="12"/>
        <v>1.4438284219946002E-3</v>
      </c>
      <c r="AF91" s="26">
        <v>-1.9115217442376529</v>
      </c>
      <c r="AG91" s="25">
        <v>2.8227673958303123</v>
      </c>
      <c r="AH91" s="24">
        <v>0.57202679895228625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</row>
    <row r="92" spans="1:149" s="1" customFormat="1" ht="15" thickBot="1" x14ac:dyDescent="0.4">
      <c r="A92" s="182"/>
      <c r="B92" s="41">
        <v>1</v>
      </c>
      <c r="C92" s="40">
        <v>0</v>
      </c>
      <c r="D92" s="39">
        <v>0</v>
      </c>
      <c r="E92" s="38">
        <v>0</v>
      </c>
      <c r="F92" s="38">
        <v>1</v>
      </c>
      <c r="G92" s="37">
        <v>0</v>
      </c>
      <c r="H92" s="36">
        <f t="shared" si="13"/>
        <v>2.7226143626358352</v>
      </c>
      <c r="I92" s="35">
        <f t="shared" si="14"/>
        <v>-1.8047010814203768</v>
      </c>
      <c r="J92" s="34">
        <f t="shared" si="15"/>
        <v>0.57347062737428089</v>
      </c>
      <c r="K92" s="33"/>
      <c r="L92" s="67">
        <v>0.57347062737428089</v>
      </c>
      <c r="M92" s="66">
        <v>-1.2312304540460959</v>
      </c>
      <c r="N92" s="66">
        <v>3.2960849900101161</v>
      </c>
      <c r="O92" s="65">
        <v>1.4913839085897393</v>
      </c>
      <c r="P92" s="134">
        <f t="shared" si="8"/>
        <v>0.639563618010065</v>
      </c>
      <c r="Q92" s="133">
        <f t="shared" si="9"/>
        <v>0.22596614005561066</v>
      </c>
      <c r="R92" s="133">
        <f t="shared" si="10"/>
        <v>0.96429425838832006</v>
      </c>
      <c r="S92" s="133">
        <f t="shared" si="11"/>
        <v>0.81628589883002522</v>
      </c>
      <c r="T92" s="132">
        <f>EXP(P92)/((EXP(P90)+EXP(P91)+EXP(P92)+EXP(P93)))</f>
        <v>0.24884459179376678</v>
      </c>
      <c r="U92" s="132">
        <f>EXP(Q92)/((EXP(Q90)+EXP(Q91)+EXP(Q92)+EXP(Q93)))</f>
        <v>0.15754285467211973</v>
      </c>
      <c r="V92" s="132">
        <f>EXP(R92)/((EXP(R90)+EXP(R91)+EXP(R92)+EXP(R93)))</f>
        <v>0.32964807062510715</v>
      </c>
      <c r="W92" s="131">
        <f>EXP(S92)/((EXP(S90)+EXP(S91)+EXP(S92)+EXP(S93)))</f>
        <v>0.26973979659698472</v>
      </c>
      <c r="X92" s="11"/>
      <c r="Y92" s="30">
        <v>6.2211147948441695E-2</v>
      </c>
      <c r="Z92" s="30">
        <v>3.9385713668029933E-2</v>
      </c>
      <c r="AA92" s="30">
        <v>-0.16758798234372321</v>
      </c>
      <c r="AB92" s="29">
        <v>6.7434949149246179E-2</v>
      </c>
      <c r="AC92" s="28">
        <v>-0.10015303319447703</v>
      </c>
      <c r="AD92" s="27">
        <v>0.10682066281727612</v>
      </c>
      <c r="AE92" s="6">
        <f t="shared" si="12"/>
        <v>1.4438284219946002E-3</v>
      </c>
      <c r="AF92" s="26">
        <v>2.8227673958303123</v>
      </c>
      <c r="AG92" s="25">
        <v>-1.9115217442376529</v>
      </c>
      <c r="AH92" s="24">
        <v>0.57202679895228625</v>
      </c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</row>
    <row r="93" spans="1:149" s="1" customFormat="1" ht="15" thickBot="1" x14ac:dyDescent="0.4">
      <c r="A93" s="183"/>
      <c r="B93" s="23">
        <v>1</v>
      </c>
      <c r="C93" s="22">
        <v>1</v>
      </c>
      <c r="D93" s="21">
        <v>0</v>
      </c>
      <c r="E93" s="20">
        <v>0</v>
      </c>
      <c r="F93" s="20">
        <v>0</v>
      </c>
      <c r="G93" s="19">
        <v>1</v>
      </c>
      <c r="H93" s="18">
        <f t="shared" si="13"/>
        <v>2.5706217268189748</v>
      </c>
      <c r="I93" s="17">
        <f t="shared" si="14"/>
        <v>2.5706217268189748</v>
      </c>
      <c r="J93" s="16">
        <f t="shared" si="15"/>
        <v>2.9698757176667728E-2</v>
      </c>
      <c r="K93" s="15"/>
      <c r="L93" s="64">
        <v>2.9698757176667728E-2</v>
      </c>
      <c r="M93" s="63">
        <v>2.6003204839956426</v>
      </c>
      <c r="N93" s="63">
        <v>2.6003204839956426</v>
      </c>
      <c r="O93" s="62">
        <v>5.1709422108146175</v>
      </c>
      <c r="P93" s="130">
        <f t="shared" si="8"/>
        <v>0.50742414361762378</v>
      </c>
      <c r="Q93" s="129">
        <f t="shared" si="9"/>
        <v>0.93088220261364407</v>
      </c>
      <c r="R93" s="129">
        <f t="shared" si="10"/>
        <v>0.93088220261364407</v>
      </c>
      <c r="S93" s="129">
        <f t="shared" si="11"/>
        <v>0.99435285606663248</v>
      </c>
      <c r="T93" s="128">
        <f>EXP(P93)/((EXP(P90)+EXP(P91)+EXP(P92)+EXP(P93)))</f>
        <v>0.21804230375392883</v>
      </c>
      <c r="U93" s="128">
        <f>EXP(Q93)/((EXP(Q90)+EXP(Q91)+EXP(Q92)+EXP(Q93)))</f>
        <v>0.31881582245363854</v>
      </c>
      <c r="V93" s="128">
        <f>EXP(R93)/((EXP(R90)+EXP(R91)+EXP(R92)+EXP(R93)))</f>
        <v>0.31881582245363854</v>
      </c>
      <c r="W93" s="127">
        <f>EXP(S93)/((EXP(S90)+EXP(S91)+EXP(S92)+EXP(S93)))</f>
        <v>0.32231351961890353</v>
      </c>
      <c r="X93" s="11"/>
      <c r="Y93" s="10">
        <v>5.4510575938482207E-2</v>
      </c>
      <c r="Z93" s="10">
        <v>7.9703955613409636E-2</v>
      </c>
      <c r="AA93" s="10">
        <v>7.9703955613409636E-2</v>
      </c>
      <c r="AB93" s="9">
        <v>-0.16942162009527412</v>
      </c>
      <c r="AC93" s="8">
        <v>-8.9717664481864481E-2</v>
      </c>
      <c r="AD93" s="7">
        <v>-8.9717664481864481E-2</v>
      </c>
      <c r="AE93" s="6">
        <f t="shared" si="12"/>
        <v>4.4496867070027368E-2</v>
      </c>
      <c r="AF93" s="5">
        <v>2.6603393913008393</v>
      </c>
      <c r="AG93" s="4">
        <v>2.6603393913008393</v>
      </c>
      <c r="AH93" s="3">
        <v>-1.479810989335964E-2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</row>
    <row r="94" spans="1:149" s="1" customFormat="1" ht="15" thickBot="1" x14ac:dyDescent="0.4">
      <c r="A94" s="181">
        <f>A90+1</f>
        <v>22</v>
      </c>
      <c r="B94" s="58">
        <v>0</v>
      </c>
      <c r="C94" s="57">
        <v>0</v>
      </c>
      <c r="D94" s="56">
        <v>1</v>
      </c>
      <c r="E94" s="55">
        <v>0</v>
      </c>
      <c r="F94" s="55">
        <v>0</v>
      </c>
      <c r="G94" s="54">
        <v>0</v>
      </c>
      <c r="H94" s="36">
        <f t="shared" si="13"/>
        <v>-1.5715850428934992</v>
      </c>
      <c r="I94" s="35">
        <f t="shared" si="14"/>
        <v>-1.5715850428934992</v>
      </c>
      <c r="J94" s="53">
        <f t="shared" si="15"/>
        <v>1.270744511988787</v>
      </c>
      <c r="K94" s="52">
        <f>K90</f>
        <v>1</v>
      </c>
      <c r="L94" s="61" cm="1">
        <f t="array" ref="L94:O97">J94:J97 + MMULT(H94:I97, TRANSPOSE(B94:C97))</f>
        <v>1.270744511988787</v>
      </c>
      <c r="M94" s="60">
        <v>-0.30084053090471219</v>
      </c>
      <c r="N94" s="60">
        <v>-0.30084053090471219</v>
      </c>
      <c r="O94" s="59">
        <v>-1.8724255737982114</v>
      </c>
      <c r="P94" s="136">
        <f t="shared" si="8"/>
        <v>0.78087016944816068</v>
      </c>
      <c r="Q94" s="135">
        <f t="shared" si="9"/>
        <v>0.4253520212905525</v>
      </c>
      <c r="R94" s="135">
        <f t="shared" si="10"/>
        <v>0.4253520212905525</v>
      </c>
      <c r="S94" s="135">
        <f t="shared" si="11"/>
        <v>0.13326131282331144</v>
      </c>
      <c r="T94" s="132">
        <f>EXP(P94)/((EXP(P94)+EXP(P95)+EXP(P96)+EXP(P97)))</f>
        <v>0.28668029743693429</v>
      </c>
      <c r="U94" s="132">
        <f>EXP(Q94)/((EXP(Q94)+EXP(Q95)+EXP(Q96)+EXP(Q97)))</f>
        <v>0.19280122550553316</v>
      </c>
      <c r="V94" s="132">
        <f>EXP(R94)/((EXP(R94)+EXP(R95)+EXP(R96)+EXP(R97)))</f>
        <v>0.19280122550553316</v>
      </c>
      <c r="W94" s="131">
        <f>EXP(S94)/((EXP(S94)+EXP(S95)+EXP(S96)+EXP(S97)))</f>
        <v>0.13656896104637203</v>
      </c>
      <c r="X94" s="49" cm="1">
        <f t="array" ref="X94">SUM(LN(T94:W97)*D94:G97*(-0.25))</f>
        <v>1.1465811459671924</v>
      </c>
      <c r="Y94" s="48" cm="1">
        <f t="array" ref="Y94:AB97">0.25*(T94:W97-D94:G97)</f>
        <v>-0.17832992564076644</v>
      </c>
      <c r="Z94" s="48">
        <v>4.8200306376383291E-2</v>
      </c>
      <c r="AA94" s="48">
        <v>4.8200306376383291E-2</v>
      </c>
      <c r="AB94" s="47">
        <v>3.4142240261593008E-2</v>
      </c>
      <c r="AC94" s="46" cm="1">
        <f t="array" ref="AC94:AD97">MMULT(_xlfn.ANCHORARRAY(Y94),B94:C97)</f>
        <v>8.2342546637976299E-2</v>
      </c>
      <c r="AD94" s="45">
        <v>8.2342546637976299E-2</v>
      </c>
      <c r="AE94" s="6">
        <f t="shared" si="12"/>
        <v>-4.7787072626406864E-2</v>
      </c>
      <c r="AF94" s="44" cm="1">
        <f t="array" ref="AF94:AG97">H94:I97-K94*_xlfn.ANCHORARRAY(AC94)</f>
        <v>-1.6539275895314756</v>
      </c>
      <c r="AG94" s="43">
        <v>-1.6539275895314756</v>
      </c>
      <c r="AH94" s="42" cm="1">
        <f t="array" ref="AH94:AH97">J94:J97-K94*AE94:AE97</f>
        <v>1.3185315846151939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</row>
    <row r="95" spans="1:149" s="1" customFormat="1" ht="15" thickBot="1" x14ac:dyDescent="0.4">
      <c r="A95" s="182"/>
      <c r="B95" s="41">
        <v>0</v>
      </c>
      <c r="C95" s="40">
        <v>1</v>
      </c>
      <c r="D95" s="39">
        <v>0</v>
      </c>
      <c r="E95" s="38">
        <v>1</v>
      </c>
      <c r="F95" s="38">
        <v>0</v>
      </c>
      <c r="G95" s="37">
        <v>0</v>
      </c>
      <c r="H95" s="36">
        <f t="shared" si="13"/>
        <v>-1.9115217442376529</v>
      </c>
      <c r="I95" s="35">
        <f t="shared" si="14"/>
        <v>2.8227673958303123</v>
      </c>
      <c r="J95" s="34">
        <f t="shared" si="15"/>
        <v>0.57202679895228625</v>
      </c>
      <c r="K95" s="33"/>
      <c r="L95" s="67">
        <v>0.57202679895228625</v>
      </c>
      <c r="M95" s="66">
        <v>3.3947941947825986</v>
      </c>
      <c r="N95" s="66">
        <v>-1.3394949452853666</v>
      </c>
      <c r="O95" s="65">
        <v>1.4832724505449457</v>
      </c>
      <c r="P95" s="134">
        <f t="shared" si="8"/>
        <v>0.63923071677584575</v>
      </c>
      <c r="Q95" s="133">
        <f t="shared" si="9"/>
        <v>0.96754144432022693</v>
      </c>
      <c r="R95" s="133">
        <f t="shared" si="10"/>
        <v>0.20759312689205867</v>
      </c>
      <c r="S95" s="133">
        <f t="shared" si="11"/>
        <v>0.81506635628176138</v>
      </c>
      <c r="T95" s="132">
        <f>EXP(P95)/((EXP(P94)+EXP(P95)+EXP(P96)+EXP(P97)))</f>
        <v>0.24881961494860208</v>
      </c>
      <c r="U95" s="132">
        <f>EXP(Q95)/((EXP(Q94)+EXP(Q95)+EXP(Q96)+EXP(Q97)))</f>
        <v>0.33157338628211747</v>
      </c>
      <c r="V95" s="132">
        <f>EXP(R95)/((EXP(R94)+EXP(R95)+EXP(R96)+EXP(R97)))</f>
        <v>0.15507375525752537</v>
      </c>
      <c r="W95" s="131">
        <f>EXP(S95)/((EXP(S94)+EXP(S95)+EXP(S96)+EXP(S97)))</f>
        <v>0.27005745688567018</v>
      </c>
      <c r="X95" s="11"/>
      <c r="Y95" s="30">
        <v>6.220490373715052E-2</v>
      </c>
      <c r="Z95" s="30">
        <v>-0.16710665342947062</v>
      </c>
      <c r="AA95" s="30">
        <v>3.8768438814381342E-2</v>
      </c>
      <c r="AB95" s="29">
        <v>6.7514364221417544E-2</v>
      </c>
      <c r="AC95" s="28">
        <v>0.10628280303579889</v>
      </c>
      <c r="AD95" s="27">
        <v>-9.9592289208053075E-2</v>
      </c>
      <c r="AE95" s="6">
        <f t="shared" si="12"/>
        <v>1.3810533434787803E-3</v>
      </c>
      <c r="AF95" s="26">
        <v>-2.0178045472734518</v>
      </c>
      <c r="AG95" s="25">
        <v>2.9223596850383653</v>
      </c>
      <c r="AH95" s="24">
        <v>0.57064574560880743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</row>
    <row r="96" spans="1:149" s="1" customFormat="1" ht="15" thickBot="1" x14ac:dyDescent="0.4">
      <c r="A96" s="182"/>
      <c r="B96" s="41">
        <v>1</v>
      </c>
      <c r="C96" s="40">
        <v>0</v>
      </c>
      <c r="D96" s="39">
        <v>0</v>
      </c>
      <c r="E96" s="38">
        <v>0</v>
      </c>
      <c r="F96" s="38">
        <v>1</v>
      </c>
      <c r="G96" s="37">
        <v>0</v>
      </c>
      <c r="H96" s="36">
        <f t="shared" si="13"/>
        <v>2.8227673958303123</v>
      </c>
      <c r="I96" s="35">
        <f t="shared" si="14"/>
        <v>-1.9115217442376529</v>
      </c>
      <c r="J96" s="34">
        <f t="shared" si="15"/>
        <v>0.57202679895228625</v>
      </c>
      <c r="K96" s="33"/>
      <c r="L96" s="67">
        <v>0.57202679895228625</v>
      </c>
      <c r="M96" s="66">
        <v>-1.3394949452853666</v>
      </c>
      <c r="N96" s="66">
        <v>3.3947941947825986</v>
      </c>
      <c r="O96" s="65">
        <v>1.4832724505449457</v>
      </c>
      <c r="P96" s="134">
        <f t="shared" si="8"/>
        <v>0.63923071677584575</v>
      </c>
      <c r="Q96" s="133">
        <f t="shared" si="9"/>
        <v>0.20759312689205867</v>
      </c>
      <c r="R96" s="133">
        <f t="shared" si="10"/>
        <v>0.96754144432022693</v>
      </c>
      <c r="S96" s="133">
        <f t="shared" si="11"/>
        <v>0.81506635628176138</v>
      </c>
      <c r="T96" s="132">
        <f>EXP(P96)/((EXP(P94)+EXP(P95)+EXP(P96)+EXP(P97)))</f>
        <v>0.24881961494860208</v>
      </c>
      <c r="U96" s="132">
        <f>EXP(Q96)/((EXP(Q94)+EXP(Q95)+EXP(Q96)+EXP(Q97)))</f>
        <v>0.15507375525752537</v>
      </c>
      <c r="V96" s="132">
        <f>EXP(R96)/((EXP(R94)+EXP(R95)+EXP(R96)+EXP(R97)))</f>
        <v>0.33157338628211747</v>
      </c>
      <c r="W96" s="131">
        <f>EXP(S96)/((EXP(S94)+EXP(S95)+EXP(S96)+EXP(S97)))</f>
        <v>0.27005745688567018</v>
      </c>
      <c r="X96" s="11"/>
      <c r="Y96" s="30">
        <v>6.220490373715052E-2</v>
      </c>
      <c r="Z96" s="30">
        <v>3.8768438814381342E-2</v>
      </c>
      <c r="AA96" s="30">
        <v>-0.16710665342947062</v>
      </c>
      <c r="AB96" s="29">
        <v>6.7514364221417544E-2</v>
      </c>
      <c r="AC96" s="28">
        <v>-9.9592289208053075E-2</v>
      </c>
      <c r="AD96" s="27">
        <v>0.10628280303579889</v>
      </c>
      <c r="AE96" s="6">
        <f t="shared" si="12"/>
        <v>1.3810533434787942E-3</v>
      </c>
      <c r="AF96" s="26">
        <v>2.9223596850383653</v>
      </c>
      <c r="AG96" s="25">
        <v>-2.0178045472734518</v>
      </c>
      <c r="AH96" s="24">
        <v>0.57064574560880743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</row>
    <row r="97" spans="1:149" s="1" customFormat="1" ht="15" thickBot="1" x14ac:dyDescent="0.4">
      <c r="A97" s="183"/>
      <c r="B97" s="23">
        <v>1</v>
      </c>
      <c r="C97" s="22">
        <v>1</v>
      </c>
      <c r="D97" s="21">
        <v>0</v>
      </c>
      <c r="E97" s="20">
        <v>0</v>
      </c>
      <c r="F97" s="20">
        <v>0</v>
      </c>
      <c r="G97" s="19">
        <v>1</v>
      </c>
      <c r="H97" s="18">
        <f t="shared" si="13"/>
        <v>2.6603393913008393</v>
      </c>
      <c r="I97" s="17">
        <f t="shared" si="14"/>
        <v>2.6603393913008393</v>
      </c>
      <c r="J97" s="16">
        <f t="shared" si="15"/>
        <v>-1.479810989335964E-2</v>
      </c>
      <c r="K97" s="15"/>
      <c r="L97" s="64">
        <v>-1.479810989335964E-2</v>
      </c>
      <c r="M97" s="63">
        <v>2.6455412814074797</v>
      </c>
      <c r="N97" s="63">
        <v>2.6455412814074797</v>
      </c>
      <c r="O97" s="62">
        <v>5.3058806727083185</v>
      </c>
      <c r="P97" s="130">
        <f t="shared" si="8"/>
        <v>0.49630054003664281</v>
      </c>
      <c r="Q97" s="129">
        <f t="shared" si="9"/>
        <v>0.93373564742622006</v>
      </c>
      <c r="R97" s="129">
        <f t="shared" si="10"/>
        <v>0.93373564742622006</v>
      </c>
      <c r="S97" s="129">
        <f t="shared" si="11"/>
        <v>0.99506217696985111</v>
      </c>
      <c r="T97" s="128">
        <f>EXP(P97)/((EXP(P94)+EXP(P95)+EXP(P96)+EXP(P97)))</f>
        <v>0.21568047266586152</v>
      </c>
      <c r="U97" s="128">
        <f>EXP(Q97)/((EXP(Q94)+EXP(Q95)+EXP(Q96)+EXP(Q97)))</f>
        <v>0.32055163295482397</v>
      </c>
      <c r="V97" s="128">
        <f>EXP(R97)/((EXP(R94)+EXP(R95)+EXP(R96)+EXP(R97)))</f>
        <v>0.32055163295482397</v>
      </c>
      <c r="W97" s="127">
        <f>EXP(S97)/((EXP(S94)+EXP(S95)+EXP(S96)+EXP(S97)))</f>
        <v>0.32331612518228758</v>
      </c>
      <c r="X97" s="11"/>
      <c r="Y97" s="10">
        <v>5.3920118166465379E-2</v>
      </c>
      <c r="Z97" s="10">
        <v>8.0137908238705993E-2</v>
      </c>
      <c r="AA97" s="10">
        <v>8.0137908238705993E-2</v>
      </c>
      <c r="AB97" s="9">
        <v>-0.1691709687044281</v>
      </c>
      <c r="AC97" s="8">
        <v>-8.9033060465722111E-2</v>
      </c>
      <c r="AD97" s="7">
        <v>-8.9033060465722111E-2</v>
      </c>
      <c r="AE97" s="6">
        <f t="shared" si="12"/>
        <v>4.5024965939449269E-2</v>
      </c>
      <c r="AF97" s="5">
        <v>2.7493724517665612</v>
      </c>
      <c r="AG97" s="4">
        <v>2.7493724517665612</v>
      </c>
      <c r="AH97" s="3">
        <v>-5.9823075832808909E-2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</row>
    <row r="98" spans="1:149" s="1" customFormat="1" ht="15" thickBot="1" x14ac:dyDescent="0.4">
      <c r="A98" s="181">
        <f>A94+1</f>
        <v>23</v>
      </c>
      <c r="B98" s="58">
        <v>0</v>
      </c>
      <c r="C98" s="57">
        <v>0</v>
      </c>
      <c r="D98" s="56">
        <v>1</v>
      </c>
      <c r="E98" s="55">
        <v>0</v>
      </c>
      <c r="F98" s="55">
        <v>0</v>
      </c>
      <c r="G98" s="54">
        <v>0</v>
      </c>
      <c r="H98" s="36">
        <f t="shared" si="13"/>
        <v>-1.6539275895314756</v>
      </c>
      <c r="I98" s="35">
        <f t="shared" si="14"/>
        <v>-1.6539275895314756</v>
      </c>
      <c r="J98" s="53">
        <f t="shared" si="15"/>
        <v>1.3185315846151939</v>
      </c>
      <c r="K98" s="52">
        <f>K94</f>
        <v>1</v>
      </c>
      <c r="L98" s="61" cm="1">
        <f t="array" ref="L98:O101">J98:J101 + MMULT(H98:I101, TRANSPOSE(B98:C101))</f>
        <v>1.3185315846151939</v>
      </c>
      <c r="M98" s="60">
        <v>-0.33539600491628163</v>
      </c>
      <c r="N98" s="60">
        <v>-0.33539600491628163</v>
      </c>
      <c r="O98" s="59">
        <v>-1.9893235944477572</v>
      </c>
      <c r="P98" s="136">
        <f t="shared" si="8"/>
        <v>0.78893729672624457</v>
      </c>
      <c r="Q98" s="135">
        <f t="shared" si="9"/>
        <v>0.41692827419889084</v>
      </c>
      <c r="R98" s="135">
        <f t="shared" si="10"/>
        <v>0.41692827419889084</v>
      </c>
      <c r="S98" s="135">
        <f t="shared" si="11"/>
        <v>0.12032844127730122</v>
      </c>
      <c r="T98" s="132">
        <f>EXP(P98)/((EXP(P98)+EXP(P99)+EXP(P100)+EXP(P101)))</f>
        <v>0.28907450815730545</v>
      </c>
      <c r="U98" s="132">
        <f>EXP(Q98)/((EXP(Q98)+EXP(Q99)+EXP(Q100)+EXP(Q101)))</f>
        <v>0.19164748560116349</v>
      </c>
      <c r="V98" s="132">
        <f>EXP(R98)/((EXP(R98)+EXP(R99)+EXP(R100)+EXP(R101)))</f>
        <v>0.19164748560116349</v>
      </c>
      <c r="W98" s="131">
        <f>EXP(S98)/((EXP(S98)+EXP(S99)+EXP(S100)+EXP(S101)))</f>
        <v>0.13511340542286243</v>
      </c>
      <c r="X98" s="49" cm="1">
        <f t="array" ref="X98">SUM(LN(T98:W101)*D98:G101*(-0.25))</f>
        <v>1.1411102523378223</v>
      </c>
      <c r="Y98" s="48" cm="1">
        <f t="array" ref="Y98:AB101">0.25*(T98:W101-D98:G101)</f>
        <v>-0.17773137296067365</v>
      </c>
      <c r="Z98" s="48">
        <v>4.7911871400290872E-2</v>
      </c>
      <c r="AA98" s="48">
        <v>4.7911871400290872E-2</v>
      </c>
      <c r="AB98" s="47">
        <v>3.3778351355715608E-2</v>
      </c>
      <c r="AC98" s="46" cm="1">
        <f t="array" ref="AC98:AD101">MMULT(_xlfn.ANCHORARRAY(Y98),B98:C101)</f>
        <v>8.1690222756006486E-2</v>
      </c>
      <c r="AD98" s="45">
        <v>8.1690222756006486E-2</v>
      </c>
      <c r="AE98" s="6">
        <f t="shared" si="12"/>
        <v>-4.8129278804376285E-2</v>
      </c>
      <c r="AF98" s="44" cm="1">
        <f t="array" ref="AF98:AG101">H98:I101-K98*_xlfn.ANCHORARRAY(AC98)</f>
        <v>-1.7356178122874821</v>
      </c>
      <c r="AG98" s="43">
        <v>-1.7356178122874821</v>
      </c>
      <c r="AH98" s="42" cm="1">
        <f t="array" ref="AH98:AH101">J98:J101-K98*AE98:AE101</f>
        <v>1.3666608634195703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</row>
    <row r="99" spans="1:149" s="1" customFormat="1" ht="15" thickBot="1" x14ac:dyDescent="0.4">
      <c r="A99" s="182"/>
      <c r="B99" s="41">
        <v>0</v>
      </c>
      <c r="C99" s="40">
        <v>1</v>
      </c>
      <c r="D99" s="39">
        <v>0</v>
      </c>
      <c r="E99" s="38">
        <v>1</v>
      </c>
      <c r="F99" s="38">
        <v>0</v>
      </c>
      <c r="G99" s="37">
        <v>0</v>
      </c>
      <c r="H99" s="36">
        <f t="shared" si="13"/>
        <v>-2.0178045472734518</v>
      </c>
      <c r="I99" s="35">
        <f t="shared" si="14"/>
        <v>2.9223596850383653</v>
      </c>
      <c r="J99" s="34">
        <f t="shared" si="15"/>
        <v>0.57064574560880743</v>
      </c>
      <c r="K99" s="33"/>
      <c r="L99" s="67">
        <v>0.57064574560880743</v>
      </c>
      <c r="M99" s="66">
        <v>3.4930054306471727</v>
      </c>
      <c r="N99" s="66">
        <v>-1.4471588016646444</v>
      </c>
      <c r="O99" s="65">
        <v>1.4752008833737209</v>
      </c>
      <c r="P99" s="134">
        <f t="shared" si="8"/>
        <v>0.63891216422262265</v>
      </c>
      <c r="Q99" s="133">
        <f t="shared" si="9"/>
        <v>0.97048809603811237</v>
      </c>
      <c r="R99" s="133">
        <f t="shared" si="10"/>
        <v>0.19043921436955735</v>
      </c>
      <c r="S99" s="133">
        <f t="shared" si="11"/>
        <v>0.81384660790999286</v>
      </c>
      <c r="T99" s="132">
        <f>EXP(P99)/((EXP(P98)+EXP(P99)+EXP(P100)+EXP(P101)))</f>
        <v>0.24880248184428935</v>
      </c>
      <c r="U99" s="132">
        <f>EXP(Q99)/((EXP(Q98)+EXP(Q99)+EXP(Q100)+EXP(Q101)))</f>
        <v>0.33335816876589253</v>
      </c>
      <c r="V99" s="132">
        <f>EXP(R99)/((EXP(R98)+EXP(R99)+EXP(R100)+EXP(R101)))</f>
        <v>0.15280591888914441</v>
      </c>
      <c r="W99" s="131">
        <f>EXP(S99)/((EXP(S98)+EXP(S99)+EXP(S100)+EXP(S101)))</f>
        <v>0.2703270798270791</v>
      </c>
      <c r="X99" s="11"/>
      <c r="Y99" s="30">
        <v>6.2200620461072338E-2</v>
      </c>
      <c r="Z99" s="30">
        <v>-0.16666045780852687</v>
      </c>
      <c r="AA99" s="30">
        <v>3.8201479722286102E-2</v>
      </c>
      <c r="AB99" s="29">
        <v>6.7581769956769774E-2</v>
      </c>
      <c r="AC99" s="28">
        <v>0.10578324967905588</v>
      </c>
      <c r="AD99" s="27">
        <v>-9.9078687851757094E-2</v>
      </c>
      <c r="AE99" s="6">
        <f t="shared" si="12"/>
        <v>1.3234123316013396E-3</v>
      </c>
      <c r="AF99" s="26">
        <v>-2.1235877969525077</v>
      </c>
      <c r="AG99" s="25">
        <v>3.0214383728901222</v>
      </c>
      <c r="AH99" s="24">
        <v>0.56932233327720605</v>
      </c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</row>
    <row r="100" spans="1:149" s="1" customFormat="1" ht="15" thickBot="1" x14ac:dyDescent="0.4">
      <c r="A100" s="182"/>
      <c r="B100" s="41">
        <v>1</v>
      </c>
      <c r="C100" s="40">
        <v>0</v>
      </c>
      <c r="D100" s="39">
        <v>0</v>
      </c>
      <c r="E100" s="38">
        <v>0</v>
      </c>
      <c r="F100" s="38">
        <v>1</v>
      </c>
      <c r="G100" s="37">
        <v>0</v>
      </c>
      <c r="H100" s="36">
        <f t="shared" si="13"/>
        <v>2.9223596850383653</v>
      </c>
      <c r="I100" s="35">
        <f t="shared" si="14"/>
        <v>-2.0178045472734518</v>
      </c>
      <c r="J100" s="34">
        <f t="shared" si="15"/>
        <v>0.57064574560880743</v>
      </c>
      <c r="K100" s="33"/>
      <c r="L100" s="67">
        <v>0.57064574560880743</v>
      </c>
      <c r="M100" s="66">
        <v>-1.4471588016646444</v>
      </c>
      <c r="N100" s="66">
        <v>3.4930054306471727</v>
      </c>
      <c r="O100" s="65">
        <v>1.4752008833737209</v>
      </c>
      <c r="P100" s="134">
        <f t="shared" si="8"/>
        <v>0.63891216422262265</v>
      </c>
      <c r="Q100" s="133">
        <f t="shared" si="9"/>
        <v>0.19043921436955735</v>
      </c>
      <c r="R100" s="133">
        <f t="shared" si="10"/>
        <v>0.97048809603811237</v>
      </c>
      <c r="S100" s="133">
        <f t="shared" si="11"/>
        <v>0.81384660790999286</v>
      </c>
      <c r="T100" s="132">
        <f>EXP(P100)/((EXP(P98)+EXP(P99)+EXP(P100)+EXP(P101)))</f>
        <v>0.24880248184428935</v>
      </c>
      <c r="U100" s="132">
        <f>EXP(Q100)/((EXP(Q98)+EXP(Q99)+EXP(Q100)+EXP(Q101)))</f>
        <v>0.15280591888914441</v>
      </c>
      <c r="V100" s="132">
        <f>EXP(R100)/((EXP(R98)+EXP(R99)+EXP(R100)+EXP(R101)))</f>
        <v>0.33335816876589253</v>
      </c>
      <c r="W100" s="131">
        <f>EXP(S100)/((EXP(S98)+EXP(S99)+EXP(S100)+EXP(S101)))</f>
        <v>0.2703270798270791</v>
      </c>
      <c r="X100" s="11"/>
      <c r="Y100" s="30">
        <v>6.2200620461072338E-2</v>
      </c>
      <c r="Z100" s="30">
        <v>3.8201479722286102E-2</v>
      </c>
      <c r="AA100" s="30">
        <v>-0.16666045780852687</v>
      </c>
      <c r="AB100" s="29">
        <v>6.7581769956769774E-2</v>
      </c>
      <c r="AC100" s="28">
        <v>-9.9078687851757094E-2</v>
      </c>
      <c r="AD100" s="27">
        <v>0.10578324967905588</v>
      </c>
      <c r="AE100" s="6">
        <f t="shared" si="12"/>
        <v>1.3234123316013396E-3</v>
      </c>
      <c r="AF100" s="26">
        <v>3.0214383728901222</v>
      </c>
      <c r="AG100" s="25">
        <v>-2.1235877969525077</v>
      </c>
      <c r="AH100" s="24">
        <v>0.56932233327720605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</row>
    <row r="101" spans="1:149" s="1" customFormat="1" ht="15" thickBot="1" x14ac:dyDescent="0.4">
      <c r="A101" s="183"/>
      <c r="B101" s="23">
        <v>1</v>
      </c>
      <c r="C101" s="22">
        <v>1</v>
      </c>
      <c r="D101" s="21">
        <v>0</v>
      </c>
      <c r="E101" s="20">
        <v>0</v>
      </c>
      <c r="F101" s="20">
        <v>0</v>
      </c>
      <c r="G101" s="19">
        <v>1</v>
      </c>
      <c r="H101" s="18">
        <f t="shared" si="13"/>
        <v>2.7493724517665612</v>
      </c>
      <c r="I101" s="17">
        <f t="shared" si="14"/>
        <v>2.7493724517665612</v>
      </c>
      <c r="J101" s="16">
        <f t="shared" si="15"/>
        <v>-5.9823075832808909E-2</v>
      </c>
      <c r="K101" s="15"/>
      <c r="L101" s="64">
        <v>-5.9823075832808909E-2</v>
      </c>
      <c r="M101" s="63">
        <v>2.6895493759337521</v>
      </c>
      <c r="N101" s="63">
        <v>2.6895493759337521</v>
      </c>
      <c r="O101" s="62">
        <v>5.4389218277003133</v>
      </c>
      <c r="P101" s="130">
        <f t="shared" si="8"/>
        <v>0.48504868975545001</v>
      </c>
      <c r="Q101" s="129">
        <f t="shared" si="9"/>
        <v>0.93640715282041076</v>
      </c>
      <c r="R101" s="129">
        <f t="shared" si="10"/>
        <v>0.93640715282041076</v>
      </c>
      <c r="S101" s="129">
        <f t="shared" si="11"/>
        <v>0.99567462563326159</v>
      </c>
      <c r="T101" s="128">
        <f>EXP(P101)/((EXP(P98)+EXP(P99)+EXP(P100)+EXP(P101)))</f>
        <v>0.21332052815411587</v>
      </c>
      <c r="U101" s="128">
        <f>EXP(Q101)/((EXP(Q98)+EXP(Q99)+EXP(Q100)+EXP(Q101)))</f>
        <v>0.32218842674379949</v>
      </c>
      <c r="V101" s="128">
        <f>EXP(R101)/((EXP(R98)+EXP(R99)+EXP(R100)+EXP(R101)))</f>
        <v>0.32218842674379949</v>
      </c>
      <c r="W101" s="127">
        <f>EXP(S101)/((EXP(S98)+EXP(S99)+EXP(S100)+EXP(S101)))</f>
        <v>0.32423243492297937</v>
      </c>
      <c r="X101" s="11"/>
      <c r="Y101" s="10">
        <v>5.3330132038528967E-2</v>
      </c>
      <c r="Z101" s="10">
        <v>8.0547106685949874E-2</v>
      </c>
      <c r="AA101" s="10">
        <v>8.0547106685949874E-2</v>
      </c>
      <c r="AB101" s="9">
        <v>-0.16894189126925516</v>
      </c>
      <c r="AC101" s="8">
        <v>-8.8394784583305283E-2</v>
      </c>
      <c r="AD101" s="7">
        <v>-8.8394784583305283E-2</v>
      </c>
      <c r="AE101" s="6">
        <f t="shared" si="12"/>
        <v>4.5482454141173551E-2</v>
      </c>
      <c r="AF101" s="5">
        <v>2.8377672363498663</v>
      </c>
      <c r="AG101" s="4">
        <v>2.8377672363498663</v>
      </c>
      <c r="AH101" s="3">
        <v>-0.10530552997398246</v>
      </c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</row>
    <row r="102" spans="1:149" s="1" customFormat="1" ht="15" thickBot="1" x14ac:dyDescent="0.4">
      <c r="A102" s="181">
        <f>A98+1</f>
        <v>24</v>
      </c>
      <c r="B102" s="58">
        <v>0</v>
      </c>
      <c r="C102" s="57">
        <v>0</v>
      </c>
      <c r="D102" s="56">
        <v>1</v>
      </c>
      <c r="E102" s="55">
        <v>0</v>
      </c>
      <c r="F102" s="55">
        <v>0</v>
      </c>
      <c r="G102" s="54">
        <v>0</v>
      </c>
      <c r="H102" s="36">
        <f t="shared" si="13"/>
        <v>-1.7356178122874821</v>
      </c>
      <c r="I102" s="35">
        <f t="shared" si="14"/>
        <v>-1.7356178122874821</v>
      </c>
      <c r="J102" s="53">
        <f t="shared" si="15"/>
        <v>1.3666608634195703</v>
      </c>
      <c r="K102" s="52">
        <f>K98</f>
        <v>1</v>
      </c>
      <c r="L102" s="61" cm="1">
        <f t="array" ref="L102:O105">J102:J105 + MMULT(H102:I105, TRANSPOSE(B102:C105))</f>
        <v>1.3666608634195703</v>
      </c>
      <c r="M102" s="60">
        <v>-0.36895694886791186</v>
      </c>
      <c r="N102" s="60">
        <v>-0.36895694886791186</v>
      </c>
      <c r="O102" s="59">
        <v>-2.1045747611553942</v>
      </c>
      <c r="P102" s="136">
        <f t="shared" si="8"/>
        <v>0.79684013008170007</v>
      </c>
      <c r="Q102" s="135">
        <f t="shared" si="9"/>
        <v>0.40879308351672311</v>
      </c>
      <c r="R102" s="135">
        <f t="shared" si="10"/>
        <v>0.40879308351672311</v>
      </c>
      <c r="S102" s="135">
        <f t="shared" si="11"/>
        <v>0.10865297313812396</v>
      </c>
      <c r="T102" s="132">
        <f>EXP(P102)/((EXP(P102)+EXP(P103)+EXP(P104)+EXP(P105)))</f>
        <v>0.2914456014165106</v>
      </c>
      <c r="U102" s="132">
        <f>EXP(Q102)/((EXP(Q102)+EXP(Q103)+EXP(Q104)+EXP(Q105)))</f>
        <v>0.19052751058824519</v>
      </c>
      <c r="V102" s="132">
        <f>EXP(R102)/((EXP(R102)+EXP(R103)+EXP(R104)+EXP(R105)))</f>
        <v>0.19052751058824516</v>
      </c>
      <c r="W102" s="131">
        <f>EXP(S102)/((EXP(S102)+EXP(S103)+EXP(S104)+EXP(S105)))</f>
        <v>0.13382009339215925</v>
      </c>
      <c r="X102" s="49" cm="1">
        <f t="array" ref="X102">SUM(LN(T102:W105)*D102:G105*(-0.25))</f>
        <v>1.1359467544583337</v>
      </c>
      <c r="Y102" s="48" cm="1">
        <f t="array" ref="Y102:AB105">0.25*(T102:W105-D102:G105)</f>
        <v>-0.17713859964587236</v>
      </c>
      <c r="Z102" s="48">
        <v>4.7631877647061296E-2</v>
      </c>
      <c r="AA102" s="48">
        <v>4.763187764706129E-2</v>
      </c>
      <c r="AB102" s="47">
        <v>3.3455023348039813E-2</v>
      </c>
      <c r="AC102" s="46" cm="1">
        <f t="array" ref="AC102:AD105">MMULT(_xlfn.ANCHORARRAY(Y102),B102:C105)</f>
        <v>8.1086900995101102E-2</v>
      </c>
      <c r="AD102" s="45">
        <v>8.1086900995101102E-2</v>
      </c>
      <c r="AE102" s="6">
        <f t="shared" si="12"/>
        <v>-4.8419821003709985E-2</v>
      </c>
      <c r="AF102" s="44" cm="1">
        <f t="array" ref="AF102:AG105">H102:I105-K102*_xlfn.ANCHORARRAY(AC102)</f>
        <v>-1.8167047132825833</v>
      </c>
      <c r="AG102" s="43">
        <v>-1.8167047132825833</v>
      </c>
      <c r="AH102" s="42" cm="1">
        <f t="array" ref="AH102:AH105">J102:J105-K102*AE102:AE105</f>
        <v>1.4150806844232802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</row>
    <row r="103" spans="1:149" s="1" customFormat="1" ht="15" thickBot="1" x14ac:dyDescent="0.4">
      <c r="A103" s="182"/>
      <c r="B103" s="41">
        <v>0</v>
      </c>
      <c r="C103" s="40">
        <v>1</v>
      </c>
      <c r="D103" s="39">
        <v>0</v>
      </c>
      <c r="E103" s="38">
        <v>1</v>
      </c>
      <c r="F103" s="38">
        <v>0</v>
      </c>
      <c r="G103" s="37">
        <v>0</v>
      </c>
      <c r="H103" s="36">
        <f t="shared" si="13"/>
        <v>-2.1235877969525077</v>
      </c>
      <c r="I103" s="35">
        <f t="shared" si="14"/>
        <v>3.0214383728901222</v>
      </c>
      <c r="J103" s="34">
        <f t="shared" si="15"/>
        <v>0.56932233327720605</v>
      </c>
      <c r="K103" s="33"/>
      <c r="L103" s="67">
        <v>0.56932233327720605</v>
      </c>
      <c r="M103" s="66">
        <v>3.5907607061673281</v>
      </c>
      <c r="N103" s="66">
        <v>-1.5542654636753017</v>
      </c>
      <c r="O103" s="65">
        <v>1.4671729092148205</v>
      </c>
      <c r="P103" s="134">
        <f t="shared" si="8"/>
        <v>0.63860679238965179</v>
      </c>
      <c r="Q103" s="133">
        <f t="shared" si="9"/>
        <v>0.97316275573580469</v>
      </c>
      <c r="R103" s="133">
        <f t="shared" si="10"/>
        <v>0.17447105625445267</v>
      </c>
      <c r="S103" s="133">
        <f t="shared" si="11"/>
        <v>0.81262730180553677</v>
      </c>
      <c r="T103" s="132">
        <f>EXP(P103)/((EXP(P102)+EXP(P103)+EXP(P104)+EXP(P105)))</f>
        <v>0.24879270373640219</v>
      </c>
      <c r="U103" s="132">
        <f>EXP(Q103)/((EXP(Q102)+EXP(Q103)+EXP(Q104)+EXP(Q105)))</f>
        <v>0.33501197213270967</v>
      </c>
      <c r="V103" s="132">
        <f>EXP(R103)/((EXP(R102)+EXP(R103)+EXP(R104)+EXP(R105)))</f>
        <v>0.15072765052834564</v>
      </c>
      <c r="W103" s="131">
        <f>EXP(S103)/((EXP(S102)+EXP(S103)+EXP(S104)+EXP(S105)))</f>
        <v>0.2705537108424374</v>
      </c>
      <c r="X103" s="11"/>
      <c r="Y103" s="30">
        <v>6.2198175934100548E-2</v>
      </c>
      <c r="Z103" s="30">
        <v>-0.1662470069668226</v>
      </c>
      <c r="AA103" s="30">
        <v>3.7681912632086409E-2</v>
      </c>
      <c r="AB103" s="29">
        <v>6.763842771060935E-2</v>
      </c>
      <c r="AC103" s="28">
        <v>0.10532034034269576</v>
      </c>
      <c r="AD103" s="27">
        <v>-9.8608579256213247E-2</v>
      </c>
      <c r="AE103" s="6">
        <f t="shared" si="12"/>
        <v>1.2715093099737035E-3</v>
      </c>
      <c r="AF103" s="26">
        <v>-2.2289081372952033</v>
      </c>
      <c r="AG103" s="25">
        <v>3.1200469521463354</v>
      </c>
      <c r="AH103" s="24">
        <v>0.56805082396723239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</row>
    <row r="104" spans="1:149" s="1" customFormat="1" ht="15" thickBot="1" x14ac:dyDescent="0.4">
      <c r="A104" s="182"/>
      <c r="B104" s="41">
        <v>1</v>
      </c>
      <c r="C104" s="40">
        <v>0</v>
      </c>
      <c r="D104" s="39">
        <v>0</v>
      </c>
      <c r="E104" s="38">
        <v>0</v>
      </c>
      <c r="F104" s="38">
        <v>1</v>
      </c>
      <c r="G104" s="37">
        <v>0</v>
      </c>
      <c r="H104" s="36">
        <f t="shared" si="13"/>
        <v>3.0214383728901222</v>
      </c>
      <c r="I104" s="35">
        <f t="shared" si="14"/>
        <v>-2.1235877969525077</v>
      </c>
      <c r="J104" s="34">
        <f t="shared" si="15"/>
        <v>0.56932233327720605</v>
      </c>
      <c r="K104" s="33"/>
      <c r="L104" s="67">
        <v>0.56932233327720605</v>
      </c>
      <c r="M104" s="66">
        <v>-1.5542654636753017</v>
      </c>
      <c r="N104" s="66">
        <v>3.5907607061673281</v>
      </c>
      <c r="O104" s="65">
        <v>1.4671729092148205</v>
      </c>
      <c r="P104" s="134">
        <f t="shared" si="8"/>
        <v>0.63860679238965179</v>
      </c>
      <c r="Q104" s="133">
        <f t="shared" si="9"/>
        <v>0.17447105625445267</v>
      </c>
      <c r="R104" s="133">
        <f t="shared" si="10"/>
        <v>0.97316275573580469</v>
      </c>
      <c r="S104" s="133">
        <f t="shared" si="11"/>
        <v>0.81262730180553677</v>
      </c>
      <c r="T104" s="132">
        <f>EXP(P104)/((EXP(P102)+EXP(P103)+EXP(P104)+EXP(P105)))</f>
        <v>0.24879270373640219</v>
      </c>
      <c r="U104" s="132">
        <f>EXP(Q104)/((EXP(Q102)+EXP(Q103)+EXP(Q104)+EXP(Q105)))</f>
        <v>0.15072765052834564</v>
      </c>
      <c r="V104" s="132">
        <f>EXP(R104)/((EXP(R102)+EXP(R103)+EXP(R104)+EXP(R105)))</f>
        <v>0.33501197213270967</v>
      </c>
      <c r="W104" s="131">
        <f>EXP(S104)/((EXP(S102)+EXP(S103)+EXP(S104)+EXP(S105)))</f>
        <v>0.2705537108424374</v>
      </c>
      <c r="X104" s="11"/>
      <c r="Y104" s="30">
        <v>6.2198175934100548E-2</v>
      </c>
      <c r="Z104" s="30">
        <v>3.7681912632086409E-2</v>
      </c>
      <c r="AA104" s="30">
        <v>-0.1662470069668226</v>
      </c>
      <c r="AB104" s="29">
        <v>6.763842771060935E-2</v>
      </c>
      <c r="AC104" s="28">
        <v>-9.8608579256213247E-2</v>
      </c>
      <c r="AD104" s="27">
        <v>0.10532034034269576</v>
      </c>
      <c r="AE104" s="6">
        <f t="shared" si="12"/>
        <v>1.2715093099737174E-3</v>
      </c>
      <c r="AF104" s="26">
        <v>3.1200469521463354</v>
      </c>
      <c r="AG104" s="25">
        <v>-2.2289081372952033</v>
      </c>
      <c r="AH104" s="24">
        <v>0.56805082396723239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</row>
    <row r="105" spans="1:149" s="1" customFormat="1" ht="15" thickBot="1" x14ac:dyDescent="0.4">
      <c r="A105" s="183"/>
      <c r="B105" s="23">
        <v>1</v>
      </c>
      <c r="C105" s="22">
        <v>1</v>
      </c>
      <c r="D105" s="21">
        <v>0</v>
      </c>
      <c r="E105" s="20">
        <v>0</v>
      </c>
      <c r="F105" s="20">
        <v>0</v>
      </c>
      <c r="G105" s="19">
        <v>1</v>
      </c>
      <c r="H105" s="18">
        <f t="shared" si="13"/>
        <v>2.8377672363498663</v>
      </c>
      <c r="I105" s="17">
        <f t="shared" si="14"/>
        <v>2.8377672363498663</v>
      </c>
      <c r="J105" s="16">
        <f t="shared" si="15"/>
        <v>-0.10530552997398246</v>
      </c>
      <c r="K105" s="15"/>
      <c r="L105" s="64">
        <v>-0.10530552997398246</v>
      </c>
      <c r="M105" s="63">
        <v>2.7324617063758838</v>
      </c>
      <c r="N105" s="63">
        <v>2.7324617063758838</v>
      </c>
      <c r="O105" s="62">
        <v>5.5702289427257501</v>
      </c>
      <c r="P105" s="130">
        <f t="shared" si="8"/>
        <v>0.47369791888838075</v>
      </c>
      <c r="Q105" s="129">
        <f t="shared" si="9"/>
        <v>0.93891517721974294</v>
      </c>
      <c r="R105" s="129">
        <f t="shared" si="10"/>
        <v>0.93891517721974294</v>
      </c>
      <c r="S105" s="129">
        <f t="shared" si="11"/>
        <v>0.99620484988414393</v>
      </c>
      <c r="T105" s="128">
        <f>EXP(P105)/((EXP(P102)+EXP(P103)+EXP(P104)+EXP(P105)))</f>
        <v>0.21096899111068507</v>
      </c>
      <c r="U105" s="128">
        <f>EXP(Q105)/((EXP(Q102)+EXP(Q103)+EXP(Q104)+EXP(Q105)))</f>
        <v>0.32373286675069951</v>
      </c>
      <c r="V105" s="128">
        <f>EXP(R105)/((EXP(R102)+EXP(R103)+EXP(R104)+EXP(R105)))</f>
        <v>0.32373286675069951</v>
      </c>
      <c r="W105" s="127">
        <f>EXP(S105)/((EXP(S102)+EXP(S103)+EXP(S104)+EXP(S105)))</f>
        <v>0.32507248492296603</v>
      </c>
      <c r="X105" s="11"/>
      <c r="Y105" s="10">
        <v>5.2742247777671267E-2</v>
      </c>
      <c r="Z105" s="10">
        <v>8.0933216687674878E-2</v>
      </c>
      <c r="AA105" s="10">
        <v>8.0933216687674878E-2</v>
      </c>
      <c r="AB105" s="9">
        <v>-0.16873187876925849</v>
      </c>
      <c r="AC105" s="8">
        <v>-8.7798662081583614E-2</v>
      </c>
      <c r="AD105" s="7">
        <v>-8.7798662081583614E-2</v>
      </c>
      <c r="AE105" s="6">
        <f t="shared" si="12"/>
        <v>4.5876802383762516E-2</v>
      </c>
      <c r="AF105" s="5">
        <v>2.9255658984314499</v>
      </c>
      <c r="AG105" s="4">
        <v>2.9255658984314499</v>
      </c>
      <c r="AH105" s="3">
        <v>-0.15118233235774498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</row>
    <row r="106" spans="1:149" s="1" customFormat="1" ht="15" thickBot="1" x14ac:dyDescent="0.4">
      <c r="A106" s="181">
        <f>A102+1</f>
        <v>25</v>
      </c>
      <c r="B106" s="58">
        <v>0</v>
      </c>
      <c r="C106" s="57">
        <v>0</v>
      </c>
      <c r="D106" s="56">
        <v>1</v>
      </c>
      <c r="E106" s="55">
        <v>0</v>
      </c>
      <c r="F106" s="55">
        <v>0</v>
      </c>
      <c r="G106" s="54">
        <v>0</v>
      </c>
      <c r="H106" s="36">
        <f t="shared" si="13"/>
        <v>-1.8167047132825833</v>
      </c>
      <c r="I106" s="35">
        <f t="shared" si="14"/>
        <v>-1.8167047132825833</v>
      </c>
      <c r="J106" s="53">
        <f t="shared" si="15"/>
        <v>1.4150806844232802</v>
      </c>
      <c r="K106" s="52">
        <f>K102</f>
        <v>1</v>
      </c>
      <c r="L106" s="61" cm="1">
        <f t="array" ref="L106:O109">J106:J109 + MMULT(H106:I109, TRANSPOSE(B106:C109))</f>
        <v>1.4150806844232802</v>
      </c>
      <c r="M106" s="60">
        <v>-0.40162402885930315</v>
      </c>
      <c r="N106" s="60">
        <v>-0.40162402885930315</v>
      </c>
      <c r="O106" s="59">
        <v>-2.2183287421418862</v>
      </c>
      <c r="P106" s="136">
        <f t="shared" si="8"/>
        <v>0.80456606436470257</v>
      </c>
      <c r="Q106" s="135">
        <f t="shared" si="9"/>
        <v>0.4009222121148574</v>
      </c>
      <c r="R106" s="135">
        <f t="shared" si="10"/>
        <v>0.4009222121148574</v>
      </c>
      <c r="S106" s="135">
        <f t="shared" si="11"/>
        <v>9.811659415343775E-2</v>
      </c>
      <c r="T106" s="132">
        <f>EXP(P106)/((EXP(P106)+EXP(P107)+EXP(P108)+EXP(P109)))</f>
        <v>0.29378871941060286</v>
      </c>
      <c r="U106" s="132">
        <f>EXP(Q106)/((EXP(Q106)+EXP(Q107)+EXP(Q108)+EXP(Q109)))</f>
        <v>0.18943766492864433</v>
      </c>
      <c r="V106" s="132">
        <f>EXP(R106)/((EXP(R106)+EXP(R107)+EXP(R108)+EXP(R109)))</f>
        <v>0.18943766492864433</v>
      </c>
      <c r="W106" s="131">
        <f>EXP(S106)/((EXP(S106)+EXP(S107)+EXP(S108)+EXP(S109)))</f>
        <v>0.13267117618318008</v>
      </c>
      <c r="X106" s="49" cm="1">
        <f t="array" ref="X106">SUM(LN(T106:W109)*D106:G109*(-0.25))</f>
        <v>1.1310700465156209</v>
      </c>
      <c r="Y106" s="48" cm="1">
        <f t="array" ref="Y106:AB109">0.25*(T106:W109-D106:G109)</f>
        <v>-0.1765528201473493</v>
      </c>
      <c r="Z106" s="48">
        <v>4.7359416232161083E-2</v>
      </c>
      <c r="AA106" s="48">
        <v>4.7359416232161083E-2</v>
      </c>
      <c r="AB106" s="47">
        <v>3.3167794045795021E-2</v>
      </c>
      <c r="AC106" s="46" cm="1">
        <f t="array" ref="AC106:AD109">MMULT(_xlfn.ANCHORARRAY(Y106),B106:C109)</f>
        <v>8.0527210277956104E-2</v>
      </c>
      <c r="AD106" s="45">
        <v>8.0527210277956104E-2</v>
      </c>
      <c r="AE106" s="6">
        <f t="shared" si="12"/>
        <v>-4.8666193637232111E-2</v>
      </c>
      <c r="AF106" s="44" cm="1">
        <f t="array" ref="AF106:AG109">H106:I109-K106*_xlfn.ANCHORARRAY(AC106)</f>
        <v>-1.8972319235605395</v>
      </c>
      <c r="AG106" s="43">
        <v>-1.8972319235605395</v>
      </c>
      <c r="AH106" s="42" cm="1">
        <f t="array" ref="AH106:AH109">J106:J109-K106*AE106:AE109</f>
        <v>1.4637468780605123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</row>
    <row r="107" spans="1:149" s="1" customFormat="1" ht="15" thickBot="1" x14ac:dyDescent="0.4">
      <c r="A107" s="182"/>
      <c r="B107" s="41">
        <v>0</v>
      </c>
      <c r="C107" s="40">
        <v>1</v>
      </c>
      <c r="D107" s="39">
        <v>0</v>
      </c>
      <c r="E107" s="38">
        <v>1</v>
      </c>
      <c r="F107" s="38">
        <v>0</v>
      </c>
      <c r="G107" s="37">
        <v>0</v>
      </c>
      <c r="H107" s="36">
        <f t="shared" si="13"/>
        <v>-2.2289081372952033</v>
      </c>
      <c r="I107" s="35">
        <f t="shared" si="14"/>
        <v>3.1200469521463354</v>
      </c>
      <c r="J107" s="34">
        <f t="shared" si="15"/>
        <v>0.56805082396723239</v>
      </c>
      <c r="K107" s="33"/>
      <c r="L107" s="67">
        <v>0.56805082396723239</v>
      </c>
      <c r="M107" s="66">
        <v>3.688097776113568</v>
      </c>
      <c r="N107" s="66">
        <v>-1.6608573133279709</v>
      </c>
      <c r="O107" s="65">
        <v>1.4591896388183645</v>
      </c>
      <c r="P107" s="134">
        <f t="shared" si="8"/>
        <v>0.63831329141224447</v>
      </c>
      <c r="Q107" s="133">
        <f t="shared" si="9"/>
        <v>0.97559114887148302</v>
      </c>
      <c r="R107" s="133">
        <f t="shared" si="10"/>
        <v>0.15964694639653035</v>
      </c>
      <c r="S107" s="133">
        <f t="shared" si="11"/>
        <v>0.81140870086550709</v>
      </c>
      <c r="T107" s="132">
        <f>EXP(P107)/((EXP(P106)+EXP(P107)+EXP(P108)+EXP(P109)))</f>
        <v>0.24878973315990935</v>
      </c>
      <c r="U107" s="132">
        <f>EXP(Q107)/((EXP(Q106)+EXP(Q107)+EXP(Q108)+EXP(Q109)))</f>
        <v>0.33654402149158258</v>
      </c>
      <c r="V107" s="132">
        <f>EXP(R107)/((EXP(R106)+EXP(R107)+EXP(R108)+EXP(R109)))</f>
        <v>0.14882703008847264</v>
      </c>
      <c r="W107" s="131">
        <f>EXP(S107)/((EXP(S106)+EXP(S107)+EXP(S108)+EXP(S109)))</f>
        <v>0.27074185818259955</v>
      </c>
      <c r="X107" s="11"/>
      <c r="Y107" s="30">
        <v>6.2197433289977337E-2</v>
      </c>
      <c r="Z107" s="30">
        <v>-0.16586399462710436</v>
      </c>
      <c r="AA107" s="30">
        <v>3.7206757522118161E-2</v>
      </c>
      <c r="AB107" s="29">
        <v>6.7685464545649887E-2</v>
      </c>
      <c r="AC107" s="28">
        <v>0.10489222206776805</v>
      </c>
      <c r="AD107" s="27">
        <v>-9.8178530081454468E-2</v>
      </c>
      <c r="AE107" s="6">
        <f t="shared" si="12"/>
        <v>1.2256607306410372E-3</v>
      </c>
      <c r="AF107" s="26">
        <v>-2.3338003593629715</v>
      </c>
      <c r="AG107" s="25">
        <v>3.21822548222779</v>
      </c>
      <c r="AH107" s="24">
        <v>0.56682516323659138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</row>
    <row r="108" spans="1:149" s="1" customFormat="1" ht="15" thickBot="1" x14ac:dyDescent="0.4">
      <c r="A108" s="182"/>
      <c r="B108" s="41">
        <v>1</v>
      </c>
      <c r="C108" s="40">
        <v>0</v>
      </c>
      <c r="D108" s="39">
        <v>0</v>
      </c>
      <c r="E108" s="38">
        <v>0</v>
      </c>
      <c r="F108" s="38">
        <v>1</v>
      </c>
      <c r="G108" s="37">
        <v>0</v>
      </c>
      <c r="H108" s="36">
        <f t="shared" si="13"/>
        <v>3.1200469521463354</v>
      </c>
      <c r="I108" s="35">
        <f t="shared" si="14"/>
        <v>-2.2289081372952033</v>
      </c>
      <c r="J108" s="34">
        <f t="shared" si="15"/>
        <v>0.56805082396723239</v>
      </c>
      <c r="K108" s="33"/>
      <c r="L108" s="67">
        <v>0.56805082396723239</v>
      </c>
      <c r="M108" s="66">
        <v>-1.6608573133279709</v>
      </c>
      <c r="N108" s="66">
        <v>3.688097776113568</v>
      </c>
      <c r="O108" s="65">
        <v>1.4591896388183645</v>
      </c>
      <c r="P108" s="134">
        <f t="shared" si="8"/>
        <v>0.63831329141224447</v>
      </c>
      <c r="Q108" s="133">
        <f t="shared" si="9"/>
        <v>0.15964694639653035</v>
      </c>
      <c r="R108" s="133">
        <f t="shared" si="10"/>
        <v>0.97559114887148302</v>
      </c>
      <c r="S108" s="133">
        <f t="shared" si="11"/>
        <v>0.81140870086550709</v>
      </c>
      <c r="T108" s="132">
        <f>EXP(P108)/((EXP(P106)+EXP(P107)+EXP(P108)+EXP(P109)))</f>
        <v>0.24878973315990935</v>
      </c>
      <c r="U108" s="132">
        <f>EXP(Q108)/((EXP(Q106)+EXP(Q107)+EXP(Q108)+EXP(Q109)))</f>
        <v>0.14882703008847264</v>
      </c>
      <c r="V108" s="132">
        <f>EXP(R108)/((EXP(R106)+EXP(R107)+EXP(R108)+EXP(R109)))</f>
        <v>0.33654402149158258</v>
      </c>
      <c r="W108" s="131">
        <f>EXP(S108)/((EXP(S106)+EXP(S107)+EXP(S108)+EXP(S109)))</f>
        <v>0.27074185818259955</v>
      </c>
      <c r="X108" s="11"/>
      <c r="Y108" s="30">
        <v>6.2197433289977337E-2</v>
      </c>
      <c r="Z108" s="30">
        <v>3.7206757522118161E-2</v>
      </c>
      <c r="AA108" s="30">
        <v>-0.16586399462710436</v>
      </c>
      <c r="AB108" s="29">
        <v>6.7685464545649887E-2</v>
      </c>
      <c r="AC108" s="28">
        <v>-9.8178530081454468E-2</v>
      </c>
      <c r="AD108" s="27">
        <v>0.10489222206776805</v>
      </c>
      <c r="AE108" s="6">
        <f t="shared" si="12"/>
        <v>1.2256607306410372E-3</v>
      </c>
      <c r="AF108" s="26">
        <v>3.21822548222779</v>
      </c>
      <c r="AG108" s="25">
        <v>-2.3338003593629715</v>
      </c>
      <c r="AH108" s="24">
        <v>0.56682516323659138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</row>
    <row r="109" spans="1:149" s="1" customFormat="1" ht="15" thickBot="1" x14ac:dyDescent="0.4">
      <c r="A109" s="183"/>
      <c r="B109" s="23">
        <v>1</v>
      </c>
      <c r="C109" s="22">
        <v>1</v>
      </c>
      <c r="D109" s="21">
        <v>0</v>
      </c>
      <c r="E109" s="20">
        <v>0</v>
      </c>
      <c r="F109" s="20">
        <v>0</v>
      </c>
      <c r="G109" s="19">
        <v>1</v>
      </c>
      <c r="H109" s="18">
        <f t="shared" si="13"/>
        <v>2.9255658984314499</v>
      </c>
      <c r="I109" s="17">
        <f t="shared" si="14"/>
        <v>2.9255658984314499</v>
      </c>
      <c r="J109" s="16">
        <f t="shared" si="15"/>
        <v>-0.15118233235774498</v>
      </c>
      <c r="K109" s="15"/>
      <c r="L109" s="64">
        <v>-0.15118233235774498</v>
      </c>
      <c r="M109" s="63">
        <v>2.7743835660737051</v>
      </c>
      <c r="N109" s="63">
        <v>2.7743835660737051</v>
      </c>
      <c r="O109" s="62">
        <v>5.6999494645051545</v>
      </c>
      <c r="P109" s="130">
        <f t="shared" si="8"/>
        <v>0.46227624104779591</v>
      </c>
      <c r="Q109" s="129">
        <f t="shared" si="9"/>
        <v>0.94127576045636352</v>
      </c>
      <c r="R109" s="129">
        <f t="shared" si="10"/>
        <v>0.94127576045636352</v>
      </c>
      <c r="S109" s="129">
        <f t="shared" si="11"/>
        <v>0.99666502472423546</v>
      </c>
      <c r="T109" s="128">
        <f>EXP(P109)/((EXP(P106)+EXP(P107)+EXP(P108)+EXP(P109)))</f>
        <v>0.20863181426957839</v>
      </c>
      <c r="U109" s="128">
        <f>EXP(Q109)/((EXP(Q106)+EXP(Q107)+EXP(Q108)+EXP(Q109)))</f>
        <v>0.32519128349130044</v>
      </c>
      <c r="V109" s="128">
        <f>EXP(R109)/((EXP(R106)+EXP(R107)+EXP(R108)+EXP(R109)))</f>
        <v>0.32519128349130044</v>
      </c>
      <c r="W109" s="127">
        <f>EXP(S109)/((EXP(S106)+EXP(S107)+EXP(S108)+EXP(S109)))</f>
        <v>0.32584510745162071</v>
      </c>
      <c r="X109" s="11"/>
      <c r="Y109" s="10">
        <v>5.2157953567394597E-2</v>
      </c>
      <c r="Z109" s="10">
        <v>8.1297820872825111E-2</v>
      </c>
      <c r="AA109" s="10">
        <v>8.1297820872825111E-2</v>
      </c>
      <c r="AB109" s="9">
        <v>-0.16853872313709484</v>
      </c>
      <c r="AC109" s="8">
        <v>-8.7240902264269726E-2</v>
      </c>
      <c r="AD109" s="7">
        <v>-8.7240902264269726E-2</v>
      </c>
      <c r="AE109" s="6">
        <f t="shared" si="12"/>
        <v>4.6214872175949995E-2</v>
      </c>
      <c r="AF109" s="5">
        <v>3.0128068006957198</v>
      </c>
      <c r="AG109" s="4">
        <v>3.0128068006957198</v>
      </c>
      <c r="AH109" s="3">
        <v>-0.19739720453369497</v>
      </c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</row>
    <row r="110" spans="1:149" s="1" customFormat="1" ht="15" thickBot="1" x14ac:dyDescent="0.4">
      <c r="A110" s="181">
        <f>A106+1</f>
        <v>26</v>
      </c>
      <c r="B110" s="58">
        <v>0</v>
      </c>
      <c r="C110" s="57">
        <v>0</v>
      </c>
      <c r="D110" s="56">
        <v>1</v>
      </c>
      <c r="E110" s="55">
        <v>0</v>
      </c>
      <c r="F110" s="55">
        <v>0</v>
      </c>
      <c r="G110" s="54">
        <v>0</v>
      </c>
      <c r="H110" s="36">
        <f t="shared" si="13"/>
        <v>-1.8972319235605395</v>
      </c>
      <c r="I110" s="35">
        <f t="shared" si="14"/>
        <v>-1.8972319235605395</v>
      </c>
      <c r="J110" s="53">
        <f t="shared" si="15"/>
        <v>1.4637468780605123</v>
      </c>
      <c r="K110" s="52">
        <f>K106</f>
        <v>1</v>
      </c>
      <c r="L110" s="61" cm="1">
        <f t="array" ref="L110:O113">J110:J113 + MMULT(H110:I113, TRANSPOSE(B110:C113))</f>
        <v>1.4637468780605123</v>
      </c>
      <c r="M110" s="60">
        <v>-0.4334850455000272</v>
      </c>
      <c r="N110" s="60">
        <v>-0.4334850455000272</v>
      </c>
      <c r="O110" s="59">
        <v>-2.3307169690605667</v>
      </c>
      <c r="P110" s="136">
        <f t="shared" si="8"/>
        <v>0.81210508119037761</v>
      </c>
      <c r="Q110" s="135">
        <f t="shared" si="9"/>
        <v>0.39329444267039471</v>
      </c>
      <c r="R110" s="135">
        <f t="shared" si="10"/>
        <v>0.39329444267039471</v>
      </c>
      <c r="S110" s="135">
        <f t="shared" si="11"/>
        <v>8.8610744555211077E-2</v>
      </c>
      <c r="T110" s="132">
        <f>EXP(P110)/((EXP(P110)+EXP(P111)+EXP(P112)+EXP(P113)))</f>
        <v>0.29609962739050238</v>
      </c>
      <c r="U110" s="132">
        <f>EXP(Q110)/((EXP(Q110)+EXP(Q111)+EXP(Q112)+EXP(Q113)))</f>
        <v>0.18837503465285929</v>
      </c>
      <c r="V110" s="132">
        <f>EXP(R110)/((EXP(R110)+EXP(R111)+EXP(R112)+EXP(R113)))</f>
        <v>0.18837503465285929</v>
      </c>
      <c r="W110" s="131">
        <f>EXP(S110)/((EXP(S110)+EXP(S111)+EXP(S112)+EXP(S113)))</f>
        <v>0.13165083806430317</v>
      </c>
      <c r="X110" s="49" cm="1">
        <f t="array" ref="X110">SUM(LN(T110:W113)*D110:G113*(-0.25))</f>
        <v>1.1264608907154656</v>
      </c>
      <c r="Y110" s="48" cm="1">
        <f t="array" ref="Y110:AB113">0.25*(T110:W113-D110:G113)</f>
        <v>-0.17597509315237442</v>
      </c>
      <c r="Z110" s="48">
        <v>4.7093758663214823E-2</v>
      </c>
      <c r="AA110" s="48">
        <v>4.7093758663214823E-2</v>
      </c>
      <c r="AB110" s="47">
        <v>3.2912709516075792E-2</v>
      </c>
      <c r="AC110" s="46" cm="1">
        <f t="array" ref="AC110:AD113">MMULT(_xlfn.ANCHORARRAY(Y110),B110:C113)</f>
        <v>8.0006468179290607E-2</v>
      </c>
      <c r="AD110" s="45">
        <v>8.0006468179290607E-2</v>
      </c>
      <c r="AE110" s="6">
        <f t="shared" si="12"/>
        <v>-4.8874866309868967E-2</v>
      </c>
      <c r="AF110" s="44" cm="1">
        <f t="array" ref="AF110:AG113">H110:I113-K110*_xlfn.ANCHORARRAY(AC110)</f>
        <v>-1.9772383917398302</v>
      </c>
      <c r="AG110" s="43">
        <v>-1.9772383917398302</v>
      </c>
      <c r="AH110" s="42" cm="1">
        <f t="array" ref="AH110:AH113">J110:J113-K110*AE110:AE113</f>
        <v>1.5126217443703813</v>
      </c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</row>
    <row r="111" spans="1:149" s="1" customFormat="1" ht="15" thickBot="1" x14ac:dyDescent="0.4">
      <c r="A111" s="182"/>
      <c r="B111" s="41">
        <v>0</v>
      </c>
      <c r="C111" s="40">
        <v>1</v>
      </c>
      <c r="D111" s="39">
        <v>0</v>
      </c>
      <c r="E111" s="38">
        <v>1</v>
      </c>
      <c r="F111" s="38">
        <v>0</v>
      </c>
      <c r="G111" s="37">
        <v>0</v>
      </c>
      <c r="H111" s="36">
        <f t="shared" si="13"/>
        <v>-2.3338003593629715</v>
      </c>
      <c r="I111" s="35">
        <f t="shared" si="14"/>
        <v>3.21822548222779</v>
      </c>
      <c r="J111" s="34">
        <f t="shared" si="15"/>
        <v>0.56682516323659138</v>
      </c>
      <c r="K111" s="33"/>
      <c r="L111" s="67">
        <v>0.56682516323659138</v>
      </c>
      <c r="M111" s="66">
        <v>3.7850506454643815</v>
      </c>
      <c r="N111" s="66">
        <v>-1.76697519612638</v>
      </c>
      <c r="O111" s="65">
        <v>1.45125028610141</v>
      </c>
      <c r="P111" s="134">
        <f t="shared" si="8"/>
        <v>0.63803027587096994</v>
      </c>
      <c r="Q111" s="133">
        <f t="shared" si="9"/>
        <v>0.97779647848269957</v>
      </c>
      <c r="R111" s="133">
        <f t="shared" si="10"/>
        <v>0.1459188962741754</v>
      </c>
      <c r="S111" s="133">
        <f t="shared" si="11"/>
        <v>0.81019077965394448</v>
      </c>
      <c r="T111" s="132">
        <f>EXP(P111)/((EXP(P110)+EXP(P111)+EXP(P112)+EXP(P113)))</f>
        <v>0.24879298655911103</v>
      </c>
      <c r="U111" s="132">
        <f>EXP(Q111)/((EXP(Q110)+EXP(Q111)+EXP(Q112)+EXP(Q113)))</f>
        <v>0.33796315366516461</v>
      </c>
      <c r="V111" s="132">
        <f>EXP(R111)/((EXP(R110)+EXP(R111)+EXP(R112)+EXP(R113)))</f>
        <v>0.14709215491016628</v>
      </c>
      <c r="W111" s="131">
        <f>EXP(S111)/((EXP(S110)+EXP(S111)+EXP(S112)+EXP(S113)))</f>
        <v>0.27089554042154906</v>
      </c>
      <c r="X111" s="11"/>
      <c r="Y111" s="30">
        <v>6.2198246639777757E-2</v>
      </c>
      <c r="Z111" s="30">
        <v>-0.16550921158370885</v>
      </c>
      <c r="AA111" s="30">
        <v>3.677303872754157E-2</v>
      </c>
      <c r="AB111" s="29">
        <v>6.7723885105387266E-2</v>
      </c>
      <c r="AC111" s="28">
        <v>0.10449692383292883</v>
      </c>
      <c r="AD111" s="27">
        <v>-9.7785326478321583E-2</v>
      </c>
      <c r="AE111" s="6">
        <f t="shared" si="12"/>
        <v>1.1859588889977513E-3</v>
      </c>
      <c r="AF111" s="26">
        <v>-2.4382972831959004</v>
      </c>
      <c r="AG111" s="25">
        <v>3.3160108087061118</v>
      </c>
      <c r="AH111" s="24">
        <v>0.56563920434759363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</row>
    <row r="112" spans="1:149" s="1" customFormat="1" ht="15" thickBot="1" x14ac:dyDescent="0.4">
      <c r="A112" s="182"/>
      <c r="B112" s="41">
        <v>1</v>
      </c>
      <c r="C112" s="40">
        <v>0</v>
      </c>
      <c r="D112" s="39">
        <v>0</v>
      </c>
      <c r="E112" s="38">
        <v>0</v>
      </c>
      <c r="F112" s="38">
        <v>1</v>
      </c>
      <c r="G112" s="37">
        <v>0</v>
      </c>
      <c r="H112" s="36">
        <f t="shared" si="13"/>
        <v>3.21822548222779</v>
      </c>
      <c r="I112" s="35">
        <f t="shared" si="14"/>
        <v>-2.3338003593629715</v>
      </c>
      <c r="J112" s="34">
        <f t="shared" si="15"/>
        <v>0.56682516323659138</v>
      </c>
      <c r="K112" s="33"/>
      <c r="L112" s="67">
        <v>0.56682516323659138</v>
      </c>
      <c r="M112" s="66">
        <v>-1.76697519612638</v>
      </c>
      <c r="N112" s="66">
        <v>3.7850506454643815</v>
      </c>
      <c r="O112" s="65">
        <v>1.45125028610141</v>
      </c>
      <c r="P112" s="134">
        <f t="shared" si="8"/>
        <v>0.63803027587096994</v>
      </c>
      <c r="Q112" s="133">
        <f t="shared" si="9"/>
        <v>0.1459188962741754</v>
      </c>
      <c r="R112" s="133">
        <f t="shared" si="10"/>
        <v>0.97779647848269957</v>
      </c>
      <c r="S112" s="133">
        <f t="shared" si="11"/>
        <v>0.81019077965394448</v>
      </c>
      <c r="T112" s="132">
        <f>EXP(P112)/((EXP(P110)+EXP(P111)+EXP(P112)+EXP(P113)))</f>
        <v>0.24879298655911103</v>
      </c>
      <c r="U112" s="132">
        <f>EXP(Q112)/((EXP(Q110)+EXP(Q111)+EXP(Q112)+EXP(Q113)))</f>
        <v>0.14709215491016628</v>
      </c>
      <c r="V112" s="132">
        <f>EXP(R112)/((EXP(R110)+EXP(R111)+EXP(R112)+EXP(R113)))</f>
        <v>0.33796315366516461</v>
      </c>
      <c r="W112" s="131">
        <f>EXP(S112)/((EXP(S110)+EXP(S111)+EXP(S112)+EXP(S113)))</f>
        <v>0.27089554042154906</v>
      </c>
      <c r="X112" s="11"/>
      <c r="Y112" s="30">
        <v>6.2198246639777757E-2</v>
      </c>
      <c r="Z112" s="30">
        <v>3.677303872754157E-2</v>
      </c>
      <c r="AA112" s="30">
        <v>-0.16550921158370885</v>
      </c>
      <c r="AB112" s="29">
        <v>6.7723885105387266E-2</v>
      </c>
      <c r="AC112" s="28">
        <v>-9.7785326478321583E-2</v>
      </c>
      <c r="AD112" s="27">
        <v>0.10449692383292883</v>
      </c>
      <c r="AE112" s="6">
        <f t="shared" si="12"/>
        <v>1.1859588889977513E-3</v>
      </c>
      <c r="AF112" s="26">
        <v>3.3160108087061118</v>
      </c>
      <c r="AG112" s="25">
        <v>-2.4382972831959004</v>
      </c>
      <c r="AH112" s="24">
        <v>0.56563920434759363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</row>
    <row r="113" spans="1:149" s="1" customFormat="1" ht="15" thickBot="1" x14ac:dyDescent="0.4">
      <c r="A113" s="183"/>
      <c r="B113" s="23">
        <v>1</v>
      </c>
      <c r="C113" s="22">
        <v>1</v>
      </c>
      <c r="D113" s="21">
        <v>0</v>
      </c>
      <c r="E113" s="20">
        <v>0</v>
      </c>
      <c r="F113" s="20">
        <v>0</v>
      </c>
      <c r="G113" s="19">
        <v>1</v>
      </c>
      <c r="H113" s="18">
        <f t="shared" si="13"/>
        <v>3.0128068006957198</v>
      </c>
      <c r="I113" s="17">
        <f t="shared" si="14"/>
        <v>3.0128068006957198</v>
      </c>
      <c r="J113" s="16">
        <f t="shared" si="15"/>
        <v>-0.19739720453369497</v>
      </c>
      <c r="K113" s="15"/>
      <c r="L113" s="64">
        <v>-0.19739720453369497</v>
      </c>
      <c r="M113" s="63">
        <v>2.8154095961620249</v>
      </c>
      <c r="N113" s="63">
        <v>2.8154095961620249</v>
      </c>
      <c r="O113" s="62">
        <v>5.8282163968577443</v>
      </c>
      <c r="P113" s="130">
        <f t="shared" si="8"/>
        <v>0.45081032091010126</v>
      </c>
      <c r="Q113" s="129">
        <f t="shared" si="9"/>
        <v>0.9435028715935424</v>
      </c>
      <c r="R113" s="129">
        <f t="shared" si="10"/>
        <v>0.9435028715935424</v>
      </c>
      <c r="S113" s="129">
        <f t="shared" si="11"/>
        <v>0.99706531570121582</v>
      </c>
      <c r="T113" s="128">
        <f>EXP(P113)/((EXP(P110)+EXP(P111)+EXP(P112)+EXP(P113)))</f>
        <v>0.20631439949127556</v>
      </c>
      <c r="U113" s="128">
        <f>EXP(Q113)/((EXP(Q110)+EXP(Q111)+EXP(Q112)+EXP(Q113)))</f>
        <v>0.32656965677180988</v>
      </c>
      <c r="V113" s="128">
        <f>EXP(R113)/((EXP(R110)+EXP(R111)+EXP(R112)+EXP(R113)))</f>
        <v>0.32656965677180988</v>
      </c>
      <c r="W113" s="127">
        <f>EXP(S113)/((EXP(S110)+EXP(S111)+EXP(S112)+EXP(S113)))</f>
        <v>0.32655808109259893</v>
      </c>
      <c r="X113" s="11"/>
      <c r="Y113" s="10">
        <v>5.1578599872818889E-2</v>
      </c>
      <c r="Z113" s="10">
        <v>8.164241419295247E-2</v>
      </c>
      <c r="AA113" s="10">
        <v>8.164241419295247E-2</v>
      </c>
      <c r="AB113" s="9">
        <v>-0.16836047972685025</v>
      </c>
      <c r="AC113" s="8">
        <v>-8.6718065533897784E-2</v>
      </c>
      <c r="AD113" s="7">
        <v>-8.6718065533897784E-2</v>
      </c>
      <c r="AE113" s="6">
        <f t="shared" si="12"/>
        <v>4.6502948531873589E-2</v>
      </c>
      <c r="AF113" s="5">
        <v>3.0995248662296175</v>
      </c>
      <c r="AG113" s="4">
        <v>3.0995248662296175</v>
      </c>
      <c r="AH113" s="3">
        <v>-0.24390015306556856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</row>
    <row r="114" spans="1:149" s="1" customFormat="1" ht="15" thickBot="1" x14ac:dyDescent="0.4">
      <c r="A114" s="181">
        <f>A110+1</f>
        <v>27</v>
      </c>
      <c r="B114" s="58">
        <v>0</v>
      </c>
      <c r="C114" s="57">
        <v>0</v>
      </c>
      <c r="D114" s="56">
        <v>1</v>
      </c>
      <c r="E114" s="55">
        <v>0</v>
      </c>
      <c r="F114" s="55">
        <v>0</v>
      </c>
      <c r="G114" s="54">
        <v>0</v>
      </c>
      <c r="H114" s="36">
        <f t="shared" si="13"/>
        <v>-1.9772383917398302</v>
      </c>
      <c r="I114" s="35">
        <f t="shared" si="14"/>
        <v>-1.9772383917398302</v>
      </c>
      <c r="J114" s="53">
        <f t="shared" si="15"/>
        <v>1.5126217443703813</v>
      </c>
      <c r="K114" s="52">
        <f>K110</f>
        <v>1</v>
      </c>
      <c r="L114" s="61" cm="1">
        <f t="array" ref="L114:O117">J114:J117 + MMULT(H114:I117, TRANSPOSE(B114:C117))</f>
        <v>1.5126217443703813</v>
      </c>
      <c r="M114" s="60">
        <v>-0.46461664736944885</v>
      </c>
      <c r="N114" s="60">
        <v>-0.46461664736944885</v>
      </c>
      <c r="O114" s="59">
        <v>-2.4418550391092788</v>
      </c>
      <c r="P114" s="136">
        <f t="shared" si="8"/>
        <v>0.81944942425768319</v>
      </c>
      <c r="Q114" s="135">
        <f t="shared" si="9"/>
        <v>0.38589119984088172</v>
      </c>
      <c r="R114" s="135">
        <f t="shared" si="10"/>
        <v>0.38589119984088172</v>
      </c>
      <c r="S114" s="135">
        <f t="shared" si="11"/>
        <v>8.0036218408114895E-2</v>
      </c>
      <c r="T114" s="132">
        <f>EXP(P114)/((EXP(P114)+EXP(P115)+EXP(P116)+EXP(P117)))</f>
        <v>0.29837465711529354</v>
      </c>
      <c r="U114" s="132">
        <f>EXP(Q114)/((EXP(Q114)+EXP(Q115)+EXP(Q116)+EXP(Q117)))</f>
        <v>0.18733729003833471</v>
      </c>
      <c r="V114" s="132">
        <f>EXP(R114)/((EXP(R114)+EXP(R115)+EXP(R116)+EXP(R117)))</f>
        <v>0.18733729003833471</v>
      </c>
      <c r="W114" s="131">
        <f>EXP(S114)/((EXP(S114)+EXP(S115)+EXP(S116)+EXP(S117)))</f>
        <v>0.13074506884228693</v>
      </c>
      <c r="X114" s="49" cm="1">
        <f t="array" ref="X114">SUM(LN(T114:W117)*D114:G117*(-0.25))</f>
        <v>1.1221013565871913</v>
      </c>
      <c r="Y114" s="48" cm="1">
        <f t="array" ref="Y114:AB117">0.25*(T114:W117-D114:G117)</f>
        <v>-0.17540633572117661</v>
      </c>
      <c r="Z114" s="48">
        <v>4.6834322509583678E-2</v>
      </c>
      <c r="AA114" s="48">
        <v>4.6834322509583678E-2</v>
      </c>
      <c r="AB114" s="47">
        <v>3.2686267210571732E-2</v>
      </c>
      <c r="AC114" s="46" cm="1">
        <f t="array" ref="AC114:AD117">MMULT(_xlfn.ANCHORARRAY(Y114),B114:C117)</f>
        <v>7.952058972015541E-2</v>
      </c>
      <c r="AD114" s="45">
        <v>7.952058972015541E-2</v>
      </c>
      <c r="AE114" s="6">
        <f t="shared" si="12"/>
        <v>-4.905142349143754E-2</v>
      </c>
      <c r="AF114" s="44" cm="1">
        <f t="array" ref="AF114:AG117">H114:I117-K114*_xlfn.ANCHORARRAY(AC114)</f>
        <v>-2.0567589814599856</v>
      </c>
      <c r="AG114" s="43">
        <v>-2.0567589814599856</v>
      </c>
      <c r="AH114" s="42" cm="1">
        <f t="array" ref="AH114:AH117">J114:J117-K114*AE114:AE117</f>
        <v>1.561673167861819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</row>
    <row r="115" spans="1:149" s="1" customFormat="1" ht="15" thickBot="1" x14ac:dyDescent="0.4">
      <c r="A115" s="182"/>
      <c r="B115" s="41">
        <v>0</v>
      </c>
      <c r="C115" s="40">
        <v>1</v>
      </c>
      <c r="D115" s="39">
        <v>0</v>
      </c>
      <c r="E115" s="38">
        <v>1</v>
      </c>
      <c r="F115" s="38">
        <v>0</v>
      </c>
      <c r="G115" s="37">
        <v>0</v>
      </c>
      <c r="H115" s="36">
        <f t="shared" si="13"/>
        <v>-2.4382972831959004</v>
      </c>
      <c r="I115" s="35">
        <f t="shared" si="14"/>
        <v>3.3160108087061118</v>
      </c>
      <c r="J115" s="34">
        <f t="shared" si="15"/>
        <v>0.56563920434759363</v>
      </c>
      <c r="K115" s="33"/>
      <c r="L115" s="67">
        <v>0.56563920434759363</v>
      </c>
      <c r="M115" s="66">
        <v>3.8816500130537053</v>
      </c>
      <c r="N115" s="66">
        <v>-1.8726580788483069</v>
      </c>
      <c r="O115" s="65">
        <v>1.4433527298578048</v>
      </c>
      <c r="P115" s="134">
        <f t="shared" si="8"/>
        <v>0.63775633664967024</v>
      </c>
      <c r="Q115" s="133">
        <f t="shared" si="9"/>
        <v>0.97979968626053826</v>
      </c>
      <c r="R115" s="133">
        <f t="shared" si="10"/>
        <v>0.13323446014385912</v>
      </c>
      <c r="S115" s="133">
        <f t="shared" si="11"/>
        <v>0.80897330400323952</v>
      </c>
      <c r="T115" s="132">
        <f>EXP(P115)/((EXP(P114)+EXP(P115)+EXP(P116)+EXP(P117)))</f>
        <v>0.24880186277545543</v>
      </c>
      <c r="U115" s="132">
        <f>EXP(Q115)/((EXP(Q114)+EXP(Q115)+EXP(Q116)+EXP(Q117)))</f>
        <v>0.33927777550335914</v>
      </c>
      <c r="V115" s="132">
        <f>EXP(R115)/((EXP(R114)+EXP(R115)+EXP(R116)+EXP(R117)))</f>
        <v>0.14551132847371642</v>
      </c>
      <c r="W115" s="131">
        <f>EXP(S115)/((EXP(S114)+EXP(S115)+EXP(S116)+EXP(S117)))</f>
        <v>0.27101833446120649</v>
      </c>
      <c r="X115" s="11"/>
      <c r="Y115" s="30">
        <v>6.2200465693863859E-2</v>
      </c>
      <c r="Z115" s="30">
        <v>-0.16518055612416022</v>
      </c>
      <c r="AA115" s="30">
        <v>3.6377832118429106E-2</v>
      </c>
      <c r="AB115" s="29">
        <v>6.7754583615301622E-2</v>
      </c>
      <c r="AC115" s="28">
        <v>0.10413241573373072</v>
      </c>
      <c r="AD115" s="27">
        <v>-9.7425972508858594E-2</v>
      </c>
      <c r="AE115" s="6">
        <f t="shared" si="12"/>
        <v>1.1523253034343706E-3</v>
      </c>
      <c r="AF115" s="26">
        <v>-2.5424296989296313</v>
      </c>
      <c r="AG115" s="25">
        <v>3.4134367812149704</v>
      </c>
      <c r="AH115" s="24">
        <v>0.56448687904415928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</row>
    <row r="116" spans="1:149" s="1" customFormat="1" ht="15" thickBot="1" x14ac:dyDescent="0.4">
      <c r="A116" s="182"/>
      <c r="B116" s="41">
        <v>1</v>
      </c>
      <c r="C116" s="40">
        <v>0</v>
      </c>
      <c r="D116" s="39">
        <v>0</v>
      </c>
      <c r="E116" s="38">
        <v>0</v>
      </c>
      <c r="F116" s="38">
        <v>1</v>
      </c>
      <c r="G116" s="37">
        <v>0</v>
      </c>
      <c r="H116" s="36">
        <f t="shared" si="13"/>
        <v>3.3160108087061118</v>
      </c>
      <c r="I116" s="35">
        <f t="shared" si="14"/>
        <v>-2.4382972831959004</v>
      </c>
      <c r="J116" s="34">
        <f t="shared" si="15"/>
        <v>0.56563920434759363</v>
      </c>
      <c r="K116" s="33"/>
      <c r="L116" s="67">
        <v>0.56563920434759363</v>
      </c>
      <c r="M116" s="66">
        <v>-1.8726580788483069</v>
      </c>
      <c r="N116" s="66">
        <v>3.8816500130537053</v>
      </c>
      <c r="O116" s="65">
        <v>1.4433527298578048</v>
      </c>
      <c r="P116" s="134">
        <f t="shared" si="8"/>
        <v>0.63775633664967024</v>
      </c>
      <c r="Q116" s="133">
        <f t="shared" si="9"/>
        <v>0.13323446014385912</v>
      </c>
      <c r="R116" s="133">
        <f t="shared" si="10"/>
        <v>0.97979968626053826</v>
      </c>
      <c r="S116" s="133">
        <f t="shared" si="11"/>
        <v>0.80897330400323952</v>
      </c>
      <c r="T116" s="132">
        <f>EXP(P116)/((EXP(P114)+EXP(P115)+EXP(P116)+EXP(P117)))</f>
        <v>0.24880186277545543</v>
      </c>
      <c r="U116" s="132">
        <f>EXP(Q116)/((EXP(Q114)+EXP(Q115)+EXP(Q116)+EXP(Q117)))</f>
        <v>0.14551132847371642</v>
      </c>
      <c r="V116" s="132">
        <f>EXP(R116)/((EXP(R114)+EXP(R115)+EXP(R116)+EXP(R117)))</f>
        <v>0.33927777550335914</v>
      </c>
      <c r="W116" s="131">
        <f>EXP(S116)/((EXP(S114)+EXP(S115)+EXP(S116)+EXP(S117)))</f>
        <v>0.27101833446120649</v>
      </c>
      <c r="X116" s="11"/>
      <c r="Y116" s="30">
        <v>6.2200465693863859E-2</v>
      </c>
      <c r="Z116" s="30">
        <v>3.6377832118429106E-2</v>
      </c>
      <c r="AA116" s="30">
        <v>-0.16518055612416022</v>
      </c>
      <c r="AB116" s="29">
        <v>6.7754583615301622E-2</v>
      </c>
      <c r="AC116" s="28">
        <v>-9.7425972508858594E-2</v>
      </c>
      <c r="AD116" s="27">
        <v>0.10413241573373072</v>
      </c>
      <c r="AE116" s="6">
        <f t="shared" si="12"/>
        <v>1.1523253034343706E-3</v>
      </c>
      <c r="AF116" s="26">
        <v>3.4134367812149704</v>
      </c>
      <c r="AG116" s="25">
        <v>-2.5424296989296313</v>
      </c>
      <c r="AH116" s="24">
        <v>0.56448687904415928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</row>
    <row r="117" spans="1:149" s="1" customFormat="1" ht="15" thickBot="1" x14ac:dyDescent="0.4">
      <c r="A117" s="183"/>
      <c r="B117" s="23">
        <v>1</v>
      </c>
      <c r="C117" s="22">
        <v>1</v>
      </c>
      <c r="D117" s="21">
        <v>0</v>
      </c>
      <c r="E117" s="20">
        <v>0</v>
      </c>
      <c r="F117" s="20">
        <v>0</v>
      </c>
      <c r="G117" s="19">
        <v>1</v>
      </c>
      <c r="H117" s="18">
        <f t="shared" si="13"/>
        <v>3.0995248662296175</v>
      </c>
      <c r="I117" s="17">
        <f t="shared" si="14"/>
        <v>3.0995248662296175</v>
      </c>
      <c r="J117" s="16">
        <f t="shared" si="15"/>
        <v>-0.24390015306556856</v>
      </c>
      <c r="K117" s="15"/>
      <c r="L117" s="64">
        <v>-0.24390015306556856</v>
      </c>
      <c r="M117" s="63">
        <v>2.8556247131640489</v>
      </c>
      <c r="N117" s="63">
        <v>2.8556247131640489</v>
      </c>
      <c r="O117" s="62">
        <v>5.9551495793936668</v>
      </c>
      <c r="P117" s="130">
        <f t="shared" si="8"/>
        <v>0.439325444325665</v>
      </c>
      <c r="Q117" s="129">
        <f t="shared" si="9"/>
        <v>0.9456087041479917</v>
      </c>
      <c r="R117" s="129">
        <f t="shared" si="10"/>
        <v>0.9456087041479917</v>
      </c>
      <c r="S117" s="129">
        <f t="shared" si="11"/>
        <v>0.99741424742225759</v>
      </c>
      <c r="T117" s="128">
        <f>EXP(P117)/((EXP(P114)+EXP(P115)+EXP(P116)+EXP(P117)))</f>
        <v>0.20402161733379551</v>
      </c>
      <c r="U117" s="128">
        <f>EXP(Q117)/((EXP(Q114)+EXP(Q115)+EXP(Q116)+EXP(Q117)))</f>
        <v>0.32787360598458976</v>
      </c>
      <c r="V117" s="128">
        <f>EXP(R117)/((EXP(R114)+EXP(R115)+EXP(R116)+EXP(R117)))</f>
        <v>0.32787360598458976</v>
      </c>
      <c r="W117" s="127">
        <f>EXP(S117)/((EXP(S114)+EXP(S115)+EXP(S116)+EXP(S117)))</f>
        <v>0.32721826223530004</v>
      </c>
      <c r="X117" s="11"/>
      <c r="Y117" s="10">
        <v>5.1005404333448877E-2</v>
      </c>
      <c r="Z117" s="10">
        <v>8.1968401496147439E-2</v>
      </c>
      <c r="AA117" s="10">
        <v>8.1968401496147439E-2</v>
      </c>
      <c r="AB117" s="9">
        <v>-0.16819543444117499</v>
      </c>
      <c r="AC117" s="8">
        <v>-8.6227032945027551E-2</v>
      </c>
      <c r="AD117" s="7">
        <v>-8.6227032945027551E-2</v>
      </c>
      <c r="AE117" s="6">
        <f t="shared" si="12"/>
        <v>4.6746772884568771E-2</v>
      </c>
      <c r="AF117" s="5">
        <v>3.1857518991746452</v>
      </c>
      <c r="AG117" s="4">
        <v>3.1857518991746452</v>
      </c>
      <c r="AH117" s="3">
        <v>-0.2906469259501373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</row>
    <row r="118" spans="1:149" s="1" customFormat="1" ht="15" thickBot="1" x14ac:dyDescent="0.4">
      <c r="A118" s="181">
        <f>A114+1</f>
        <v>28</v>
      </c>
      <c r="B118" s="58">
        <v>0</v>
      </c>
      <c r="C118" s="57">
        <v>0</v>
      </c>
      <c r="D118" s="56">
        <v>1</v>
      </c>
      <c r="E118" s="55">
        <v>0</v>
      </c>
      <c r="F118" s="55">
        <v>0</v>
      </c>
      <c r="G118" s="54">
        <v>0</v>
      </c>
      <c r="H118" s="36">
        <f t="shared" si="13"/>
        <v>-2.0567589814599856</v>
      </c>
      <c r="I118" s="35">
        <f t="shared" si="14"/>
        <v>-2.0567589814599856</v>
      </c>
      <c r="J118" s="53">
        <f t="shared" si="15"/>
        <v>1.561673167861819</v>
      </c>
      <c r="K118" s="52">
        <f>K114</f>
        <v>1</v>
      </c>
      <c r="L118" s="61" cm="1">
        <f t="array" ref="L118:O121">J118:J121 + MMULT(H118:I121, TRANSPOSE(B118:C121))</f>
        <v>1.561673167861819</v>
      </c>
      <c r="M118" s="60">
        <v>-0.49508581359816661</v>
      </c>
      <c r="N118" s="60">
        <v>-0.49508581359816661</v>
      </c>
      <c r="O118" s="59">
        <v>-2.5518447950581522</v>
      </c>
      <c r="P118" s="136">
        <f t="shared" si="8"/>
        <v>0.8265933105917872</v>
      </c>
      <c r="Q118" s="135">
        <f t="shared" si="9"/>
        <v>0.37869621391272817</v>
      </c>
      <c r="R118" s="135">
        <f t="shared" si="10"/>
        <v>0.37869621391272817</v>
      </c>
      <c r="S118" s="135">
        <f t="shared" si="11"/>
        <v>7.2302648104573264E-2</v>
      </c>
      <c r="T118" s="132">
        <f>EXP(P118)/((EXP(P118)+EXP(P119)+EXP(P120)+EXP(P121)))</f>
        <v>0.30061065559205691</v>
      </c>
      <c r="U118" s="132">
        <f>EXP(Q118)/((EXP(Q118)+EXP(Q119)+EXP(Q120)+EXP(Q121)))</f>
        <v>0.18632257206526906</v>
      </c>
      <c r="V118" s="132">
        <f>EXP(R118)/((EXP(R118)+EXP(R119)+EXP(R120)+EXP(R121)))</f>
        <v>0.18632257206526906</v>
      </c>
      <c r="W118" s="131">
        <f>EXP(S118)/((EXP(S118)+EXP(S119)+EXP(S120)+EXP(S121)))</f>
        <v>0.12994145674724689</v>
      </c>
      <c r="X118" s="49" cm="1">
        <f t="array" ref="X118">SUM(LN(T118:W121)*D118:G121*(-0.25))</f>
        <v>1.1179747560347313</v>
      </c>
      <c r="Y118" s="48" cm="1">
        <f t="array" ref="Y118:AB121">0.25*(T118:W121-D118:G121)</f>
        <v>-0.17484733610198577</v>
      </c>
      <c r="Z118" s="48">
        <v>4.6580643016317265E-2</v>
      </c>
      <c r="AA118" s="48">
        <v>4.6580643016317265E-2</v>
      </c>
      <c r="AB118" s="47">
        <v>3.2485364186811722E-2</v>
      </c>
      <c r="AC118" s="46" cm="1">
        <f t="array" ref="AC118:AD121">MMULT(_xlfn.ANCHORARRAY(Y118),B118:C121)</f>
        <v>7.906600720312898E-2</v>
      </c>
      <c r="AD118" s="45">
        <v>7.906600720312898E-2</v>
      </c>
      <c r="AE118" s="6">
        <f t="shared" si="12"/>
        <v>-4.9200685882539535E-2</v>
      </c>
      <c r="AF118" s="44" cm="1">
        <f t="array" ref="AF118:AG121">H118:I121-K118*_xlfn.ANCHORARRAY(AC118)</f>
        <v>-2.1358249886631144</v>
      </c>
      <c r="AG118" s="43">
        <v>-2.1358249886631144</v>
      </c>
      <c r="AH118" s="42" cm="1">
        <f t="array" ref="AH118:AH121">J118:J121-K118*AE118:AE121</f>
        <v>1.6108738537443585</v>
      </c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</row>
    <row r="119" spans="1:149" s="1" customFormat="1" ht="15" thickBot="1" x14ac:dyDescent="0.4">
      <c r="A119" s="182"/>
      <c r="B119" s="41">
        <v>0</v>
      </c>
      <c r="C119" s="40">
        <v>1</v>
      </c>
      <c r="D119" s="39">
        <v>0</v>
      </c>
      <c r="E119" s="38">
        <v>1</v>
      </c>
      <c r="F119" s="38">
        <v>0</v>
      </c>
      <c r="G119" s="37">
        <v>0</v>
      </c>
      <c r="H119" s="36">
        <f t="shared" si="13"/>
        <v>-2.5424296989296313</v>
      </c>
      <c r="I119" s="35">
        <f t="shared" si="14"/>
        <v>3.4134367812149704</v>
      </c>
      <c r="J119" s="34">
        <f t="shared" si="15"/>
        <v>0.56448687904415928</v>
      </c>
      <c r="K119" s="33"/>
      <c r="L119" s="67">
        <v>0.56448687904415928</v>
      </c>
      <c r="M119" s="66">
        <v>3.9779236602591297</v>
      </c>
      <c r="N119" s="66">
        <v>-1.977942819885472</v>
      </c>
      <c r="O119" s="65">
        <v>1.4354939613294984</v>
      </c>
      <c r="P119" s="134">
        <f t="shared" si="8"/>
        <v>0.6374900805441176</v>
      </c>
      <c r="Q119" s="133">
        <f t="shared" si="9"/>
        <v>0.98161968442344172</v>
      </c>
      <c r="R119" s="133">
        <f t="shared" si="10"/>
        <v>0.12153830537103162</v>
      </c>
      <c r="S119" s="133">
        <f t="shared" si="11"/>
        <v>0.80775589551524773</v>
      </c>
      <c r="T119" s="132">
        <f>EXP(P119)/((EXP(P118)+EXP(P119)+EXP(P120)+EXP(P121)))</f>
        <v>0.24881575787942456</v>
      </c>
      <c r="U119" s="132">
        <f>EXP(Q119)/((EXP(Q118)+EXP(Q119)+EXP(Q120)+EXP(Q121)))</f>
        <v>0.34049583739934813</v>
      </c>
      <c r="V119" s="132">
        <f>EXP(R119)/((EXP(R118)+EXP(R119)+EXP(R120)+EXP(R121)))</f>
        <v>0.14407320255665307</v>
      </c>
      <c r="W119" s="131">
        <f>EXP(S119)/((EXP(S118)+EXP(S119)+EXP(S120)+EXP(S121)))</f>
        <v>0.27111342173901254</v>
      </c>
      <c r="X119" s="11"/>
      <c r="Y119" s="30">
        <v>6.220393946985614E-2</v>
      </c>
      <c r="Z119" s="30">
        <v>-0.16487604065016298</v>
      </c>
      <c r="AA119" s="30">
        <v>3.6018300639163267E-2</v>
      </c>
      <c r="AB119" s="29">
        <v>6.7778355434753135E-2</v>
      </c>
      <c r="AC119" s="28">
        <v>0.1037966560739164</v>
      </c>
      <c r="AD119" s="27">
        <v>-9.7097685215409846E-2</v>
      </c>
      <c r="AE119" s="6">
        <f t="shared" si="12"/>
        <v>1.1245548936095612E-3</v>
      </c>
      <c r="AF119" s="26">
        <v>-2.6462263550035479</v>
      </c>
      <c r="AG119" s="25">
        <v>3.5105344664303804</v>
      </c>
      <c r="AH119" s="24">
        <v>0.56336232415054976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</row>
    <row r="120" spans="1:149" s="1" customFormat="1" ht="15" thickBot="1" x14ac:dyDescent="0.4">
      <c r="A120" s="182"/>
      <c r="B120" s="41">
        <v>1</v>
      </c>
      <c r="C120" s="40">
        <v>0</v>
      </c>
      <c r="D120" s="39">
        <v>0</v>
      </c>
      <c r="E120" s="38">
        <v>0</v>
      </c>
      <c r="F120" s="38">
        <v>1</v>
      </c>
      <c r="G120" s="37">
        <v>0</v>
      </c>
      <c r="H120" s="36">
        <f t="shared" si="13"/>
        <v>3.4134367812149704</v>
      </c>
      <c r="I120" s="35">
        <f t="shared" si="14"/>
        <v>-2.5424296989296313</v>
      </c>
      <c r="J120" s="34">
        <f t="shared" si="15"/>
        <v>0.56448687904415928</v>
      </c>
      <c r="K120" s="33"/>
      <c r="L120" s="67">
        <v>0.56448687904415928</v>
      </c>
      <c r="M120" s="66">
        <v>-1.977942819885472</v>
      </c>
      <c r="N120" s="66">
        <v>3.9779236602591297</v>
      </c>
      <c r="O120" s="65">
        <v>1.4354939613294984</v>
      </c>
      <c r="P120" s="134">
        <f t="shared" si="8"/>
        <v>0.6374900805441176</v>
      </c>
      <c r="Q120" s="133">
        <f t="shared" si="9"/>
        <v>0.12153830537103162</v>
      </c>
      <c r="R120" s="133">
        <f t="shared" si="10"/>
        <v>0.98161968442344172</v>
      </c>
      <c r="S120" s="133">
        <f t="shared" si="11"/>
        <v>0.80775589551524773</v>
      </c>
      <c r="T120" s="132">
        <f>EXP(P120)/((EXP(P118)+EXP(P119)+EXP(P120)+EXP(P121)))</f>
        <v>0.24881575787942456</v>
      </c>
      <c r="U120" s="132">
        <f>EXP(Q120)/((EXP(Q118)+EXP(Q119)+EXP(Q120)+EXP(Q121)))</f>
        <v>0.14407320255665307</v>
      </c>
      <c r="V120" s="132">
        <f>EXP(R120)/((EXP(R118)+EXP(R119)+EXP(R120)+EXP(R121)))</f>
        <v>0.34049583739934813</v>
      </c>
      <c r="W120" s="131">
        <f>EXP(S120)/((EXP(S118)+EXP(S119)+EXP(S120)+EXP(S121)))</f>
        <v>0.27111342173901254</v>
      </c>
      <c r="X120" s="11"/>
      <c r="Y120" s="30">
        <v>6.220393946985614E-2</v>
      </c>
      <c r="Z120" s="30">
        <v>3.6018300639163267E-2</v>
      </c>
      <c r="AA120" s="30">
        <v>-0.16487604065016298</v>
      </c>
      <c r="AB120" s="29">
        <v>6.7778355434753135E-2</v>
      </c>
      <c r="AC120" s="28">
        <v>-9.7097685215409846E-2</v>
      </c>
      <c r="AD120" s="27">
        <v>0.1037966560739164</v>
      </c>
      <c r="AE120" s="6">
        <f t="shared" si="12"/>
        <v>1.1245548936095612E-3</v>
      </c>
      <c r="AF120" s="26">
        <v>3.5105344664303804</v>
      </c>
      <c r="AG120" s="25">
        <v>-2.6462263550035479</v>
      </c>
      <c r="AH120" s="24">
        <v>0.56336232415054976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</row>
    <row r="121" spans="1:149" s="1" customFormat="1" ht="15" thickBot="1" x14ac:dyDescent="0.4">
      <c r="A121" s="183"/>
      <c r="B121" s="23">
        <v>1</v>
      </c>
      <c r="C121" s="22">
        <v>1</v>
      </c>
      <c r="D121" s="21">
        <v>0</v>
      </c>
      <c r="E121" s="20">
        <v>0</v>
      </c>
      <c r="F121" s="20">
        <v>0</v>
      </c>
      <c r="G121" s="19">
        <v>1</v>
      </c>
      <c r="H121" s="18">
        <f t="shared" si="13"/>
        <v>3.1857518991746452</v>
      </c>
      <c r="I121" s="17">
        <f t="shared" si="14"/>
        <v>3.1857518991746452</v>
      </c>
      <c r="J121" s="16">
        <f t="shared" si="15"/>
        <v>-0.2906469259501373</v>
      </c>
      <c r="K121" s="15"/>
      <c r="L121" s="64">
        <v>-0.2906469259501373</v>
      </c>
      <c r="M121" s="63">
        <v>2.895104973224508</v>
      </c>
      <c r="N121" s="63">
        <v>2.895104973224508</v>
      </c>
      <c r="O121" s="62">
        <v>6.0808568723991527</v>
      </c>
      <c r="P121" s="130">
        <f t="shared" si="8"/>
        <v>0.42784549626666463</v>
      </c>
      <c r="Q121" s="129">
        <f t="shared" si="9"/>
        <v>0.94760392712737251</v>
      </c>
      <c r="R121" s="129">
        <f t="shared" si="10"/>
        <v>0.94760392712737251</v>
      </c>
      <c r="S121" s="129">
        <f t="shared" si="11"/>
        <v>0.99771899804773523</v>
      </c>
      <c r="T121" s="128">
        <f>EXP(P121)/((EXP(P118)+EXP(P119)+EXP(P120)+EXP(P121)))</f>
        <v>0.20175782864909408</v>
      </c>
      <c r="U121" s="128">
        <f>EXP(Q121)/((EXP(Q118)+EXP(Q119)+EXP(Q120)+EXP(Q121)))</f>
        <v>0.32910838797872971</v>
      </c>
      <c r="V121" s="128">
        <f>EXP(R121)/((EXP(R118)+EXP(R119)+EXP(R120)+EXP(R121)))</f>
        <v>0.32910838797872971</v>
      </c>
      <c r="W121" s="127">
        <f>EXP(S121)/((EXP(S118)+EXP(S119)+EXP(S120)+EXP(S121)))</f>
        <v>0.32783169977472804</v>
      </c>
      <c r="X121" s="11"/>
      <c r="Y121" s="10">
        <v>5.0439457162273521E-2</v>
      </c>
      <c r="Z121" s="10">
        <v>8.2277096994682428E-2</v>
      </c>
      <c r="AA121" s="10">
        <v>8.2277096994682428E-2</v>
      </c>
      <c r="AB121" s="9">
        <v>-0.16804207505631799</v>
      </c>
      <c r="AC121" s="8">
        <v>-8.5764978061635563E-2</v>
      </c>
      <c r="AD121" s="7">
        <v>-8.5764978061635563E-2</v>
      </c>
      <c r="AE121" s="6">
        <f t="shared" si="12"/>
        <v>4.6951576095320385E-2</v>
      </c>
      <c r="AF121" s="5">
        <v>3.2715168772362806</v>
      </c>
      <c r="AG121" s="4">
        <v>3.2715168772362806</v>
      </c>
      <c r="AH121" s="3">
        <v>-0.33759850204545772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</row>
    <row r="122" spans="1:149" s="1" customFormat="1" ht="15" thickBot="1" x14ac:dyDescent="0.4">
      <c r="A122" s="181">
        <f>A118+1</f>
        <v>29</v>
      </c>
      <c r="B122" s="58">
        <v>0</v>
      </c>
      <c r="C122" s="57">
        <v>0</v>
      </c>
      <c r="D122" s="56">
        <v>1</v>
      </c>
      <c r="E122" s="55">
        <v>0</v>
      </c>
      <c r="F122" s="55">
        <v>0</v>
      </c>
      <c r="G122" s="54">
        <v>0</v>
      </c>
      <c r="H122" s="36">
        <f t="shared" si="13"/>
        <v>-2.1358249886631144</v>
      </c>
      <c r="I122" s="35">
        <f t="shared" si="14"/>
        <v>-2.1358249886631144</v>
      </c>
      <c r="J122" s="53">
        <f t="shared" si="15"/>
        <v>1.6108738537443585</v>
      </c>
      <c r="K122" s="52">
        <f>K118</f>
        <v>1</v>
      </c>
      <c r="L122" s="61" cm="1">
        <f t="array" ref="L122:O125">J122:J125 + MMULT(H122:I125, TRANSPOSE(B122:C125))</f>
        <v>1.6108738537443585</v>
      </c>
      <c r="M122" s="60">
        <v>-0.52495113491875589</v>
      </c>
      <c r="N122" s="60">
        <v>-0.52495113491875589</v>
      </c>
      <c r="O122" s="59">
        <v>-2.6607761235818703</v>
      </c>
      <c r="P122" s="136">
        <f t="shared" si="8"/>
        <v>0.8335326741782545</v>
      </c>
      <c r="Q122" s="135">
        <f t="shared" si="9"/>
        <v>0.37169522348077499</v>
      </c>
      <c r="R122" s="135">
        <f t="shared" si="10"/>
        <v>0.37169522348077499</v>
      </c>
      <c r="S122" s="135">
        <f t="shared" si="11"/>
        <v>6.5327927182334225E-2</v>
      </c>
      <c r="T122" s="132">
        <f>EXP(P122)/((EXP(P122)+EXP(P123)+EXP(P124)+EXP(P125)))</f>
        <v>0.30280493845104456</v>
      </c>
      <c r="U122" s="132">
        <f>EXP(Q122)/((EXP(Q122)+EXP(Q123)+EXP(Q124)+EXP(Q125)))</f>
        <v>0.18532939909783216</v>
      </c>
      <c r="V122" s="132">
        <f>EXP(R122)/((EXP(R122)+EXP(R123)+EXP(R124)+EXP(R125)))</f>
        <v>0.18532939909783216</v>
      </c>
      <c r="W122" s="131">
        <f>EXP(S122)/((EXP(S122)+EXP(S123)+EXP(S124)+EXP(S125)))</f>
        <v>0.12922900228749254</v>
      </c>
      <c r="X122" s="49" cm="1">
        <f t="array" ref="X122">SUM(LN(T122:W125)*D122:G125*(-0.25))</f>
        <v>1.1140655756684896</v>
      </c>
      <c r="Y122" s="48" cm="1">
        <f t="array" ref="Y122:AB125">0.25*(T122:W125-D122:G125)</f>
        <v>-0.17429876538723887</v>
      </c>
      <c r="Z122" s="48">
        <v>4.6332349774458041E-2</v>
      </c>
      <c r="AA122" s="48">
        <v>4.6332349774458041E-2</v>
      </c>
      <c r="AB122" s="47">
        <v>3.2307250571873135E-2</v>
      </c>
      <c r="AC122" s="46" cm="1">
        <f t="array" ref="AC122:AD125">MMULT(_xlfn.ANCHORARRAY(Y122),B122:C125)</f>
        <v>7.8639600346331176E-2</v>
      </c>
      <c r="AD122" s="45">
        <v>7.8639600346331176E-2</v>
      </c>
      <c r="AE122" s="6">
        <f t="shared" si="12"/>
        <v>-4.9326815266449643E-2</v>
      </c>
      <c r="AF122" s="44" cm="1">
        <f t="array" ref="AF122:AG125">H122:I125-K122*_xlfn.ANCHORARRAY(AC122)</f>
        <v>-2.2144645890094456</v>
      </c>
      <c r="AG122" s="43">
        <v>-2.2144645890094456</v>
      </c>
      <c r="AH122" s="42" cm="1">
        <f t="array" ref="AH122:AH125">J122:J125-K122*AE122:AE125</f>
        <v>1.6602006690108082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</row>
    <row r="123" spans="1:149" s="1" customFormat="1" ht="15" thickBot="1" x14ac:dyDescent="0.4">
      <c r="A123" s="182"/>
      <c r="B123" s="41">
        <v>0</v>
      </c>
      <c r="C123" s="40">
        <v>1</v>
      </c>
      <c r="D123" s="39">
        <v>0</v>
      </c>
      <c r="E123" s="38">
        <v>1</v>
      </c>
      <c r="F123" s="38">
        <v>0</v>
      </c>
      <c r="G123" s="37">
        <v>0</v>
      </c>
      <c r="H123" s="36">
        <f t="shared" si="13"/>
        <v>-2.6462263550035479</v>
      </c>
      <c r="I123" s="35">
        <f t="shared" si="14"/>
        <v>3.5105344664303804</v>
      </c>
      <c r="J123" s="34">
        <f t="shared" si="15"/>
        <v>0.56336232415054976</v>
      </c>
      <c r="K123" s="33"/>
      <c r="L123" s="67">
        <v>0.56336232415054976</v>
      </c>
      <c r="M123" s="66">
        <v>4.07389679058093</v>
      </c>
      <c r="N123" s="66">
        <v>-2.0828640308529982</v>
      </c>
      <c r="O123" s="65">
        <v>1.4276704355773822</v>
      </c>
      <c r="P123" s="134">
        <f t="shared" si="8"/>
        <v>0.63723015970886032</v>
      </c>
      <c r="Q123" s="133">
        <f t="shared" si="9"/>
        <v>0.9832735619598858</v>
      </c>
      <c r="R123" s="133">
        <f t="shared" si="10"/>
        <v>0.11077353711876824</v>
      </c>
      <c r="S123" s="133">
        <f t="shared" si="11"/>
        <v>0.80653808312023789</v>
      </c>
      <c r="T123" s="132">
        <f>EXP(P123)/((EXP(P122)+EXP(P123)+EXP(P124)+EXP(P125)))</f>
        <v>0.24883407683183989</v>
      </c>
      <c r="U123" s="132">
        <f>EXP(Q123)/((EXP(Q122)+EXP(Q123)+EXP(Q124)+EXP(Q125)))</f>
        <v>0.34162481951909618</v>
      </c>
      <c r="V123" s="132">
        <f>EXP(R123)/((EXP(R122)+EXP(R123)+EXP(R124)+EXP(R125)))</f>
        <v>0.14276688012477062</v>
      </c>
      <c r="W123" s="131">
        <f>EXP(S123)/((EXP(S122)+EXP(S123)+EXP(S124)+EXP(S125)))</f>
        <v>0.27118363138774282</v>
      </c>
      <c r="X123" s="11"/>
      <c r="Y123" s="30">
        <v>6.2208519207959972E-2</v>
      </c>
      <c r="Z123" s="30">
        <v>-0.16459379512022596</v>
      </c>
      <c r="AA123" s="30">
        <v>3.5691720031192656E-2</v>
      </c>
      <c r="AB123" s="29">
        <v>6.7795907846935705E-2</v>
      </c>
      <c r="AC123" s="28">
        <v>0.10348762787812836</v>
      </c>
      <c r="AD123" s="27">
        <v>-9.6797887273290251E-2</v>
      </c>
      <c r="AE123" s="6">
        <f t="shared" si="12"/>
        <v>1.1023519658623776E-3</v>
      </c>
      <c r="AF123" s="26">
        <v>-2.7497139828816763</v>
      </c>
      <c r="AG123" s="25">
        <v>3.6073323537036708</v>
      </c>
      <c r="AH123" s="24">
        <v>0.56225997218468737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</row>
    <row r="124" spans="1:149" s="1" customFormat="1" ht="15" thickBot="1" x14ac:dyDescent="0.4">
      <c r="A124" s="182"/>
      <c r="B124" s="41">
        <v>1</v>
      </c>
      <c r="C124" s="40">
        <v>0</v>
      </c>
      <c r="D124" s="39">
        <v>0</v>
      </c>
      <c r="E124" s="38">
        <v>0</v>
      </c>
      <c r="F124" s="38">
        <v>1</v>
      </c>
      <c r="G124" s="37">
        <v>0</v>
      </c>
      <c r="H124" s="36">
        <f t="shared" si="13"/>
        <v>3.5105344664303804</v>
      </c>
      <c r="I124" s="35">
        <f t="shared" si="14"/>
        <v>-2.6462263550035479</v>
      </c>
      <c r="J124" s="34">
        <f t="shared" si="15"/>
        <v>0.56336232415054976</v>
      </c>
      <c r="K124" s="33"/>
      <c r="L124" s="67">
        <v>0.56336232415054976</v>
      </c>
      <c r="M124" s="66">
        <v>-2.0828640308529982</v>
      </c>
      <c r="N124" s="66">
        <v>4.07389679058093</v>
      </c>
      <c r="O124" s="65">
        <v>1.4276704355773822</v>
      </c>
      <c r="P124" s="134">
        <f t="shared" si="8"/>
        <v>0.63723015970886032</v>
      </c>
      <c r="Q124" s="133">
        <f t="shared" si="9"/>
        <v>0.11077353711876824</v>
      </c>
      <c r="R124" s="133">
        <f t="shared" si="10"/>
        <v>0.9832735619598858</v>
      </c>
      <c r="S124" s="133">
        <f t="shared" si="11"/>
        <v>0.80653808312023789</v>
      </c>
      <c r="T124" s="132">
        <f>EXP(P124)/((EXP(P122)+EXP(P123)+EXP(P124)+EXP(P125)))</f>
        <v>0.24883407683183989</v>
      </c>
      <c r="U124" s="132">
        <f>EXP(Q124)/((EXP(Q122)+EXP(Q123)+EXP(Q124)+EXP(Q125)))</f>
        <v>0.14276688012477062</v>
      </c>
      <c r="V124" s="132">
        <f>EXP(R124)/((EXP(R122)+EXP(R123)+EXP(R124)+EXP(R125)))</f>
        <v>0.34162481951909618</v>
      </c>
      <c r="W124" s="131">
        <f>EXP(S124)/((EXP(S122)+EXP(S123)+EXP(S124)+EXP(S125)))</f>
        <v>0.27118363138774282</v>
      </c>
      <c r="X124" s="11"/>
      <c r="Y124" s="30">
        <v>6.2208519207959972E-2</v>
      </c>
      <c r="Z124" s="30">
        <v>3.5691720031192656E-2</v>
      </c>
      <c r="AA124" s="30">
        <v>-0.16459379512022596</v>
      </c>
      <c r="AB124" s="29">
        <v>6.7795907846935705E-2</v>
      </c>
      <c r="AC124" s="28">
        <v>-9.6797887273290251E-2</v>
      </c>
      <c r="AD124" s="27">
        <v>0.10348762787812836</v>
      </c>
      <c r="AE124" s="6">
        <f t="shared" si="12"/>
        <v>1.1023519658623776E-3</v>
      </c>
      <c r="AF124" s="26">
        <v>3.6073323537036708</v>
      </c>
      <c r="AG124" s="25">
        <v>-2.7497139828816763</v>
      </c>
      <c r="AH124" s="24">
        <v>0.56225997218468737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</row>
    <row r="125" spans="1:149" s="1" customFormat="1" ht="15" thickBot="1" x14ac:dyDescent="0.4">
      <c r="A125" s="183"/>
      <c r="B125" s="23">
        <v>1</v>
      </c>
      <c r="C125" s="22">
        <v>1</v>
      </c>
      <c r="D125" s="21">
        <v>0</v>
      </c>
      <c r="E125" s="20">
        <v>0</v>
      </c>
      <c r="F125" s="20">
        <v>0</v>
      </c>
      <c r="G125" s="19">
        <v>1</v>
      </c>
      <c r="H125" s="18">
        <f t="shared" si="13"/>
        <v>3.2715168772362806</v>
      </c>
      <c r="I125" s="17">
        <f t="shared" si="14"/>
        <v>3.2715168772362806</v>
      </c>
      <c r="J125" s="16">
        <f t="shared" si="15"/>
        <v>-0.33759850204545772</v>
      </c>
      <c r="K125" s="15"/>
      <c r="L125" s="64">
        <v>-0.33759850204545772</v>
      </c>
      <c r="M125" s="63">
        <v>2.9339183751908227</v>
      </c>
      <c r="N125" s="63">
        <v>2.9339183751908227</v>
      </c>
      <c r="O125" s="62">
        <v>6.2054352524271037</v>
      </c>
      <c r="P125" s="130">
        <f t="shared" si="8"/>
        <v>0.4163929473172609</v>
      </c>
      <c r="Q125" s="129">
        <f t="shared" si="9"/>
        <v>0.949497898859059</v>
      </c>
      <c r="R125" s="129">
        <f t="shared" si="10"/>
        <v>0.949497898859059</v>
      </c>
      <c r="S125" s="129">
        <f t="shared" si="11"/>
        <v>0.99798563576243526</v>
      </c>
      <c r="T125" s="128">
        <f>EXP(P125)/((EXP(P122)+EXP(P123)+EXP(P124)+EXP(P125)))</f>
        <v>0.19952690788527561</v>
      </c>
      <c r="U125" s="128">
        <f>EXP(Q125)/((EXP(Q122)+EXP(Q123)+EXP(Q124)+EXP(Q125)))</f>
        <v>0.33027890125830106</v>
      </c>
      <c r="V125" s="128">
        <f>EXP(R125)/((EXP(R122)+EXP(R123)+EXP(R124)+EXP(R125)))</f>
        <v>0.33027890125830106</v>
      </c>
      <c r="W125" s="127">
        <f>EXP(S125)/((EXP(S122)+EXP(S123)+EXP(S124)+EXP(S125)))</f>
        <v>0.32840373493702196</v>
      </c>
      <c r="X125" s="11"/>
      <c r="Y125" s="10">
        <v>4.9881726971318902E-2</v>
      </c>
      <c r="Z125" s="10">
        <v>8.2569725314575265E-2</v>
      </c>
      <c r="AA125" s="10">
        <v>8.2569725314575265E-2</v>
      </c>
      <c r="AB125" s="9">
        <v>-0.16789906626574452</v>
      </c>
      <c r="AC125" s="8">
        <v>-8.5329340951169258E-2</v>
      </c>
      <c r="AD125" s="7">
        <v>-8.5329340951169258E-2</v>
      </c>
      <c r="AE125" s="6">
        <f t="shared" si="12"/>
        <v>4.7122111334724909E-2</v>
      </c>
      <c r="AF125" s="5">
        <v>3.3568462181874499</v>
      </c>
      <c r="AG125" s="4">
        <v>3.3568462181874499</v>
      </c>
      <c r="AH125" s="3">
        <v>-0.3847206133801826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</row>
    <row r="126" spans="1:149" s="1" customFormat="1" ht="15" thickBot="1" x14ac:dyDescent="0.4">
      <c r="A126" s="181">
        <f>A122+1</f>
        <v>30</v>
      </c>
      <c r="B126" s="58">
        <v>0</v>
      </c>
      <c r="C126" s="57">
        <v>0</v>
      </c>
      <c r="D126" s="56">
        <v>1</v>
      </c>
      <c r="E126" s="55">
        <v>0</v>
      </c>
      <c r="F126" s="55">
        <v>0</v>
      </c>
      <c r="G126" s="54">
        <v>0</v>
      </c>
      <c r="H126" s="36">
        <f t="shared" si="13"/>
        <v>-2.2144645890094456</v>
      </c>
      <c r="I126" s="35">
        <f t="shared" si="14"/>
        <v>-2.2144645890094456</v>
      </c>
      <c r="J126" s="53">
        <f t="shared" si="15"/>
        <v>1.6602006690108082</v>
      </c>
      <c r="K126" s="52">
        <f>K122</f>
        <v>1</v>
      </c>
      <c r="L126" s="61" cm="1">
        <f t="array" ref="L126:O129">J126:J129 + MMULT(H126:I129, TRANSPOSE(B126:C129))</f>
        <v>1.6602006690108082</v>
      </c>
      <c r="M126" s="60">
        <v>-0.55426391999863744</v>
      </c>
      <c r="N126" s="60">
        <v>-0.55426391999863744</v>
      </c>
      <c r="O126" s="59">
        <v>-2.7687285090080831</v>
      </c>
      <c r="P126" s="136">
        <f t="shared" si="8"/>
        <v>0.84026493864420326</v>
      </c>
      <c r="Q126" s="135">
        <f t="shared" si="9"/>
        <v>0.36487571393501467</v>
      </c>
      <c r="R126" s="135">
        <f t="shared" si="10"/>
        <v>0.36487571393501467</v>
      </c>
      <c r="S126" s="135">
        <f t="shared" si="11"/>
        <v>5.9037607956596759E-2</v>
      </c>
      <c r="T126" s="132">
        <f>EXP(P126)/((EXP(P126)+EXP(P127)+EXP(P128)+EXP(P129)))</f>
        <v>0.30495524738528518</v>
      </c>
      <c r="U126" s="132">
        <f>EXP(Q126)/((EXP(Q126)+EXP(Q127)+EXP(Q128)+EXP(Q129)))</f>
        <v>0.18435659056683046</v>
      </c>
      <c r="V126" s="132">
        <f>EXP(R126)/((EXP(R126)+EXP(R127)+EXP(R128)+EXP(R129)))</f>
        <v>0.18435659056683046</v>
      </c>
      <c r="W126" s="131">
        <f>EXP(S126)/((EXP(S126)+EXP(S127)+EXP(S128)+EXP(S129)))</f>
        <v>0.12859795239457689</v>
      </c>
      <c r="X126" s="49" cm="1">
        <f t="array" ref="X126">SUM(LN(T126:W129)*D126:G129*(-0.25))</f>
        <v>1.1103594078640799</v>
      </c>
      <c r="Y126" s="48" cm="1">
        <f t="array" ref="Y126:AB129">0.25*(T126:W129-D126:G129)</f>
        <v>-0.17376118815367869</v>
      </c>
      <c r="Z126" s="48">
        <v>4.6089147641707615E-2</v>
      </c>
      <c r="AA126" s="48">
        <v>4.6089147641707615E-2</v>
      </c>
      <c r="AB126" s="47">
        <v>3.2149488098644222E-2</v>
      </c>
      <c r="AC126" s="46" cm="1">
        <f t="array" ref="AC126:AD129">MMULT(_xlfn.ANCHORARRAY(Y126),B126:C129)</f>
        <v>7.8238635740351836E-2</v>
      </c>
      <c r="AD126" s="45">
        <v>7.8238635740351836E-2</v>
      </c>
      <c r="AE126" s="6">
        <f t="shared" si="12"/>
        <v>-4.9433404771619227E-2</v>
      </c>
      <c r="AF126" s="44" cm="1">
        <f t="array" ref="AF126:AG129">H126:I129-K126*_xlfn.ANCHORARRAY(AC126)</f>
        <v>-2.2927032247497974</v>
      </c>
      <c r="AG126" s="43">
        <v>-2.2927032247497974</v>
      </c>
      <c r="AH126" s="42" cm="1">
        <f t="array" ref="AH126:AH129">J126:J129-K126*AE126:AE129</f>
        <v>1.7096340737824274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</row>
    <row r="127" spans="1:149" s="1" customFormat="1" ht="15" thickBot="1" x14ac:dyDescent="0.4">
      <c r="A127" s="182"/>
      <c r="B127" s="41">
        <v>0</v>
      </c>
      <c r="C127" s="40">
        <v>1</v>
      </c>
      <c r="D127" s="39">
        <v>0</v>
      </c>
      <c r="E127" s="38">
        <v>1</v>
      </c>
      <c r="F127" s="38">
        <v>0</v>
      </c>
      <c r="G127" s="37">
        <v>0</v>
      </c>
      <c r="H127" s="36">
        <f t="shared" si="13"/>
        <v>-2.7497139828816763</v>
      </c>
      <c r="I127" s="35">
        <f t="shared" si="14"/>
        <v>3.6073323537036708</v>
      </c>
      <c r="J127" s="34">
        <f t="shared" si="15"/>
        <v>0.56225997218468737</v>
      </c>
      <c r="K127" s="33"/>
      <c r="L127" s="67">
        <v>0.56225997218468737</v>
      </c>
      <c r="M127" s="66">
        <v>4.1695923258883578</v>
      </c>
      <c r="N127" s="66">
        <v>-2.1874540106969889</v>
      </c>
      <c r="O127" s="65">
        <v>1.4198783430066819</v>
      </c>
      <c r="P127" s="134">
        <f t="shared" si="8"/>
        <v>0.63697529280887777</v>
      </c>
      <c r="Q127" s="133">
        <f t="shared" si="9"/>
        <v>0.98477676835876649</v>
      </c>
      <c r="R127" s="133">
        <f t="shared" si="10"/>
        <v>0.10088279413418906</v>
      </c>
      <c r="S127" s="133">
        <f t="shared" si="11"/>
        <v>0.8053193437215086</v>
      </c>
      <c r="T127" s="132">
        <f>EXP(P127)/((EXP(P126)+EXP(P127)+EXP(P128)+EXP(P129)))</f>
        <v>0.24885624243508725</v>
      </c>
      <c r="U127" s="132">
        <f>EXP(Q127)/((EXP(Q126)+EXP(Q127)+EXP(Q128)+EXP(Q129)))</f>
        <v>0.34267172837476562</v>
      </c>
      <c r="V127" s="132">
        <f>EXP(R127)/((EXP(R126)+EXP(R127)+EXP(R128)+EXP(R129)))</f>
        <v>0.14158198584176152</v>
      </c>
      <c r="W127" s="131">
        <f>EXP(S127)/((EXP(S126)+EXP(S127)+EXP(S128)+EXP(S129)))</f>
        <v>0.27123147976510542</v>
      </c>
      <c r="X127" s="11"/>
      <c r="Y127" s="30">
        <v>6.2214060608771812E-2</v>
      </c>
      <c r="Z127" s="30">
        <v>-0.16433206790630861</v>
      </c>
      <c r="AA127" s="30">
        <v>3.5395496460440379E-2</v>
      </c>
      <c r="AB127" s="29">
        <v>6.7807869941276355E-2</v>
      </c>
      <c r="AC127" s="28">
        <v>0.10320336640171673</v>
      </c>
      <c r="AD127" s="27">
        <v>-9.6524197965032255E-2</v>
      </c>
      <c r="AE127" s="6">
        <f t="shared" si="12"/>
        <v>1.0853591041799365E-3</v>
      </c>
      <c r="AF127" s="26">
        <v>-2.852917349283393</v>
      </c>
      <c r="AG127" s="25">
        <v>3.7038565516687032</v>
      </c>
      <c r="AH127" s="24">
        <v>0.56117461308050742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</row>
    <row r="128" spans="1:149" s="1" customFormat="1" ht="15" thickBot="1" x14ac:dyDescent="0.4">
      <c r="A128" s="182"/>
      <c r="B128" s="41">
        <v>1</v>
      </c>
      <c r="C128" s="40">
        <v>0</v>
      </c>
      <c r="D128" s="39">
        <v>0</v>
      </c>
      <c r="E128" s="38">
        <v>0</v>
      </c>
      <c r="F128" s="38">
        <v>1</v>
      </c>
      <c r="G128" s="37">
        <v>0</v>
      </c>
      <c r="H128" s="36">
        <f t="shared" si="13"/>
        <v>3.6073323537036708</v>
      </c>
      <c r="I128" s="35">
        <f t="shared" si="14"/>
        <v>-2.7497139828816763</v>
      </c>
      <c r="J128" s="34">
        <f t="shared" si="15"/>
        <v>0.56225997218468737</v>
      </c>
      <c r="K128" s="33"/>
      <c r="L128" s="67">
        <v>0.56225997218468737</v>
      </c>
      <c r="M128" s="66">
        <v>-2.1874540106969889</v>
      </c>
      <c r="N128" s="66">
        <v>4.1695923258883578</v>
      </c>
      <c r="O128" s="65">
        <v>1.4198783430066819</v>
      </c>
      <c r="P128" s="134">
        <f t="shared" si="8"/>
        <v>0.63697529280887777</v>
      </c>
      <c r="Q128" s="133">
        <f t="shared" si="9"/>
        <v>0.10088279413418906</v>
      </c>
      <c r="R128" s="133">
        <f t="shared" si="10"/>
        <v>0.98477676835876649</v>
      </c>
      <c r="S128" s="133">
        <f t="shared" si="11"/>
        <v>0.8053193437215086</v>
      </c>
      <c r="T128" s="132">
        <f>EXP(P128)/((EXP(P126)+EXP(P127)+EXP(P128)+EXP(P129)))</f>
        <v>0.24885624243508725</v>
      </c>
      <c r="U128" s="132">
        <f>EXP(Q128)/((EXP(Q126)+EXP(Q127)+EXP(Q128)+EXP(Q129)))</f>
        <v>0.14158198584176152</v>
      </c>
      <c r="V128" s="132">
        <f>EXP(R128)/((EXP(R126)+EXP(R127)+EXP(R128)+EXP(R129)))</f>
        <v>0.34267172837476562</v>
      </c>
      <c r="W128" s="131">
        <f>EXP(S128)/((EXP(S126)+EXP(S127)+EXP(S128)+EXP(S129)))</f>
        <v>0.27123147976510542</v>
      </c>
      <c r="X128" s="11"/>
      <c r="Y128" s="30">
        <v>6.2214060608771812E-2</v>
      </c>
      <c r="Z128" s="30">
        <v>3.5395496460440379E-2</v>
      </c>
      <c r="AA128" s="30">
        <v>-0.16433206790630861</v>
      </c>
      <c r="AB128" s="29">
        <v>6.7807869941276355E-2</v>
      </c>
      <c r="AC128" s="28">
        <v>-9.6524197965032255E-2</v>
      </c>
      <c r="AD128" s="27">
        <v>0.10320336640171673</v>
      </c>
      <c r="AE128" s="6">
        <f t="shared" si="12"/>
        <v>1.0853591041799365E-3</v>
      </c>
      <c r="AF128" s="26">
        <v>3.7038565516687032</v>
      </c>
      <c r="AG128" s="25">
        <v>-2.852917349283393</v>
      </c>
      <c r="AH128" s="24">
        <v>0.56117461308050742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</row>
    <row r="129" spans="1:149" s="1" customFormat="1" ht="15" thickBot="1" x14ac:dyDescent="0.4">
      <c r="A129" s="183"/>
      <c r="B129" s="23">
        <v>1</v>
      </c>
      <c r="C129" s="22">
        <v>1</v>
      </c>
      <c r="D129" s="21">
        <v>0</v>
      </c>
      <c r="E129" s="20">
        <v>0</v>
      </c>
      <c r="F129" s="20">
        <v>0</v>
      </c>
      <c r="G129" s="19">
        <v>1</v>
      </c>
      <c r="H129" s="18">
        <f t="shared" si="13"/>
        <v>3.3568462181874499</v>
      </c>
      <c r="I129" s="17">
        <f t="shared" si="14"/>
        <v>3.3568462181874499</v>
      </c>
      <c r="J129" s="16">
        <f t="shared" si="15"/>
        <v>-0.3847206133801826</v>
      </c>
      <c r="K129" s="15"/>
      <c r="L129" s="64">
        <v>-0.3847206133801826</v>
      </c>
      <c r="M129" s="63">
        <v>2.9721256048072675</v>
      </c>
      <c r="N129" s="63">
        <v>2.9721256048072675</v>
      </c>
      <c r="O129" s="62">
        <v>6.3289718229947169</v>
      </c>
      <c r="P129" s="130">
        <f t="shared" si="8"/>
        <v>0.40498884894509374</v>
      </c>
      <c r="Q129" s="129">
        <f t="shared" si="9"/>
        <v>0.95129884940885756</v>
      </c>
      <c r="R129" s="129">
        <f t="shared" si="10"/>
        <v>0.95129884940885756</v>
      </c>
      <c r="S129" s="129">
        <f t="shared" si="11"/>
        <v>0.99821930955733695</v>
      </c>
      <c r="T129" s="128">
        <f>EXP(P129)/((EXP(P126)+EXP(P127)+EXP(P128)+EXP(P129)))</f>
        <v>0.19733226774454035</v>
      </c>
      <c r="U129" s="128">
        <f>EXP(Q129)/((EXP(Q126)+EXP(Q127)+EXP(Q128)+EXP(Q129)))</f>
        <v>0.33138969521664247</v>
      </c>
      <c r="V129" s="128">
        <f>EXP(R129)/((EXP(R126)+EXP(R127)+EXP(R128)+EXP(R129)))</f>
        <v>0.33138969521664247</v>
      </c>
      <c r="W129" s="127">
        <f>EXP(S129)/((EXP(S126)+EXP(S127)+EXP(S128)+EXP(S129)))</f>
        <v>0.32893908807521233</v>
      </c>
      <c r="X129" s="11"/>
      <c r="Y129" s="10">
        <v>4.9333066936135088E-2</v>
      </c>
      <c r="Z129" s="10">
        <v>8.2847423804160616E-2</v>
      </c>
      <c r="AA129" s="10">
        <v>8.2847423804160616E-2</v>
      </c>
      <c r="AB129" s="9">
        <v>-0.16776522798119692</v>
      </c>
      <c r="AC129" s="8">
        <v>-8.4917804177036302E-2</v>
      </c>
      <c r="AD129" s="7">
        <v>-8.4917804177036302E-2</v>
      </c>
      <c r="AE129" s="6">
        <f t="shared" si="12"/>
        <v>4.7262686563259382E-2</v>
      </c>
      <c r="AF129" s="5">
        <v>3.4417640223644863</v>
      </c>
      <c r="AG129" s="4">
        <v>3.4417640223644863</v>
      </c>
      <c r="AH129" s="3">
        <v>-0.43198329994344198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</row>
    <row r="130" spans="1:149" s="1" customFormat="1" ht="15" thickBot="1" x14ac:dyDescent="0.4">
      <c r="A130" s="181">
        <f>A126+1</f>
        <v>31</v>
      </c>
      <c r="B130" s="58">
        <v>0</v>
      </c>
      <c r="C130" s="57">
        <v>0</v>
      </c>
      <c r="D130" s="56">
        <v>1</v>
      </c>
      <c r="E130" s="55">
        <v>0</v>
      </c>
      <c r="F130" s="55">
        <v>0</v>
      </c>
      <c r="G130" s="54">
        <v>0</v>
      </c>
      <c r="H130" s="36">
        <f t="shared" si="13"/>
        <v>-2.2927032247497974</v>
      </c>
      <c r="I130" s="35">
        <f t="shared" si="14"/>
        <v>-2.2927032247497974</v>
      </c>
      <c r="J130" s="53">
        <f t="shared" si="15"/>
        <v>1.7096340737824274</v>
      </c>
      <c r="K130" s="52">
        <f>K126</f>
        <v>1</v>
      </c>
      <c r="L130" s="61" cm="1">
        <f t="array" ref="L130:O133">J130:J133 + MMULT(H130:I133, TRANSPOSE(B130:C133))</f>
        <v>1.7096340737824274</v>
      </c>
      <c r="M130" s="60">
        <v>-0.58306915096737</v>
      </c>
      <c r="N130" s="60">
        <v>-0.58306915096737</v>
      </c>
      <c r="O130" s="59">
        <v>-2.8757723757171672</v>
      </c>
      <c r="P130" s="136">
        <f t="shared" si="8"/>
        <v>0.84678881590019939</v>
      </c>
      <c r="Q130" s="135">
        <f t="shared" si="9"/>
        <v>0.35822668824881543</v>
      </c>
      <c r="R130" s="135">
        <f t="shared" si="10"/>
        <v>0.35822668824881543</v>
      </c>
      <c r="S130" s="135">
        <f t="shared" si="11"/>
        <v>5.336429858043959E-2</v>
      </c>
      <c r="T130" s="132">
        <f>EXP(P130)/((EXP(P130)+EXP(P131)+EXP(P132)+EXP(P133)))</f>
        <v>0.30705971116809255</v>
      </c>
      <c r="U130" s="132">
        <f>EXP(Q130)/((EXP(Q130)+EXP(Q131)+EXP(Q132)+EXP(Q133)))</f>
        <v>0.18340320481518965</v>
      </c>
      <c r="V130" s="132">
        <f>EXP(R130)/((EXP(R130)+EXP(R131)+EXP(R132)+EXP(R133)))</f>
        <v>0.18340320481518962</v>
      </c>
      <c r="W130" s="131">
        <f>EXP(S130)/((EXP(S130)+EXP(S131)+EXP(S132)+EXP(S133)))</f>
        <v>0.12803965350389626</v>
      </c>
      <c r="X130" s="49" cm="1">
        <f t="array" ref="X130">SUM(LN(T130:W133)*D130:G133*(-0.25))</f>
        <v>1.1068428818181997</v>
      </c>
      <c r="Y130" s="48" cm="1">
        <f t="array" ref="Y130:AB133">0.25*(T130:W133-D130:G133)</f>
        <v>-0.17323507220797685</v>
      </c>
      <c r="Z130" s="48">
        <v>4.5850801203797413E-2</v>
      </c>
      <c r="AA130" s="48">
        <v>4.5850801203797406E-2</v>
      </c>
      <c r="AB130" s="47">
        <v>3.2009913375974065E-2</v>
      </c>
      <c r="AC130" s="46" cm="1">
        <f t="array" ref="AC130:AD133">MMULT(_xlfn.ANCHORARRAY(Y130),B130:C133)</f>
        <v>7.7860714579771478E-2</v>
      </c>
      <c r="AD130" s="45">
        <v>7.7860714579771478E-2</v>
      </c>
      <c r="AE130" s="6">
        <f t="shared" si="12"/>
        <v>-4.9523556424407957E-2</v>
      </c>
      <c r="AF130" s="44" cm="1">
        <f t="array" ref="AF130:AG133">H130:I133-K130*_xlfn.ANCHORARRAY(AC130)</f>
        <v>-2.370563939329569</v>
      </c>
      <c r="AG130" s="43">
        <v>-2.370563939329569</v>
      </c>
      <c r="AH130" s="42" cm="1">
        <f t="array" ref="AH130:AH133">J130:J133-K130*AE130:AE133</f>
        <v>1.7591576302068352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</row>
    <row r="131" spans="1:149" s="1" customFormat="1" ht="15" thickBot="1" x14ac:dyDescent="0.4">
      <c r="A131" s="182"/>
      <c r="B131" s="41">
        <v>0</v>
      </c>
      <c r="C131" s="40">
        <v>1</v>
      </c>
      <c r="D131" s="39">
        <v>0</v>
      </c>
      <c r="E131" s="38">
        <v>1</v>
      </c>
      <c r="F131" s="38">
        <v>0</v>
      </c>
      <c r="G131" s="37">
        <v>0</v>
      </c>
      <c r="H131" s="36">
        <f t="shared" si="13"/>
        <v>-2.852917349283393</v>
      </c>
      <c r="I131" s="35">
        <f t="shared" si="14"/>
        <v>3.7038565516687032</v>
      </c>
      <c r="J131" s="34">
        <f t="shared" si="15"/>
        <v>0.56117461308050742</v>
      </c>
      <c r="K131" s="33"/>
      <c r="L131" s="67">
        <v>0.56117461308050742</v>
      </c>
      <c r="M131" s="66">
        <v>4.2650311647492103</v>
      </c>
      <c r="N131" s="66">
        <v>-2.2917427362028855</v>
      </c>
      <c r="O131" s="65">
        <v>1.4121138154658177</v>
      </c>
      <c r="P131" s="134">
        <f t="shared" si="8"/>
        <v>0.63672427949803945</v>
      </c>
      <c r="Q131" s="133">
        <f t="shared" si="9"/>
        <v>0.98614327753790054</v>
      </c>
      <c r="R131" s="133">
        <f t="shared" si="10"/>
        <v>9.1809136798811086E-2</v>
      </c>
      <c r="S131" s="133">
        <f t="shared" si="11"/>
        <v>0.8040991337568244</v>
      </c>
      <c r="T131" s="132">
        <f>EXP(P131)/((EXP(P130)+EXP(P131)+EXP(P132)+EXP(P133)))</f>
        <v>0.24888170199710064</v>
      </c>
      <c r="U131" s="132">
        <f>EXP(Q131)/((EXP(Q130)+EXP(Q131)+EXP(Q132)+EXP(Q133)))</f>
        <v>0.34364310158653993</v>
      </c>
      <c r="V131" s="132">
        <f>EXP(R131)/((EXP(R130)+EXP(R131)+EXP(R132)+EXP(R133)))</f>
        <v>0.14050871041317681</v>
      </c>
      <c r="W131" s="131">
        <f>EXP(S131)/((EXP(S130)+EXP(S131)+EXP(S132)+EXP(S133)))</f>
        <v>0.27125920618174176</v>
      </c>
      <c r="X131" s="11"/>
      <c r="Y131" s="30">
        <v>6.2220425499275159E-2</v>
      </c>
      <c r="Z131" s="30">
        <v>-0.164089224603365</v>
      </c>
      <c r="AA131" s="30">
        <v>3.5127177603294202E-2</v>
      </c>
      <c r="AB131" s="29">
        <v>6.7814801545435441E-2</v>
      </c>
      <c r="AC131" s="28">
        <v>0.10294197914872964</v>
      </c>
      <c r="AD131" s="27">
        <v>-9.6274423057929562E-2</v>
      </c>
      <c r="AE131" s="6">
        <f t="shared" si="12"/>
        <v>1.0731800446397988E-3</v>
      </c>
      <c r="AF131" s="26">
        <v>-2.9558593284321226</v>
      </c>
      <c r="AG131" s="25">
        <v>3.800130974726633</v>
      </c>
      <c r="AH131" s="24">
        <v>0.56010143303586757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</row>
    <row r="132" spans="1:149" s="1" customFormat="1" ht="15" thickBot="1" x14ac:dyDescent="0.4">
      <c r="A132" s="182"/>
      <c r="B132" s="41">
        <v>1</v>
      </c>
      <c r="C132" s="40">
        <v>0</v>
      </c>
      <c r="D132" s="39">
        <v>0</v>
      </c>
      <c r="E132" s="38">
        <v>0</v>
      </c>
      <c r="F132" s="38">
        <v>1</v>
      </c>
      <c r="G132" s="37">
        <v>0</v>
      </c>
      <c r="H132" s="36">
        <f t="shared" si="13"/>
        <v>3.7038565516687032</v>
      </c>
      <c r="I132" s="35">
        <f t="shared" si="14"/>
        <v>-2.852917349283393</v>
      </c>
      <c r="J132" s="34">
        <f t="shared" si="15"/>
        <v>0.56117461308050742</v>
      </c>
      <c r="K132" s="33"/>
      <c r="L132" s="67">
        <v>0.56117461308050742</v>
      </c>
      <c r="M132" s="66">
        <v>-2.2917427362028855</v>
      </c>
      <c r="N132" s="66">
        <v>4.2650311647492103</v>
      </c>
      <c r="O132" s="65">
        <v>1.4121138154658177</v>
      </c>
      <c r="P132" s="134">
        <f t="shared" si="8"/>
        <v>0.63672427949803945</v>
      </c>
      <c r="Q132" s="133">
        <f t="shared" si="9"/>
        <v>9.1809136798811086E-2</v>
      </c>
      <c r="R132" s="133">
        <f t="shared" si="10"/>
        <v>0.98614327753790054</v>
      </c>
      <c r="S132" s="133">
        <f t="shared" si="11"/>
        <v>0.8040991337568244</v>
      </c>
      <c r="T132" s="132">
        <f>EXP(P132)/((EXP(P130)+EXP(P131)+EXP(P132)+EXP(P133)))</f>
        <v>0.24888170199710064</v>
      </c>
      <c r="U132" s="132">
        <f>EXP(Q132)/((EXP(Q130)+EXP(Q131)+EXP(Q132)+EXP(Q133)))</f>
        <v>0.14050871041317681</v>
      </c>
      <c r="V132" s="132">
        <f>EXP(R132)/((EXP(R130)+EXP(R131)+EXP(R132)+EXP(R133)))</f>
        <v>0.34364310158653988</v>
      </c>
      <c r="W132" s="131">
        <f>EXP(S132)/((EXP(S130)+EXP(S131)+EXP(S132)+EXP(S133)))</f>
        <v>0.27125920618174176</v>
      </c>
      <c r="X132" s="11"/>
      <c r="Y132" s="30">
        <v>6.2220425499275159E-2</v>
      </c>
      <c r="Z132" s="30">
        <v>3.5127177603294202E-2</v>
      </c>
      <c r="AA132" s="30">
        <v>-0.16408922460336503</v>
      </c>
      <c r="AB132" s="29">
        <v>6.7814801545435441E-2</v>
      </c>
      <c r="AC132" s="28">
        <v>-9.627442305792959E-2</v>
      </c>
      <c r="AD132" s="27">
        <v>0.10294197914872964</v>
      </c>
      <c r="AE132" s="6">
        <f t="shared" si="12"/>
        <v>1.073180044639771E-3</v>
      </c>
      <c r="AF132" s="26">
        <v>3.800130974726633</v>
      </c>
      <c r="AG132" s="25">
        <v>-2.9558593284321226</v>
      </c>
      <c r="AH132" s="24">
        <v>0.56010143303586768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</row>
    <row r="133" spans="1:149" s="1" customFormat="1" ht="15" thickBot="1" x14ac:dyDescent="0.4">
      <c r="A133" s="183"/>
      <c r="B133" s="23">
        <v>1</v>
      </c>
      <c r="C133" s="22">
        <v>1</v>
      </c>
      <c r="D133" s="21">
        <v>0</v>
      </c>
      <c r="E133" s="20">
        <v>0</v>
      </c>
      <c r="F133" s="20">
        <v>0</v>
      </c>
      <c r="G133" s="19">
        <v>1</v>
      </c>
      <c r="H133" s="18">
        <f t="shared" si="13"/>
        <v>3.4417640223644863</v>
      </c>
      <c r="I133" s="17">
        <f t="shared" si="14"/>
        <v>3.4417640223644863</v>
      </c>
      <c r="J133" s="16">
        <f t="shared" si="15"/>
        <v>-0.43198329994344198</v>
      </c>
      <c r="K133" s="15"/>
      <c r="L133" s="64">
        <v>-0.43198329994344198</v>
      </c>
      <c r="M133" s="63">
        <v>3.0097807224210444</v>
      </c>
      <c r="N133" s="63">
        <v>3.0097807224210444</v>
      </c>
      <c r="O133" s="62">
        <v>6.4515447447855303</v>
      </c>
      <c r="P133" s="130">
        <f t="shared" si="8"/>
        <v>0.39365283743402241</v>
      </c>
      <c r="Q133" s="129">
        <f t="shared" si="9"/>
        <v>0.95301403642358185</v>
      </c>
      <c r="R133" s="129">
        <f t="shared" si="10"/>
        <v>0.95301403642358185</v>
      </c>
      <c r="S133" s="129">
        <f t="shared" si="11"/>
        <v>0.99842440387062104</v>
      </c>
      <c r="T133" s="128">
        <f>EXP(P133)/((EXP(P130)+EXP(P131)+EXP(P132)+EXP(P133)))</f>
        <v>0.19517688483770609</v>
      </c>
      <c r="U133" s="128">
        <f>EXP(Q133)/((EXP(Q130)+EXP(Q131)+EXP(Q132)+EXP(Q133)))</f>
        <v>0.33244498318509369</v>
      </c>
      <c r="V133" s="128">
        <f>EXP(R133)/((EXP(R130)+EXP(R131)+EXP(R132)+EXP(R133)))</f>
        <v>0.33244498318509363</v>
      </c>
      <c r="W133" s="127">
        <f>EXP(S133)/((EXP(S130)+EXP(S131)+EXP(S132)+EXP(S133)))</f>
        <v>0.32944193413262035</v>
      </c>
      <c r="X133" s="11"/>
      <c r="Y133" s="10">
        <v>4.8794221209426523E-2</v>
      </c>
      <c r="Z133" s="10">
        <v>8.3111245796273422E-2</v>
      </c>
      <c r="AA133" s="10">
        <v>8.3111245796273409E-2</v>
      </c>
      <c r="AB133" s="9">
        <v>-0.16763951646684491</v>
      </c>
      <c r="AC133" s="8">
        <v>-8.4528270670571504E-2</v>
      </c>
      <c r="AD133" s="7">
        <v>-8.452827067057149E-2</v>
      </c>
      <c r="AE133" s="6">
        <f t="shared" si="12"/>
        <v>4.7377196335128435E-2</v>
      </c>
      <c r="AF133" s="5">
        <v>3.5262922930350578</v>
      </c>
      <c r="AG133" s="4">
        <v>3.5262922930350578</v>
      </c>
      <c r="AH133" s="3">
        <v>-0.47936049627857041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</row>
    <row r="134" spans="1:149" s="1" customFormat="1" ht="15" thickBot="1" x14ac:dyDescent="0.4">
      <c r="A134" s="181">
        <f>A130+1</f>
        <v>32</v>
      </c>
      <c r="B134" s="58">
        <v>0</v>
      </c>
      <c r="C134" s="57">
        <v>0</v>
      </c>
      <c r="D134" s="56">
        <v>1</v>
      </c>
      <c r="E134" s="55">
        <v>0</v>
      </c>
      <c r="F134" s="55">
        <v>0</v>
      </c>
      <c r="G134" s="54">
        <v>0</v>
      </c>
      <c r="H134" s="36">
        <f t="shared" si="13"/>
        <v>-2.370563939329569</v>
      </c>
      <c r="I134" s="35">
        <f t="shared" si="14"/>
        <v>-2.370563939329569</v>
      </c>
      <c r="J134" s="53">
        <f t="shared" si="15"/>
        <v>1.7591576302068352</v>
      </c>
      <c r="K134" s="52">
        <f>K130</f>
        <v>1</v>
      </c>
      <c r="L134" s="61" cm="1">
        <f t="array" ref="L134:O137">J134:J137 + MMULT(H134:I137, TRANSPOSE(B134:C137))</f>
        <v>1.7591576302068352</v>
      </c>
      <c r="M134" s="60">
        <v>-0.61140630912273375</v>
      </c>
      <c r="N134" s="60">
        <v>-0.61140630912273375</v>
      </c>
      <c r="O134" s="59">
        <v>-2.9819702484523027</v>
      </c>
      <c r="P134" s="136">
        <f t="shared" si="8"/>
        <v>0.85310412793946755</v>
      </c>
      <c r="Q134" s="135">
        <f t="shared" si="9"/>
        <v>0.35173846657762425</v>
      </c>
      <c r="R134" s="135">
        <f t="shared" si="10"/>
        <v>0.35173846657762425</v>
      </c>
      <c r="S134" s="135">
        <f t="shared" si="11"/>
        <v>4.8247075730386328E-2</v>
      </c>
      <c r="T134" s="132">
        <f>EXP(P134)/((EXP(P134)+EXP(P135)+EXP(P136)+EXP(P137)))</f>
        <v>0.30911680984139639</v>
      </c>
      <c r="U134" s="132">
        <f>EXP(Q134)/((EXP(Q134)+EXP(Q135)+EXP(Q136)+EXP(Q137)))</f>
        <v>0.18246848866021456</v>
      </c>
      <c r="V134" s="132">
        <f>EXP(R134)/((EXP(R134)+EXP(R135)+EXP(R136)+EXP(R137)))</f>
        <v>0.18246848866021456</v>
      </c>
      <c r="W134" s="131">
        <f>EXP(S134)/((EXP(S134)+EXP(S135)+EXP(S136)+EXP(S137)))</f>
        <v>0.12754642190652704</v>
      </c>
      <c r="X134" s="49" cm="1">
        <f t="array" ref="X134">SUM(LN(T134:W137)*D134:G137*(-0.25))</f>
        <v>1.1035035956560333</v>
      </c>
      <c r="Y134" s="48" cm="1">
        <f t="array" ref="Y134:AB137">0.25*(T134:W137-D134:G137)</f>
        <v>-0.17272079753965092</v>
      </c>
      <c r="Z134" s="48">
        <v>4.561712216505364E-2</v>
      </c>
      <c r="AA134" s="48">
        <v>4.561712216505364E-2</v>
      </c>
      <c r="AB134" s="47">
        <v>3.188660547663176E-2</v>
      </c>
      <c r="AC134" s="46" cm="1">
        <f t="array" ref="AC134:AD137">MMULT(_xlfn.ANCHORARRAY(Y134),B134:C137)</f>
        <v>7.7503727641685394E-2</v>
      </c>
      <c r="AD134" s="45">
        <v>7.7503727641685394E-2</v>
      </c>
      <c r="AE134" s="6">
        <f t="shared" si="12"/>
        <v>-4.9599947732911862E-2</v>
      </c>
      <c r="AF134" s="44" cm="1">
        <f t="array" ref="AF134:AG137">H134:I137-K134*_xlfn.ANCHORARRAY(AC134)</f>
        <v>-2.4480676669712542</v>
      </c>
      <c r="AG134" s="43">
        <v>-2.4480676669712542</v>
      </c>
      <c r="AH134" s="42" cm="1">
        <f t="array" ref="AH134:AH137">J134:J137-K134*AE134:AE137</f>
        <v>1.8087575779397471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</row>
    <row r="135" spans="1:149" s="1" customFormat="1" ht="15" thickBot="1" x14ac:dyDescent="0.4">
      <c r="A135" s="182"/>
      <c r="B135" s="41">
        <v>0</v>
      </c>
      <c r="C135" s="40">
        <v>1</v>
      </c>
      <c r="D135" s="39">
        <v>0</v>
      </c>
      <c r="E135" s="38">
        <v>1</v>
      </c>
      <c r="F135" s="38">
        <v>0</v>
      </c>
      <c r="G135" s="37">
        <v>0</v>
      </c>
      <c r="H135" s="36">
        <f t="shared" si="13"/>
        <v>-2.9558593284321226</v>
      </c>
      <c r="I135" s="35">
        <f t="shared" si="14"/>
        <v>3.800130974726633</v>
      </c>
      <c r="J135" s="34">
        <f t="shared" si="15"/>
        <v>0.56010143303586757</v>
      </c>
      <c r="K135" s="33"/>
      <c r="L135" s="67">
        <v>0.56010143303586757</v>
      </c>
      <c r="M135" s="66">
        <v>4.360232407762501</v>
      </c>
      <c r="N135" s="66">
        <v>-2.3957578953962551</v>
      </c>
      <c r="O135" s="65">
        <v>1.4043730793303779</v>
      </c>
      <c r="P135" s="134">
        <f t="shared" si="8"/>
        <v>0.63647600960398543</v>
      </c>
      <c r="Q135" s="133">
        <f t="shared" si="9"/>
        <v>0.98738573432118026</v>
      </c>
      <c r="R135" s="133">
        <f t="shared" si="10"/>
        <v>8.3496750691241031E-2</v>
      </c>
      <c r="S135" s="133">
        <f t="shared" si="11"/>
        <v>0.80287691328518451</v>
      </c>
      <c r="T135" s="132">
        <f>EXP(P135)/((EXP(P134)+EXP(P135)+EXP(P136)+EXP(P137)))</f>
        <v>0.24890993208766776</v>
      </c>
      <c r="U135" s="132">
        <f>EXP(Q135)/((EXP(Q134)+EXP(Q135)+EXP(Q136)+EXP(Q137)))</f>
        <v>0.34454501893834788</v>
      </c>
      <c r="V135" s="132">
        <f>EXP(R135)/((EXP(R134)+EXP(R135)+EXP(R136)+EXP(R137)))</f>
        <v>0.13953783419431459</v>
      </c>
      <c r="W135" s="131">
        <f>EXP(S135)/((EXP(S134)+EXP(S135)+EXP(S136)+EXP(S137)))</f>
        <v>0.27126880489998367</v>
      </c>
      <c r="X135" s="11"/>
      <c r="Y135" s="30">
        <v>6.2227483021916941E-2</v>
      </c>
      <c r="Z135" s="30">
        <v>-0.16386374526541303</v>
      </c>
      <c r="AA135" s="30">
        <v>3.4884458548578648E-2</v>
      </c>
      <c r="AB135" s="29">
        <v>6.7817201224995918E-2</v>
      </c>
      <c r="AC135" s="28">
        <v>0.10270165977357457</v>
      </c>
      <c r="AD135" s="27">
        <v>-9.6046544040417112E-2</v>
      </c>
      <c r="AE135" s="6">
        <f t="shared" si="12"/>
        <v>1.0653975300784768E-3</v>
      </c>
      <c r="AF135" s="26">
        <v>-3.0585609882056972</v>
      </c>
      <c r="AG135" s="25">
        <v>3.89617751876705</v>
      </c>
      <c r="AH135" s="24">
        <v>0.55903603550578906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</row>
    <row r="136" spans="1:149" s="1" customFormat="1" ht="15" thickBot="1" x14ac:dyDescent="0.4">
      <c r="A136" s="182"/>
      <c r="B136" s="41">
        <v>1</v>
      </c>
      <c r="C136" s="40">
        <v>0</v>
      </c>
      <c r="D136" s="39">
        <v>0</v>
      </c>
      <c r="E136" s="38">
        <v>0</v>
      </c>
      <c r="F136" s="38">
        <v>1</v>
      </c>
      <c r="G136" s="37">
        <v>0</v>
      </c>
      <c r="H136" s="36">
        <f t="shared" si="13"/>
        <v>3.800130974726633</v>
      </c>
      <c r="I136" s="35">
        <f t="shared" si="14"/>
        <v>-2.9558593284321226</v>
      </c>
      <c r="J136" s="34">
        <f t="shared" si="15"/>
        <v>0.56010143303586768</v>
      </c>
      <c r="K136" s="33"/>
      <c r="L136" s="67">
        <v>0.56010143303586768</v>
      </c>
      <c r="M136" s="66">
        <v>-2.3957578953962551</v>
      </c>
      <c r="N136" s="66">
        <v>4.360232407762501</v>
      </c>
      <c r="O136" s="65">
        <v>1.4043730793303779</v>
      </c>
      <c r="P136" s="134">
        <f t="shared" si="8"/>
        <v>0.63647600960398554</v>
      </c>
      <c r="Q136" s="133">
        <f t="shared" si="9"/>
        <v>8.3496750691241031E-2</v>
      </c>
      <c r="R136" s="133">
        <f t="shared" si="10"/>
        <v>0.98738573432118026</v>
      </c>
      <c r="S136" s="133">
        <f t="shared" si="11"/>
        <v>0.80287691328518451</v>
      </c>
      <c r="T136" s="132">
        <f>EXP(P136)/((EXP(P134)+EXP(P135)+EXP(P136)+EXP(P137)))</f>
        <v>0.24890993208766779</v>
      </c>
      <c r="U136" s="132">
        <f>EXP(Q136)/((EXP(Q134)+EXP(Q135)+EXP(Q136)+EXP(Q137)))</f>
        <v>0.13953783419431459</v>
      </c>
      <c r="V136" s="132">
        <f>EXP(R136)/((EXP(R134)+EXP(R135)+EXP(R136)+EXP(R137)))</f>
        <v>0.34454501893834788</v>
      </c>
      <c r="W136" s="131">
        <f>EXP(S136)/((EXP(S134)+EXP(S135)+EXP(S136)+EXP(S137)))</f>
        <v>0.27126880489998367</v>
      </c>
      <c r="X136" s="11"/>
      <c r="Y136" s="30">
        <v>6.2227483021916948E-2</v>
      </c>
      <c r="Z136" s="30">
        <v>3.4884458548578648E-2</v>
      </c>
      <c r="AA136" s="30">
        <v>-0.16386374526541303</v>
      </c>
      <c r="AB136" s="29">
        <v>6.7817201224995918E-2</v>
      </c>
      <c r="AC136" s="28">
        <v>-9.6046544040417112E-2</v>
      </c>
      <c r="AD136" s="27">
        <v>0.10270165977357457</v>
      </c>
      <c r="AE136" s="6">
        <f t="shared" si="12"/>
        <v>1.0653975300784907E-3</v>
      </c>
      <c r="AF136" s="26">
        <v>3.89617751876705</v>
      </c>
      <c r="AG136" s="25">
        <v>-3.0585609882056972</v>
      </c>
      <c r="AH136" s="24">
        <v>0.55903603550578918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</row>
    <row r="137" spans="1:149" s="1" customFormat="1" ht="15" thickBot="1" x14ac:dyDescent="0.4">
      <c r="A137" s="183"/>
      <c r="B137" s="23">
        <v>1</v>
      </c>
      <c r="C137" s="22">
        <v>1</v>
      </c>
      <c r="D137" s="21">
        <v>0</v>
      </c>
      <c r="E137" s="20">
        <v>0</v>
      </c>
      <c r="F137" s="20">
        <v>0</v>
      </c>
      <c r="G137" s="19">
        <v>1</v>
      </c>
      <c r="H137" s="18">
        <f t="shared" si="13"/>
        <v>3.5262922930350578</v>
      </c>
      <c r="I137" s="17">
        <f t="shared" si="14"/>
        <v>3.5262922930350578</v>
      </c>
      <c r="J137" s="16">
        <f t="shared" si="15"/>
        <v>-0.47936049627857041</v>
      </c>
      <c r="K137" s="15"/>
      <c r="L137" s="64">
        <v>-0.47936049627857041</v>
      </c>
      <c r="M137" s="63">
        <v>3.0469317967564873</v>
      </c>
      <c r="N137" s="63">
        <v>3.0469317967564873</v>
      </c>
      <c r="O137" s="62">
        <v>6.5732240897915455</v>
      </c>
      <c r="P137" s="130">
        <f t="shared" si="8"/>
        <v>0.38240314608885995</v>
      </c>
      <c r="Q137" s="129">
        <f t="shared" si="9"/>
        <v>0.95464987843888793</v>
      </c>
      <c r="R137" s="129">
        <f t="shared" si="10"/>
        <v>0.95464987843888793</v>
      </c>
      <c r="S137" s="129">
        <f t="shared" si="11"/>
        <v>0.99860466451232588</v>
      </c>
      <c r="T137" s="128">
        <f>EXP(P137)/((EXP(P134)+EXP(P135)+EXP(P136)+EXP(P137)))</f>
        <v>0.19306332598326811</v>
      </c>
      <c r="U137" s="128">
        <f>EXP(Q137)/((EXP(Q134)+EXP(Q135)+EXP(Q136)+EXP(Q137)))</f>
        <v>0.33344865820712294</v>
      </c>
      <c r="V137" s="128">
        <f>EXP(R137)/((EXP(R134)+EXP(R135)+EXP(R136)+EXP(R137)))</f>
        <v>0.33344865820712294</v>
      </c>
      <c r="W137" s="127">
        <f>EXP(S137)/((EXP(S134)+EXP(S135)+EXP(S136)+EXP(S137)))</f>
        <v>0.32991596829350567</v>
      </c>
      <c r="X137" s="11"/>
      <c r="Y137" s="10">
        <v>4.8265831495817028E-2</v>
      </c>
      <c r="Z137" s="10">
        <v>8.3362164551780735E-2</v>
      </c>
      <c r="AA137" s="10">
        <v>8.3362164551780735E-2</v>
      </c>
      <c r="AB137" s="9">
        <v>-0.16752100792662358</v>
      </c>
      <c r="AC137" s="8">
        <v>-8.4158843374842848E-2</v>
      </c>
      <c r="AD137" s="7">
        <v>-8.4158843374842848E-2</v>
      </c>
      <c r="AE137" s="6">
        <f t="shared" si="12"/>
        <v>4.7469152672754894E-2</v>
      </c>
      <c r="AF137" s="5">
        <v>3.6104511364099006</v>
      </c>
      <c r="AG137" s="4">
        <v>3.6104511364099006</v>
      </c>
      <c r="AH137" s="3">
        <v>-0.52682964895132534</v>
      </c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</row>
    <row r="138" spans="1:149" s="1" customFormat="1" ht="15" thickBot="1" x14ac:dyDescent="0.4">
      <c r="A138" s="181">
        <f>A134+1</f>
        <v>33</v>
      </c>
      <c r="B138" s="58">
        <v>0</v>
      </c>
      <c r="C138" s="57">
        <v>0</v>
      </c>
      <c r="D138" s="56">
        <v>1</v>
      </c>
      <c r="E138" s="55">
        <v>0</v>
      </c>
      <c r="F138" s="55">
        <v>0</v>
      </c>
      <c r="G138" s="54">
        <v>0</v>
      </c>
      <c r="H138" s="36">
        <f t="shared" si="13"/>
        <v>-2.4480676669712542</v>
      </c>
      <c r="I138" s="35">
        <f t="shared" si="14"/>
        <v>-2.4480676669712542</v>
      </c>
      <c r="J138" s="53">
        <f t="shared" si="15"/>
        <v>1.8087575779397471</v>
      </c>
      <c r="K138" s="52">
        <f>K134</f>
        <v>1</v>
      </c>
      <c r="L138" s="61" cm="1">
        <f t="array" ref="L138:O141">J138:J141 + MMULT(H138:I141, TRANSPOSE(B138:C141))</f>
        <v>1.8087575779397471</v>
      </c>
      <c r="M138" s="60">
        <v>-0.6393100890315071</v>
      </c>
      <c r="N138" s="60">
        <v>-0.6393100890315071</v>
      </c>
      <c r="O138" s="59">
        <v>-3.0873777560027613</v>
      </c>
      <c r="P138" s="136">
        <f t="shared" ref="P138:P201" si="16">1/(1+EXP(-L138))</f>
        <v>0.85921164927125948</v>
      </c>
      <c r="Q138" s="135">
        <f t="shared" ref="Q138:Q201" si="17">1/(1+EXP(-M138))</f>
        <v>0.34540251135715705</v>
      </c>
      <c r="R138" s="135">
        <f t="shared" ref="R138:R201" si="18">1/(1+EXP(-N138))</f>
        <v>0.34540251135715705</v>
      </c>
      <c r="S138" s="135">
        <f t="shared" ref="S138:S201" si="19">1/(1+EXP(-O138))</f>
        <v>4.3630923178279803E-2</v>
      </c>
      <c r="T138" s="132">
        <f>EXP(P138)/((EXP(P138)+EXP(P139)+EXP(P140)+EXP(P141)))</f>
        <v>0.31112534173784534</v>
      </c>
      <c r="U138" s="132">
        <f>EXP(Q138)/((EXP(Q138)+EXP(Q139)+EXP(Q140)+EXP(Q141)))</f>
        <v>0.18155183659782098</v>
      </c>
      <c r="V138" s="132">
        <f>EXP(R138)/((EXP(R138)+EXP(R139)+EXP(R140)+EXP(R141)))</f>
        <v>0.18155183659782095</v>
      </c>
      <c r="W138" s="131">
        <f>EXP(S138)/((EXP(S138)+EXP(S139)+EXP(S140)+EXP(S141)))</f>
        <v>0.12711142961860133</v>
      </c>
      <c r="X138" s="49" cm="1">
        <f t="array" ref="X138">SUM(LN(T138:W141)*D138:G141*(-0.25))</f>
        <v>1.10033005042138</v>
      </c>
      <c r="Y138" s="48" cm="1">
        <f t="array" ref="Y138:AB141">0.25*(T138:W141-D138:G141)</f>
        <v>-0.17221866456553866</v>
      </c>
      <c r="Z138" s="48">
        <v>4.5387959149455245E-2</v>
      </c>
      <c r="AA138" s="48">
        <v>4.5387959149455238E-2</v>
      </c>
      <c r="AB138" s="47">
        <v>3.1777857404650334E-2</v>
      </c>
      <c r="AC138" s="46" cm="1">
        <f t="array" ref="AC138:AD141">MMULT(_xlfn.ANCHORARRAY(Y138),B138:C141)</f>
        <v>7.7165816554105565E-2</v>
      </c>
      <c r="AD138" s="45">
        <v>7.7165816554105579E-2</v>
      </c>
      <c r="AE138" s="6">
        <f t="shared" ref="AE138:AE201" si="20">SUM(Y138:AB138)</f>
        <v>-4.9664888861977868E-2</v>
      </c>
      <c r="AF138" s="44" cm="1">
        <f t="array" ref="AF138:AG141">H138:I141-K138*_xlfn.ANCHORARRAY(AC138)</f>
        <v>-2.5252334835253598</v>
      </c>
      <c r="AG138" s="43">
        <v>-2.5252334835253598</v>
      </c>
      <c r="AH138" s="42" cm="1">
        <f t="array" ref="AH138:AH141">J138:J141-K138*AE138:AE141</f>
        <v>1.8584224668017251</v>
      </c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</row>
    <row r="139" spans="1:149" s="1" customFormat="1" ht="15" thickBot="1" x14ac:dyDescent="0.4">
      <c r="A139" s="182"/>
      <c r="B139" s="41">
        <v>0</v>
      </c>
      <c r="C139" s="40">
        <v>1</v>
      </c>
      <c r="D139" s="39">
        <v>0</v>
      </c>
      <c r="E139" s="38">
        <v>1</v>
      </c>
      <c r="F139" s="38">
        <v>0</v>
      </c>
      <c r="G139" s="37">
        <v>0</v>
      </c>
      <c r="H139" s="36">
        <f t="shared" si="13"/>
        <v>-3.0585609882056972</v>
      </c>
      <c r="I139" s="35">
        <f t="shared" si="14"/>
        <v>3.89617751876705</v>
      </c>
      <c r="J139" s="34">
        <f t="shared" si="15"/>
        <v>0.55903603550578906</v>
      </c>
      <c r="K139" s="33"/>
      <c r="L139" s="67">
        <v>0.55903603550578906</v>
      </c>
      <c r="M139" s="66">
        <v>4.4552135542728388</v>
      </c>
      <c r="N139" s="66">
        <v>-2.4995249526999084</v>
      </c>
      <c r="O139" s="65">
        <v>1.3966525660671418</v>
      </c>
      <c r="P139" s="134">
        <f t="shared" si="16"/>
        <v>0.63622946817341697</v>
      </c>
      <c r="Q139" s="133">
        <f t="shared" si="17"/>
        <v>0.98851558550307739</v>
      </c>
      <c r="R139" s="133">
        <f t="shared" si="18"/>
        <v>7.5891489313291816E-2</v>
      </c>
      <c r="S139" s="133">
        <f t="shared" si="19"/>
        <v>0.80165216398358752</v>
      </c>
      <c r="T139" s="132">
        <f>EXP(P139)/((EXP(P138)+EXP(P139)+EXP(P140)+EXP(P141)))</f>
        <v>0.24894044172214616</v>
      </c>
      <c r="U139" s="132">
        <f>EXP(Q139)/((EXP(Q138)+EXP(Q139)+EXP(Q140)+EXP(Q141)))</f>
        <v>0.34538311810747707</v>
      </c>
      <c r="V139" s="132">
        <f>EXP(R139)/((EXP(R138)+EXP(R139)+EXP(R140)+EXP(R141)))</f>
        <v>0.13866073468646414</v>
      </c>
      <c r="W139" s="131">
        <f>EXP(S139)/((EXP(S138)+EXP(S139)+EXP(S140)+EXP(S141)))</f>
        <v>0.27126205361194894</v>
      </c>
      <c r="X139" s="11"/>
      <c r="Y139" s="30">
        <v>6.223511043053654E-2</v>
      </c>
      <c r="Z139" s="30">
        <v>-0.16365422047313072</v>
      </c>
      <c r="AA139" s="30">
        <v>3.4665183671616036E-2</v>
      </c>
      <c r="AB139" s="29">
        <v>6.7815513402987235E-2</v>
      </c>
      <c r="AC139" s="28">
        <v>0.10248069707460328</v>
      </c>
      <c r="AD139" s="27">
        <v>-9.5838707070143483E-2</v>
      </c>
      <c r="AE139" s="6">
        <f t="shared" si="20"/>
        <v>1.0615870320090787E-3</v>
      </c>
      <c r="AF139" s="26">
        <v>-3.1610416852803005</v>
      </c>
      <c r="AG139" s="25">
        <v>3.9920162258371934</v>
      </c>
      <c r="AH139" s="24">
        <v>0.55797444847377997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</row>
    <row r="140" spans="1:149" s="1" customFormat="1" ht="15" thickBot="1" x14ac:dyDescent="0.4">
      <c r="A140" s="182"/>
      <c r="B140" s="41">
        <v>1</v>
      </c>
      <c r="C140" s="40">
        <v>0</v>
      </c>
      <c r="D140" s="39">
        <v>0</v>
      </c>
      <c r="E140" s="38">
        <v>0</v>
      </c>
      <c r="F140" s="38">
        <v>1</v>
      </c>
      <c r="G140" s="37">
        <v>0</v>
      </c>
      <c r="H140" s="36">
        <f t="shared" si="13"/>
        <v>3.89617751876705</v>
      </c>
      <c r="I140" s="35">
        <f t="shared" si="14"/>
        <v>-3.0585609882056972</v>
      </c>
      <c r="J140" s="34">
        <f t="shared" si="15"/>
        <v>0.55903603550578918</v>
      </c>
      <c r="K140" s="33"/>
      <c r="L140" s="67">
        <v>0.55903603550578918</v>
      </c>
      <c r="M140" s="66">
        <v>-2.4995249526999079</v>
      </c>
      <c r="N140" s="66">
        <v>4.4552135542728388</v>
      </c>
      <c r="O140" s="65">
        <v>1.3966525660671421</v>
      </c>
      <c r="P140" s="134">
        <f t="shared" si="16"/>
        <v>0.63622946817341708</v>
      </c>
      <c r="Q140" s="133">
        <f t="shared" si="17"/>
        <v>7.5891489313291843E-2</v>
      </c>
      <c r="R140" s="133">
        <f t="shared" si="18"/>
        <v>0.98851558550307739</v>
      </c>
      <c r="S140" s="133">
        <f t="shared" si="19"/>
        <v>0.80165216398358752</v>
      </c>
      <c r="T140" s="132">
        <f>EXP(P140)/((EXP(P138)+EXP(P139)+EXP(P140)+EXP(P141)))</f>
        <v>0.24894044172214619</v>
      </c>
      <c r="U140" s="132">
        <f>EXP(Q140)/((EXP(Q138)+EXP(Q139)+EXP(Q140)+EXP(Q141)))</f>
        <v>0.13866073468646417</v>
      </c>
      <c r="V140" s="132">
        <f>EXP(R140)/((EXP(R138)+EXP(R139)+EXP(R140)+EXP(R141)))</f>
        <v>0.34538311810747707</v>
      </c>
      <c r="W140" s="131">
        <f>EXP(S140)/((EXP(S138)+EXP(S139)+EXP(S140)+EXP(S141)))</f>
        <v>0.27126205361194894</v>
      </c>
      <c r="X140" s="11"/>
      <c r="Y140" s="30">
        <v>6.2235110430536547E-2</v>
      </c>
      <c r="Z140" s="30">
        <v>3.4665183671616043E-2</v>
      </c>
      <c r="AA140" s="30">
        <v>-0.16365422047313072</v>
      </c>
      <c r="AB140" s="29">
        <v>6.7815513402987235E-2</v>
      </c>
      <c r="AC140" s="28">
        <v>-9.5838707070143483E-2</v>
      </c>
      <c r="AD140" s="27">
        <v>0.10248069707460328</v>
      </c>
      <c r="AE140" s="6">
        <f t="shared" si="20"/>
        <v>1.0615870320091064E-3</v>
      </c>
      <c r="AF140" s="26">
        <v>3.9920162258371934</v>
      </c>
      <c r="AG140" s="25">
        <v>-3.1610416852803005</v>
      </c>
      <c r="AH140" s="24">
        <v>0.55797444847378008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</row>
    <row r="141" spans="1:149" s="1" customFormat="1" ht="15" thickBot="1" x14ac:dyDescent="0.4">
      <c r="A141" s="183"/>
      <c r="B141" s="23">
        <v>1</v>
      </c>
      <c r="C141" s="22">
        <v>1</v>
      </c>
      <c r="D141" s="21">
        <v>0</v>
      </c>
      <c r="E141" s="20">
        <v>0</v>
      </c>
      <c r="F141" s="20">
        <v>0</v>
      </c>
      <c r="G141" s="19">
        <v>1</v>
      </c>
      <c r="H141" s="18">
        <f t="shared" si="13"/>
        <v>3.6104511364099006</v>
      </c>
      <c r="I141" s="17">
        <f t="shared" si="14"/>
        <v>3.6104511364099006</v>
      </c>
      <c r="J141" s="16">
        <f t="shared" si="15"/>
        <v>-0.52682964895132534</v>
      </c>
      <c r="K141" s="15"/>
      <c r="L141" s="64">
        <v>-0.52682964895132534</v>
      </c>
      <c r="M141" s="63">
        <v>3.0836214874585752</v>
      </c>
      <c r="N141" s="63">
        <v>3.0836214874585752</v>
      </c>
      <c r="O141" s="62">
        <v>6.6940726238684753</v>
      </c>
      <c r="P141" s="130">
        <f t="shared" si="16"/>
        <v>0.37125662512891022</v>
      </c>
      <c r="Q141" s="129">
        <f t="shared" si="17"/>
        <v>0.95621206904089406</v>
      </c>
      <c r="R141" s="129">
        <f t="shared" si="18"/>
        <v>0.95621206904089406</v>
      </c>
      <c r="S141" s="129">
        <f t="shared" si="19"/>
        <v>0.99876330166994542</v>
      </c>
      <c r="T141" s="128">
        <f>EXP(P141)/((EXP(P138)+EXP(P139)+EXP(P140)+EXP(P141)))</f>
        <v>0.19099377481786217</v>
      </c>
      <c r="U141" s="128">
        <f>EXP(Q141)/((EXP(Q138)+EXP(Q139)+EXP(Q140)+EXP(Q141)))</f>
        <v>0.33440431060823778</v>
      </c>
      <c r="V141" s="128">
        <f>EXP(R141)/((EXP(R138)+EXP(R139)+EXP(R140)+EXP(R141)))</f>
        <v>0.33440431060823778</v>
      </c>
      <c r="W141" s="127">
        <f>EXP(S141)/((EXP(S138)+EXP(S139)+EXP(S140)+EXP(S141)))</f>
        <v>0.33036446315750079</v>
      </c>
      <c r="X141" s="11"/>
      <c r="Y141" s="10">
        <v>4.7748443704465543E-2</v>
      </c>
      <c r="Z141" s="10">
        <v>8.3601077652059444E-2</v>
      </c>
      <c r="AA141" s="10">
        <v>8.3601077652059444E-2</v>
      </c>
      <c r="AB141" s="9">
        <v>-0.1674088842106248</v>
      </c>
      <c r="AC141" s="8">
        <v>-8.3807806558565359E-2</v>
      </c>
      <c r="AD141" s="7">
        <v>-8.3807806558565359E-2</v>
      </c>
      <c r="AE141" s="6">
        <f t="shared" si="20"/>
        <v>4.7541714797959628E-2</v>
      </c>
      <c r="AF141" s="5">
        <v>3.694258942968466</v>
      </c>
      <c r="AG141" s="4">
        <v>3.694258942968466</v>
      </c>
      <c r="AH141" s="3">
        <v>-0.57437136374928499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</row>
    <row r="142" spans="1:149" s="1" customFormat="1" ht="15" thickBot="1" x14ac:dyDescent="0.4">
      <c r="A142" s="181">
        <f>A138+1</f>
        <v>34</v>
      </c>
      <c r="B142" s="58">
        <v>0</v>
      </c>
      <c r="C142" s="57">
        <v>0</v>
      </c>
      <c r="D142" s="56">
        <v>1</v>
      </c>
      <c r="E142" s="55">
        <v>0</v>
      </c>
      <c r="F142" s="55">
        <v>0</v>
      </c>
      <c r="G142" s="54">
        <v>0</v>
      </c>
      <c r="H142" s="36">
        <f t="shared" ref="H142:H205" si="21">AF138</f>
        <v>-2.5252334835253598</v>
      </c>
      <c r="I142" s="35">
        <f t="shared" ref="I142:I205" si="22">AG138</f>
        <v>-2.5252334835253598</v>
      </c>
      <c r="J142" s="53">
        <f t="shared" ref="J142:J205" si="23">AH138</f>
        <v>1.8584224668017251</v>
      </c>
      <c r="K142" s="52">
        <f>K138</f>
        <v>1</v>
      </c>
      <c r="L142" s="61" cm="1">
        <f t="array" ref="L142:O145">J142:J145 + MMULT(H142:I145, TRANSPOSE(B142:C145))</f>
        <v>1.8584224668017251</v>
      </c>
      <c r="M142" s="60">
        <v>-0.66681101672363474</v>
      </c>
      <c r="N142" s="60">
        <v>-0.66681101672363474</v>
      </c>
      <c r="O142" s="59">
        <v>-3.1920445002489943</v>
      </c>
      <c r="P142" s="136">
        <f t="shared" si="16"/>
        <v>0.86511296772916479</v>
      </c>
      <c r="Q142" s="135">
        <f t="shared" si="17"/>
        <v>0.33921127485307295</v>
      </c>
      <c r="R142" s="135">
        <f t="shared" si="18"/>
        <v>0.33921127485307295</v>
      </c>
      <c r="S142" s="135">
        <f t="shared" si="19"/>
        <v>3.9466202348746288E-2</v>
      </c>
      <c r="T142" s="132">
        <f>EXP(P142)/((EXP(P142)+EXP(P143)+EXP(P144)+EXP(P145)))</f>
        <v>0.31308439305868996</v>
      </c>
      <c r="U142" s="132">
        <f>EXP(Q142)/((EXP(Q142)+EXP(Q143)+EXP(Q144)+EXP(Q145)))</f>
        <v>0.18065275790926241</v>
      </c>
      <c r="V142" s="132">
        <f>EXP(R142)/((EXP(R142)+EXP(R143)+EXP(R144)+EXP(R145)))</f>
        <v>0.18065275790926241</v>
      </c>
      <c r="W142" s="131">
        <f>EXP(S142)/((EXP(S142)+EXP(S143)+EXP(S144)+EXP(S145)))</f>
        <v>0.12672860405246519</v>
      </c>
      <c r="X142" s="49" cm="1">
        <f t="array" ref="X142">SUM(LN(T142:W145)*D142:G145*(-0.25))</f>
        <v>1.0973115865706518</v>
      </c>
      <c r="Y142" s="48" cm="1">
        <f t="array" ref="Y142:AB145">0.25*(T142:W145-D142:G145)</f>
        <v>-0.17172890173532751</v>
      </c>
      <c r="Z142" s="48">
        <v>4.5163189477315603E-2</v>
      </c>
      <c r="AA142" s="48">
        <v>4.5163189477315603E-2</v>
      </c>
      <c r="AB142" s="47">
        <v>3.1682151013116298E-2</v>
      </c>
      <c r="AC142" s="46" cm="1">
        <f t="array" ref="AC142:AD145">MMULT(_xlfn.ANCHORARRAY(Y142),B142:C145)</f>
        <v>7.6845340490431902E-2</v>
      </c>
      <c r="AD142" s="45">
        <v>7.6845340490431902E-2</v>
      </c>
      <c r="AE142" s="6">
        <f t="shared" si="20"/>
        <v>-4.972037176758002E-2</v>
      </c>
      <c r="AF142" s="44" cm="1">
        <f t="array" ref="AF142:AG145">H142:I145-K142*_xlfn.ANCHORARRAY(AC142)</f>
        <v>-2.6020788240157917</v>
      </c>
      <c r="AG142" s="43">
        <v>-2.6020788240157917</v>
      </c>
      <c r="AH142" s="42" cm="1">
        <f t="array" ref="AH142:AH145">J142:J145-K142*AE142:AE145</f>
        <v>1.9081428385693051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</row>
    <row r="143" spans="1:149" s="1" customFormat="1" ht="15" thickBot="1" x14ac:dyDescent="0.4">
      <c r="A143" s="182"/>
      <c r="B143" s="41">
        <v>0</v>
      </c>
      <c r="C143" s="40">
        <v>1</v>
      </c>
      <c r="D143" s="39">
        <v>0</v>
      </c>
      <c r="E143" s="38">
        <v>1</v>
      </c>
      <c r="F143" s="38">
        <v>0</v>
      </c>
      <c r="G143" s="37">
        <v>0</v>
      </c>
      <c r="H143" s="36">
        <f t="shared" si="21"/>
        <v>-3.1610416852803005</v>
      </c>
      <c r="I143" s="35">
        <f t="shared" si="22"/>
        <v>3.9920162258371934</v>
      </c>
      <c r="J143" s="34">
        <f t="shared" si="23"/>
        <v>0.55797444847377997</v>
      </c>
      <c r="K143" s="33"/>
      <c r="L143" s="67">
        <v>0.55797444847377997</v>
      </c>
      <c r="M143" s="66">
        <v>4.5499906743109735</v>
      </c>
      <c r="N143" s="66">
        <v>-2.6030672368065204</v>
      </c>
      <c r="O143" s="65">
        <v>1.388948989030673</v>
      </c>
      <c r="P143" s="134">
        <f t="shared" si="16"/>
        <v>0.63598373732999758</v>
      </c>
      <c r="Q143" s="133">
        <f t="shared" si="17"/>
        <v>0.98954319727134676</v>
      </c>
      <c r="R143" s="133">
        <f t="shared" si="18"/>
        <v>6.8941278887045598E-2</v>
      </c>
      <c r="S143" s="133">
        <f t="shared" si="19"/>
        <v>0.80042440222749367</v>
      </c>
      <c r="T143" s="132">
        <f>EXP(P143)/((EXP(P142)+EXP(P143)+EXP(P144)+EXP(P145)))</f>
        <v>0.24897277426462633</v>
      </c>
      <c r="U143" s="132">
        <f>EXP(Q143)/((EXP(Q142)+EXP(Q143)+EXP(Q144)+EXP(Q145)))</f>
        <v>0.34616261371432594</v>
      </c>
      <c r="V143" s="132">
        <f>EXP(R143)/((EXP(R142)+EXP(R143)+EXP(R144)+EXP(R145)))</f>
        <v>0.1378693817807701</v>
      </c>
      <c r="W143" s="131">
        <f>EXP(S143)/((EXP(S142)+EXP(S143)+EXP(S144)+EXP(S145)))</f>
        <v>0.27124053867382919</v>
      </c>
      <c r="X143" s="11"/>
      <c r="Y143" s="30">
        <v>6.2243193566156582E-2</v>
      </c>
      <c r="Z143" s="30">
        <v>-0.16345934657141853</v>
      </c>
      <c r="AA143" s="30">
        <v>3.4467345445192525E-2</v>
      </c>
      <c r="AB143" s="29">
        <v>6.7810134668457298E-2</v>
      </c>
      <c r="AC143" s="28">
        <v>0.10227748011364982</v>
      </c>
      <c r="AD143" s="27">
        <v>-9.5649211902961231E-2</v>
      </c>
      <c r="AE143" s="6">
        <f t="shared" si="20"/>
        <v>1.0613271083878689E-3</v>
      </c>
      <c r="AF143" s="26">
        <v>-3.2633191653939502</v>
      </c>
      <c r="AG143" s="25">
        <v>4.0876654377401547</v>
      </c>
      <c r="AH143" s="24">
        <v>0.55691312136539206</v>
      </c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</row>
    <row r="144" spans="1:149" s="1" customFormat="1" ht="15" thickBot="1" x14ac:dyDescent="0.4">
      <c r="A144" s="182"/>
      <c r="B144" s="41">
        <v>1</v>
      </c>
      <c r="C144" s="40">
        <v>0</v>
      </c>
      <c r="D144" s="39">
        <v>0</v>
      </c>
      <c r="E144" s="38">
        <v>0</v>
      </c>
      <c r="F144" s="38">
        <v>1</v>
      </c>
      <c r="G144" s="37">
        <v>0</v>
      </c>
      <c r="H144" s="36">
        <f t="shared" si="21"/>
        <v>3.9920162258371934</v>
      </c>
      <c r="I144" s="35">
        <f t="shared" si="22"/>
        <v>-3.1610416852803005</v>
      </c>
      <c r="J144" s="34">
        <f t="shared" si="23"/>
        <v>0.55797444847378008</v>
      </c>
      <c r="K144" s="33"/>
      <c r="L144" s="67">
        <v>0.55797444847378008</v>
      </c>
      <c r="M144" s="66">
        <v>-2.6030672368065204</v>
      </c>
      <c r="N144" s="66">
        <v>4.5499906743109735</v>
      </c>
      <c r="O144" s="65">
        <v>1.388948989030673</v>
      </c>
      <c r="P144" s="134">
        <f t="shared" si="16"/>
        <v>0.63598373732999769</v>
      </c>
      <c r="Q144" s="133">
        <f t="shared" si="17"/>
        <v>6.8941278887045598E-2</v>
      </c>
      <c r="R144" s="133">
        <f t="shared" si="18"/>
        <v>0.98954319727134676</v>
      </c>
      <c r="S144" s="133">
        <f t="shared" si="19"/>
        <v>0.80042440222749367</v>
      </c>
      <c r="T144" s="132">
        <f>EXP(P144)/((EXP(P142)+EXP(P143)+EXP(P144)+EXP(P145)))</f>
        <v>0.24897277426462636</v>
      </c>
      <c r="U144" s="132">
        <f>EXP(Q144)/((EXP(Q142)+EXP(Q143)+EXP(Q144)+EXP(Q145)))</f>
        <v>0.1378693817807701</v>
      </c>
      <c r="V144" s="132">
        <f>EXP(R144)/((EXP(R142)+EXP(R143)+EXP(R144)+EXP(R145)))</f>
        <v>0.34616261371432594</v>
      </c>
      <c r="W144" s="131">
        <f>EXP(S144)/((EXP(S142)+EXP(S143)+EXP(S144)+EXP(S145)))</f>
        <v>0.27124053867382919</v>
      </c>
      <c r="X144" s="11"/>
      <c r="Y144" s="30">
        <v>6.2243193566156589E-2</v>
      </c>
      <c r="Z144" s="30">
        <v>3.4467345445192525E-2</v>
      </c>
      <c r="AA144" s="30">
        <v>-0.16345934657141853</v>
      </c>
      <c r="AB144" s="29">
        <v>6.7810134668457298E-2</v>
      </c>
      <c r="AC144" s="28">
        <v>-9.5649211902961231E-2</v>
      </c>
      <c r="AD144" s="27">
        <v>0.10227748011364982</v>
      </c>
      <c r="AE144" s="6">
        <f t="shared" si="20"/>
        <v>1.0613271083878828E-3</v>
      </c>
      <c r="AF144" s="26">
        <v>4.0876654377401547</v>
      </c>
      <c r="AG144" s="25">
        <v>-3.2633191653939502</v>
      </c>
      <c r="AH144" s="24">
        <v>0.55691312136539217</v>
      </c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</row>
    <row r="145" spans="1:149" s="1" customFormat="1" ht="15" thickBot="1" x14ac:dyDescent="0.4">
      <c r="A145" s="183"/>
      <c r="B145" s="23">
        <v>1</v>
      </c>
      <c r="C145" s="22">
        <v>1</v>
      </c>
      <c r="D145" s="21">
        <v>0</v>
      </c>
      <c r="E145" s="20">
        <v>0</v>
      </c>
      <c r="F145" s="20">
        <v>0</v>
      </c>
      <c r="G145" s="19">
        <v>1</v>
      </c>
      <c r="H145" s="18">
        <f t="shared" si="21"/>
        <v>3.694258942968466</v>
      </c>
      <c r="I145" s="17">
        <f t="shared" si="22"/>
        <v>3.694258942968466</v>
      </c>
      <c r="J145" s="16">
        <f t="shared" si="23"/>
        <v>-0.57437136374928499</v>
      </c>
      <c r="K145" s="15"/>
      <c r="L145" s="64">
        <v>-0.57437136374928499</v>
      </c>
      <c r="M145" s="63">
        <v>3.1198875792191809</v>
      </c>
      <c r="N145" s="63">
        <v>3.1198875792191809</v>
      </c>
      <c r="O145" s="62">
        <v>6.8141465221876469</v>
      </c>
      <c r="P145" s="130">
        <f t="shared" si="16"/>
        <v>0.36022876855555108</v>
      </c>
      <c r="Q145" s="129">
        <f t="shared" si="17"/>
        <v>0.95770567473061086</v>
      </c>
      <c r="R145" s="129">
        <f t="shared" si="18"/>
        <v>0.95770567473061086</v>
      </c>
      <c r="S145" s="129">
        <f t="shared" si="19"/>
        <v>0.99890307454083427</v>
      </c>
      <c r="T145" s="128">
        <f>EXP(P145)/((EXP(P142)+EXP(P143)+EXP(P144)+EXP(P145)))</f>
        <v>0.18897005841205741</v>
      </c>
      <c r="U145" s="128">
        <f>EXP(Q145)/((EXP(Q142)+EXP(Q143)+EXP(Q144)+EXP(Q145)))</f>
        <v>0.33531524659564149</v>
      </c>
      <c r="V145" s="128">
        <f>EXP(R145)/((EXP(R142)+EXP(R143)+EXP(R144)+EXP(R145)))</f>
        <v>0.33531524659564149</v>
      </c>
      <c r="W145" s="127">
        <f>EXP(S145)/((EXP(S142)+EXP(S143)+EXP(S144)+EXP(S145)))</f>
        <v>0.33079031859987651</v>
      </c>
      <c r="X145" s="11"/>
      <c r="Y145" s="10">
        <v>4.7242514603014353E-2</v>
      </c>
      <c r="Z145" s="10">
        <v>8.3828811648910373E-2</v>
      </c>
      <c r="AA145" s="10">
        <v>8.3828811648910373E-2</v>
      </c>
      <c r="AB145" s="9">
        <v>-0.16730242035003087</v>
      </c>
      <c r="AC145" s="8">
        <v>-8.34736087011205E-2</v>
      </c>
      <c r="AD145" s="7">
        <v>-8.34736087011205E-2</v>
      </c>
      <c r="AE145" s="6">
        <f t="shared" si="20"/>
        <v>4.7597717550804219E-2</v>
      </c>
      <c r="AF145" s="5">
        <v>3.7777325516695863</v>
      </c>
      <c r="AG145" s="4">
        <v>3.7777325516695863</v>
      </c>
      <c r="AH145" s="3">
        <v>-0.62196908130008921</v>
      </c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</row>
    <row r="146" spans="1:149" s="1" customFormat="1" ht="15" thickBot="1" x14ac:dyDescent="0.4">
      <c r="A146" s="181">
        <f>A142+1</f>
        <v>35</v>
      </c>
      <c r="B146" s="58">
        <v>0</v>
      </c>
      <c r="C146" s="57">
        <v>0</v>
      </c>
      <c r="D146" s="56">
        <v>1</v>
      </c>
      <c r="E146" s="55">
        <v>0</v>
      </c>
      <c r="F146" s="55">
        <v>0</v>
      </c>
      <c r="G146" s="54">
        <v>0</v>
      </c>
      <c r="H146" s="36">
        <f t="shared" si="21"/>
        <v>-2.6020788240157917</v>
      </c>
      <c r="I146" s="35">
        <f t="shared" si="22"/>
        <v>-2.6020788240157917</v>
      </c>
      <c r="J146" s="53">
        <f t="shared" si="23"/>
        <v>1.9081428385693051</v>
      </c>
      <c r="K146" s="52">
        <f>K142</f>
        <v>1</v>
      </c>
      <c r="L146" s="61" cm="1">
        <f t="array" ref="L146:O149">J146:J149 + MMULT(H146:I149, TRANSPOSE(B146:C149))</f>
        <v>1.9081428385693051</v>
      </c>
      <c r="M146" s="60">
        <v>-0.6939359854464866</v>
      </c>
      <c r="N146" s="60">
        <v>-0.6939359854464866</v>
      </c>
      <c r="O146" s="59">
        <v>-3.2960148094622781</v>
      </c>
      <c r="P146" s="136">
        <f t="shared" si="16"/>
        <v>0.87081036163670289</v>
      </c>
      <c r="Q146" s="135">
        <f t="shared" si="17"/>
        <v>0.33315806640953516</v>
      </c>
      <c r="R146" s="135">
        <f t="shared" si="18"/>
        <v>0.33315806640953516</v>
      </c>
      <c r="S146" s="135">
        <f t="shared" si="19"/>
        <v>3.5708158065745586E-2</v>
      </c>
      <c r="T146" s="132">
        <f>EXP(P146)/((EXP(P146)+EXP(P147)+EXP(P148)+EXP(P149)))</f>
        <v>0.3149933097776012</v>
      </c>
      <c r="U146" s="132">
        <f>EXP(Q146)/((EXP(Q146)+EXP(Q147)+EXP(Q148)+EXP(Q149)))</f>
        <v>0.17977085022464351</v>
      </c>
      <c r="V146" s="132">
        <f>EXP(R146)/((EXP(R146)+EXP(R147)+EXP(R148)+EXP(R149)))</f>
        <v>0.17977085022464351</v>
      </c>
      <c r="W146" s="131">
        <f>EXP(S146)/((EXP(S146)+EXP(S147)+EXP(S148)+EXP(S149)))</f>
        <v>0.12639253988056826</v>
      </c>
      <c r="X146" s="49" cm="1">
        <f t="array" ref="X146">SUM(LN(T146:W149)*D146:G149*(-0.25))</f>
        <v>1.0944383234060182</v>
      </c>
      <c r="Y146" s="48" cm="1">
        <f t="array" ref="Y146:AB149">0.25*(T146:W149-D146:G149)</f>
        <v>-0.1712516725555997</v>
      </c>
      <c r="Z146" s="48">
        <v>4.4942712556160877E-2</v>
      </c>
      <c r="AA146" s="48">
        <v>4.4942712556160877E-2</v>
      </c>
      <c r="AB146" s="47">
        <v>3.1598134970142064E-2</v>
      </c>
      <c r="AC146" s="46" cm="1">
        <f t="array" ref="AC146:AD149">MMULT(_xlfn.ANCHORARRAY(Y146),B146:C149)</f>
        <v>7.6540847526302941E-2</v>
      </c>
      <c r="AD146" s="45">
        <v>7.6540847526302941E-2</v>
      </c>
      <c r="AE146" s="6">
        <f t="shared" si="20"/>
        <v>-4.9768112473135867E-2</v>
      </c>
      <c r="AF146" s="44" cm="1">
        <f t="array" ref="AF146:AG149">H146:I149-K146*_xlfn.ANCHORARRAY(AC146)</f>
        <v>-2.6786196715420947</v>
      </c>
      <c r="AG146" s="43">
        <v>-2.6786196715420947</v>
      </c>
      <c r="AH146" s="42" cm="1">
        <f t="array" ref="AH146:AH149">J146:J149-K146*AE146:AE149</f>
        <v>1.9579109510424411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</row>
    <row r="147" spans="1:149" s="1" customFormat="1" ht="15" thickBot="1" x14ac:dyDescent="0.4">
      <c r="A147" s="182"/>
      <c r="B147" s="41">
        <v>0</v>
      </c>
      <c r="C147" s="40">
        <v>1</v>
      </c>
      <c r="D147" s="39">
        <v>0</v>
      </c>
      <c r="E147" s="38">
        <v>1</v>
      </c>
      <c r="F147" s="38">
        <v>0</v>
      </c>
      <c r="G147" s="37">
        <v>0</v>
      </c>
      <c r="H147" s="36">
        <f t="shared" si="21"/>
        <v>-3.2633191653939502</v>
      </c>
      <c r="I147" s="35">
        <f t="shared" si="22"/>
        <v>4.0876654377401547</v>
      </c>
      <c r="J147" s="34">
        <f t="shared" si="23"/>
        <v>0.55691312136539206</v>
      </c>
      <c r="K147" s="33"/>
      <c r="L147" s="67">
        <v>0.55691312136539206</v>
      </c>
      <c r="M147" s="66">
        <v>4.6445785591055468</v>
      </c>
      <c r="N147" s="66">
        <v>-2.706406044028558</v>
      </c>
      <c r="O147" s="65">
        <v>1.3812593937115967</v>
      </c>
      <c r="P147" s="134">
        <f t="shared" si="16"/>
        <v>0.63573799572150003</v>
      </c>
      <c r="Q147" s="133">
        <f t="shared" si="17"/>
        <v>0.99047796052970671</v>
      </c>
      <c r="R147" s="133">
        <f t="shared" si="18"/>
        <v>6.2596406653927558E-2</v>
      </c>
      <c r="S147" s="133">
        <f t="shared" si="19"/>
        <v>0.79919318823784424</v>
      </c>
      <c r="T147" s="132">
        <f>EXP(P147)/((EXP(P146)+EXP(P147)+EXP(P148)+EXP(P149)))</f>
        <v>0.24900650830236334</v>
      </c>
      <c r="U147" s="132">
        <f>EXP(Q147)/((EXP(Q146)+EXP(Q147)+EXP(Q148)+EXP(Q149)))</f>
        <v>0.34688831858378794</v>
      </c>
      <c r="V147" s="132">
        <f>EXP(R147)/((EXP(R146)+EXP(R147)+EXP(R148)+EXP(R149)))</f>
        <v>0.13715632391579086</v>
      </c>
      <c r="W147" s="131">
        <f>EXP(S147)/((EXP(S146)+EXP(S147)+EXP(S148)+EXP(S149)))</f>
        <v>0.27120567739945661</v>
      </c>
      <c r="X147" s="11"/>
      <c r="Y147" s="30">
        <v>6.2251627075590836E-2</v>
      </c>
      <c r="Z147" s="30">
        <v>-0.16327792035405303</v>
      </c>
      <c r="AA147" s="30">
        <v>3.4289080978947714E-2</v>
      </c>
      <c r="AB147" s="29">
        <v>6.7801419349864153E-2</v>
      </c>
      <c r="AC147" s="28">
        <v>0.10209050032881187</v>
      </c>
      <c r="AD147" s="27">
        <v>-9.5476501004188877E-2</v>
      </c>
      <c r="AE147" s="6">
        <f t="shared" si="20"/>
        <v>1.0642070503496803E-3</v>
      </c>
      <c r="AF147" s="26">
        <v>-3.3654096657227619</v>
      </c>
      <c r="AG147" s="25">
        <v>4.1831419387443436</v>
      </c>
      <c r="AH147" s="24">
        <v>0.55584891431504235</v>
      </c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</row>
    <row r="148" spans="1:149" s="1" customFormat="1" ht="15" thickBot="1" x14ac:dyDescent="0.4">
      <c r="A148" s="182"/>
      <c r="B148" s="41">
        <v>1</v>
      </c>
      <c r="C148" s="40">
        <v>0</v>
      </c>
      <c r="D148" s="39">
        <v>0</v>
      </c>
      <c r="E148" s="38">
        <v>0</v>
      </c>
      <c r="F148" s="38">
        <v>1</v>
      </c>
      <c r="G148" s="37">
        <v>0</v>
      </c>
      <c r="H148" s="36">
        <f t="shared" si="21"/>
        <v>4.0876654377401547</v>
      </c>
      <c r="I148" s="35">
        <f t="shared" si="22"/>
        <v>-3.2633191653939502</v>
      </c>
      <c r="J148" s="34">
        <f t="shared" si="23"/>
        <v>0.55691312136539217</v>
      </c>
      <c r="K148" s="33"/>
      <c r="L148" s="67">
        <v>0.55691312136539217</v>
      </c>
      <c r="M148" s="66">
        <v>-2.706406044028558</v>
      </c>
      <c r="N148" s="66">
        <v>4.6445785591055468</v>
      </c>
      <c r="O148" s="65">
        <v>1.3812593937115967</v>
      </c>
      <c r="P148" s="134">
        <f t="shared" si="16"/>
        <v>0.63573799572150003</v>
      </c>
      <c r="Q148" s="133">
        <f t="shared" si="17"/>
        <v>6.2596406653927558E-2</v>
      </c>
      <c r="R148" s="133">
        <f t="shared" si="18"/>
        <v>0.99047796052970671</v>
      </c>
      <c r="S148" s="133">
        <f t="shared" si="19"/>
        <v>0.79919318823784424</v>
      </c>
      <c r="T148" s="132">
        <f>EXP(P148)/((EXP(P146)+EXP(P147)+EXP(P148)+EXP(P149)))</f>
        <v>0.24900650830236334</v>
      </c>
      <c r="U148" s="132">
        <f>EXP(Q148)/((EXP(Q146)+EXP(Q147)+EXP(Q148)+EXP(Q149)))</f>
        <v>0.13715632391579086</v>
      </c>
      <c r="V148" s="132">
        <f>EXP(R148)/((EXP(R146)+EXP(R147)+EXP(R148)+EXP(R149)))</f>
        <v>0.34688831858378794</v>
      </c>
      <c r="W148" s="131">
        <f>EXP(S148)/((EXP(S146)+EXP(S147)+EXP(S148)+EXP(S149)))</f>
        <v>0.27120567739945661</v>
      </c>
      <c r="X148" s="11"/>
      <c r="Y148" s="30">
        <v>6.2251627075590836E-2</v>
      </c>
      <c r="Z148" s="30">
        <v>3.4289080978947714E-2</v>
      </c>
      <c r="AA148" s="30">
        <v>-0.16327792035405303</v>
      </c>
      <c r="AB148" s="29">
        <v>6.7801419349864153E-2</v>
      </c>
      <c r="AC148" s="28">
        <v>-9.5476501004188877E-2</v>
      </c>
      <c r="AD148" s="27">
        <v>0.10209050032881187</v>
      </c>
      <c r="AE148" s="6">
        <f t="shared" si="20"/>
        <v>1.0642070503496665E-3</v>
      </c>
      <c r="AF148" s="26">
        <v>4.1831419387443436</v>
      </c>
      <c r="AG148" s="25">
        <v>-3.3654096657227619</v>
      </c>
      <c r="AH148" s="24">
        <v>0.55584891431504246</v>
      </c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</row>
    <row r="149" spans="1:149" s="1" customFormat="1" ht="15" thickBot="1" x14ac:dyDescent="0.4">
      <c r="A149" s="183"/>
      <c r="B149" s="23">
        <v>1</v>
      </c>
      <c r="C149" s="22">
        <v>1</v>
      </c>
      <c r="D149" s="21">
        <v>0</v>
      </c>
      <c r="E149" s="20">
        <v>0</v>
      </c>
      <c r="F149" s="20">
        <v>0</v>
      </c>
      <c r="G149" s="19">
        <v>1</v>
      </c>
      <c r="H149" s="18">
        <f t="shared" si="21"/>
        <v>3.7777325516695863</v>
      </c>
      <c r="I149" s="17">
        <f t="shared" si="22"/>
        <v>3.7777325516695863</v>
      </c>
      <c r="J149" s="16">
        <f t="shared" si="23"/>
        <v>-0.62196908130008921</v>
      </c>
      <c r="K149" s="15"/>
      <c r="L149" s="64">
        <v>-0.62196908130008921</v>
      </c>
      <c r="M149" s="63">
        <v>3.155763470369497</v>
      </c>
      <c r="N149" s="63">
        <v>3.155763470369497</v>
      </c>
      <c r="O149" s="62">
        <v>6.9334960220390833</v>
      </c>
      <c r="P149" s="130">
        <f t="shared" si="16"/>
        <v>0.3493337471986504</v>
      </c>
      <c r="Q149" s="129">
        <f t="shared" si="17"/>
        <v>0.95913521889300191</v>
      </c>
      <c r="R149" s="129">
        <f t="shared" si="18"/>
        <v>0.95913521889300191</v>
      </c>
      <c r="S149" s="129">
        <f t="shared" si="19"/>
        <v>0.99902636117095889</v>
      </c>
      <c r="T149" s="128">
        <f>EXP(P149)/((EXP(P146)+EXP(P147)+EXP(P148)+EXP(P149)))</f>
        <v>0.18699367361767202</v>
      </c>
      <c r="U149" s="128">
        <f>EXP(Q149)/((EXP(Q146)+EXP(Q147)+EXP(Q148)+EXP(Q149)))</f>
        <v>0.3361845072757777</v>
      </c>
      <c r="V149" s="128">
        <f>EXP(R149)/((EXP(R146)+EXP(R147)+EXP(R148)+EXP(R149)))</f>
        <v>0.3361845072757777</v>
      </c>
      <c r="W149" s="127">
        <f>EXP(S149)/((EXP(S146)+EXP(S147)+EXP(S148)+EXP(S149)))</f>
        <v>0.33119610532051863</v>
      </c>
      <c r="X149" s="11"/>
      <c r="Y149" s="10">
        <v>4.6748418404418006E-2</v>
      </c>
      <c r="Z149" s="10">
        <v>8.4046126818944425E-2</v>
      </c>
      <c r="AA149" s="10">
        <v>8.4046126818944425E-2</v>
      </c>
      <c r="AB149" s="9">
        <v>-0.16720097366987036</v>
      </c>
      <c r="AC149" s="8">
        <v>-8.3154846850925931E-2</v>
      </c>
      <c r="AD149" s="7">
        <v>-8.3154846850925931E-2</v>
      </c>
      <c r="AE149" s="6">
        <f t="shared" si="20"/>
        <v>4.7639698372436479E-2</v>
      </c>
      <c r="AF149" s="5">
        <v>3.8608873985205121</v>
      </c>
      <c r="AG149" s="4">
        <v>3.8608873985205121</v>
      </c>
      <c r="AH149" s="3">
        <v>-0.66960877967252563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</row>
    <row r="150" spans="1:149" s="1" customFormat="1" ht="15" thickBot="1" x14ac:dyDescent="0.4">
      <c r="A150" s="181">
        <f>A146+1</f>
        <v>36</v>
      </c>
      <c r="B150" s="58">
        <v>0</v>
      </c>
      <c r="C150" s="57">
        <v>0</v>
      </c>
      <c r="D150" s="56">
        <v>1</v>
      </c>
      <c r="E150" s="55">
        <v>0</v>
      </c>
      <c r="F150" s="55">
        <v>0</v>
      </c>
      <c r="G150" s="54">
        <v>0</v>
      </c>
      <c r="H150" s="36">
        <f t="shared" si="21"/>
        <v>-2.6786196715420947</v>
      </c>
      <c r="I150" s="35">
        <f t="shared" si="22"/>
        <v>-2.6786196715420947</v>
      </c>
      <c r="J150" s="53">
        <f t="shared" si="23"/>
        <v>1.9579109510424411</v>
      </c>
      <c r="K150" s="52">
        <f>K146</f>
        <v>1</v>
      </c>
      <c r="L150" s="61" cm="1">
        <f t="array" ref="L150:O153">J150:J153 + MMULT(H150:I153, TRANSPOSE(B150:C153))</f>
        <v>1.9579109510424411</v>
      </c>
      <c r="M150" s="60">
        <v>-0.72070872049965362</v>
      </c>
      <c r="N150" s="60">
        <v>-0.72070872049965362</v>
      </c>
      <c r="O150" s="59">
        <v>-3.3993283920417481</v>
      </c>
      <c r="P150" s="136">
        <f t="shared" si="16"/>
        <v>0.87630669153011875</v>
      </c>
      <c r="Q150" s="135">
        <f t="shared" si="17"/>
        <v>0.32723693694205924</v>
      </c>
      <c r="R150" s="135">
        <f t="shared" si="18"/>
        <v>0.32723693694205924</v>
      </c>
      <c r="S150" s="135">
        <f t="shared" si="19"/>
        <v>3.231646069879518E-2</v>
      </c>
      <c r="T150" s="132">
        <f>EXP(P150)/((EXP(P150)+EXP(P151)+EXP(P152)+EXP(P153)))</f>
        <v>0.31685167167882528</v>
      </c>
      <c r="U150" s="132">
        <f>EXP(Q150)/((EXP(Q150)+EXP(Q151)+EXP(Q152)+EXP(Q153)))</f>
        <v>0.17890577834939814</v>
      </c>
      <c r="V150" s="132">
        <f>EXP(R150)/((EXP(R150)+EXP(R151)+EXP(R152)+EXP(R153)))</f>
        <v>0.17890577834939814</v>
      </c>
      <c r="W150" s="131">
        <f>EXP(S150)/((EXP(S150)+EXP(S151)+EXP(S152)+EXP(S153)))</f>
        <v>0.12609842162232326</v>
      </c>
      <c r="X150" s="49" cm="1">
        <f t="array" ref="X150">SUM(LN(T150:W153)*D150:G153*(-0.25))</f>
        <v>1.0917011017259348</v>
      </c>
      <c r="Y150" s="48" cm="1">
        <f t="array" ref="Y150:AB153">0.25*(T150:W153-D150:G153)</f>
        <v>-0.1707870820802937</v>
      </c>
      <c r="Z150" s="48">
        <v>4.4726444587349534E-2</v>
      </c>
      <c r="AA150" s="48">
        <v>4.4726444587349534E-2</v>
      </c>
      <c r="AB150" s="47">
        <v>3.1524605405580816E-2</v>
      </c>
      <c r="AC150" s="46" cm="1">
        <f t="array" ref="AC150:AD153">MMULT(_xlfn.ANCHORARRAY(Y150),B150:C153)</f>
        <v>7.625104999293035E-2</v>
      </c>
      <c r="AD150" s="45">
        <v>7.625104999293035E-2</v>
      </c>
      <c r="AE150" s="6">
        <f t="shared" si="20"/>
        <v>-4.9809587500013811E-2</v>
      </c>
      <c r="AF150" s="44" cm="1">
        <f t="array" ref="AF150:AG153">H150:I153-K150*_xlfn.ANCHORARRAY(AC150)</f>
        <v>-2.754870721535025</v>
      </c>
      <c r="AG150" s="43">
        <v>-2.754870721535025</v>
      </c>
      <c r="AH150" s="42" cm="1">
        <f t="array" ref="AH150:AH153">J150:J153-K150*AE150:AE153</f>
        <v>2.007720538542455</v>
      </c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</row>
    <row r="151" spans="1:149" s="1" customFormat="1" ht="15" thickBot="1" x14ac:dyDescent="0.4">
      <c r="A151" s="182"/>
      <c r="B151" s="41">
        <v>0</v>
      </c>
      <c r="C151" s="40">
        <v>1</v>
      </c>
      <c r="D151" s="39">
        <v>0</v>
      </c>
      <c r="E151" s="38">
        <v>1</v>
      </c>
      <c r="F151" s="38">
        <v>0</v>
      </c>
      <c r="G151" s="37">
        <v>0</v>
      </c>
      <c r="H151" s="36">
        <f t="shared" si="21"/>
        <v>-3.3654096657227619</v>
      </c>
      <c r="I151" s="35">
        <f t="shared" si="22"/>
        <v>4.1831419387443436</v>
      </c>
      <c r="J151" s="34">
        <f t="shared" si="23"/>
        <v>0.55584891431504235</v>
      </c>
      <c r="K151" s="33"/>
      <c r="L151" s="67">
        <v>0.55584891431504235</v>
      </c>
      <c r="M151" s="66">
        <v>4.7389908530593861</v>
      </c>
      <c r="N151" s="66">
        <v>-2.8095607514077194</v>
      </c>
      <c r="O151" s="65">
        <v>1.3735811873366242</v>
      </c>
      <c r="P151" s="134">
        <f t="shared" si="16"/>
        <v>0.63549151618315169</v>
      </c>
      <c r="Q151" s="133">
        <f t="shared" si="17"/>
        <v>0.99132838546651891</v>
      </c>
      <c r="R151" s="133">
        <f t="shared" si="18"/>
        <v>5.6809712207605334E-2</v>
      </c>
      <c r="S151" s="133">
        <f t="shared" si="19"/>
        <v>0.79795813210957534</v>
      </c>
      <c r="T151" s="132">
        <f>EXP(P151)/((EXP(P150)+EXP(P151)+EXP(P152)+EXP(P153)))</f>
        <v>0.249041257706619</v>
      </c>
      <c r="U151" s="132">
        <f>EXP(Q151)/((EXP(Q150)+EXP(Q151)+EXP(Q152)+EXP(Q153)))</f>
        <v>0.34756466632753114</v>
      </c>
      <c r="V151" s="132">
        <f>EXP(R151)/((EXP(R150)+EXP(R151)+EXP(R152)+EXP(R153)))</f>
        <v>0.13651466770747486</v>
      </c>
      <c r="W151" s="131">
        <f>EXP(S151)/((EXP(S150)+EXP(S151)+EXP(S152)+EXP(S153)))</f>
        <v>0.27115873771724197</v>
      </c>
      <c r="X151" s="11"/>
      <c r="Y151" s="30">
        <v>6.226031442665475E-2</v>
      </c>
      <c r="Z151" s="30">
        <v>-0.16310883341811722</v>
      </c>
      <c r="AA151" s="30">
        <v>3.4128666926868716E-2</v>
      </c>
      <c r="AB151" s="29">
        <v>6.7789684429310493E-2</v>
      </c>
      <c r="AC151" s="28">
        <v>0.10191835135617922</v>
      </c>
      <c r="AD151" s="27">
        <v>-9.5319148988806723E-2</v>
      </c>
      <c r="AE151" s="6">
        <f t="shared" si="20"/>
        <v>1.0698323647167496E-3</v>
      </c>
      <c r="AF151" s="26">
        <v>-3.4673280170789411</v>
      </c>
      <c r="AG151" s="25">
        <v>4.2784610877331506</v>
      </c>
      <c r="AH151" s="24">
        <v>0.55477908195032555</v>
      </c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</row>
    <row r="152" spans="1:149" s="1" customFormat="1" ht="15" thickBot="1" x14ac:dyDescent="0.4">
      <c r="A152" s="182"/>
      <c r="B152" s="41">
        <v>1</v>
      </c>
      <c r="C152" s="40">
        <v>0</v>
      </c>
      <c r="D152" s="39">
        <v>0</v>
      </c>
      <c r="E152" s="38">
        <v>0</v>
      </c>
      <c r="F152" s="38">
        <v>1</v>
      </c>
      <c r="G152" s="37">
        <v>0</v>
      </c>
      <c r="H152" s="36">
        <f t="shared" si="21"/>
        <v>4.1831419387443436</v>
      </c>
      <c r="I152" s="35">
        <f t="shared" si="22"/>
        <v>-3.3654096657227619</v>
      </c>
      <c r="J152" s="34">
        <f t="shared" si="23"/>
        <v>0.55584891431504246</v>
      </c>
      <c r="K152" s="33"/>
      <c r="L152" s="67">
        <v>0.55584891431504246</v>
      </c>
      <c r="M152" s="66">
        <v>-2.8095607514077194</v>
      </c>
      <c r="N152" s="66">
        <v>4.7389908530593861</v>
      </c>
      <c r="O152" s="65">
        <v>1.3735811873366242</v>
      </c>
      <c r="P152" s="134">
        <f t="shared" si="16"/>
        <v>0.63549151618315169</v>
      </c>
      <c r="Q152" s="133">
        <f t="shared" si="17"/>
        <v>5.6809712207605334E-2</v>
      </c>
      <c r="R152" s="133">
        <f t="shared" si="18"/>
        <v>0.99132838546651891</v>
      </c>
      <c r="S152" s="133">
        <f t="shared" si="19"/>
        <v>0.79795813210957534</v>
      </c>
      <c r="T152" s="132">
        <f>EXP(P152)/((EXP(P150)+EXP(P151)+EXP(P152)+EXP(P153)))</f>
        <v>0.249041257706619</v>
      </c>
      <c r="U152" s="132">
        <f>EXP(Q152)/((EXP(Q150)+EXP(Q151)+EXP(Q152)+EXP(Q153)))</f>
        <v>0.13651466770747489</v>
      </c>
      <c r="V152" s="132">
        <f>EXP(R152)/((EXP(R150)+EXP(R151)+EXP(R152)+EXP(R153)))</f>
        <v>0.34756466632753108</v>
      </c>
      <c r="W152" s="131">
        <f>EXP(S152)/((EXP(S150)+EXP(S151)+EXP(S152)+EXP(S153)))</f>
        <v>0.27115873771724197</v>
      </c>
      <c r="X152" s="11"/>
      <c r="Y152" s="30">
        <v>6.226031442665475E-2</v>
      </c>
      <c r="Z152" s="30">
        <v>3.4128666926868723E-2</v>
      </c>
      <c r="AA152" s="30">
        <v>-0.16310883341811722</v>
      </c>
      <c r="AB152" s="29">
        <v>6.7789684429310493E-2</v>
      </c>
      <c r="AC152" s="28">
        <v>-9.5319148988806723E-2</v>
      </c>
      <c r="AD152" s="27">
        <v>0.10191835135617922</v>
      </c>
      <c r="AE152" s="6">
        <f t="shared" si="20"/>
        <v>1.0698323647167496E-3</v>
      </c>
      <c r="AF152" s="26">
        <v>4.2784610877331506</v>
      </c>
      <c r="AG152" s="25">
        <v>-3.4673280170789411</v>
      </c>
      <c r="AH152" s="24">
        <v>0.55477908195032577</v>
      </c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</row>
    <row r="153" spans="1:149" s="1" customFormat="1" ht="15" thickBot="1" x14ac:dyDescent="0.4">
      <c r="A153" s="183"/>
      <c r="B153" s="23">
        <v>1</v>
      </c>
      <c r="C153" s="22">
        <v>1</v>
      </c>
      <c r="D153" s="21">
        <v>0</v>
      </c>
      <c r="E153" s="20">
        <v>0</v>
      </c>
      <c r="F153" s="20">
        <v>0</v>
      </c>
      <c r="G153" s="19">
        <v>1</v>
      </c>
      <c r="H153" s="18">
        <f t="shared" si="21"/>
        <v>3.8608873985205121</v>
      </c>
      <c r="I153" s="17">
        <f t="shared" si="22"/>
        <v>3.8608873985205121</v>
      </c>
      <c r="J153" s="16">
        <f t="shared" si="23"/>
        <v>-0.66960877967252563</v>
      </c>
      <c r="K153" s="15"/>
      <c r="L153" s="64">
        <v>-0.66960877967252563</v>
      </c>
      <c r="M153" s="63">
        <v>3.1912786188479867</v>
      </c>
      <c r="N153" s="63">
        <v>3.1912786188479867</v>
      </c>
      <c r="O153" s="62">
        <v>7.0521660173684984</v>
      </c>
      <c r="P153" s="130">
        <f t="shared" si="16"/>
        <v>0.338584447107456</v>
      </c>
      <c r="Q153" s="129">
        <f t="shared" si="17"/>
        <v>0.96050475390059709</v>
      </c>
      <c r="R153" s="129">
        <f t="shared" si="18"/>
        <v>0.96050475390059709</v>
      </c>
      <c r="S153" s="129">
        <f t="shared" si="19"/>
        <v>0.9991352163303312</v>
      </c>
      <c r="T153" s="128">
        <f>EXP(P153)/((EXP(P150)+EXP(P151)+EXP(P152)+EXP(P153)))</f>
        <v>0.18506581290793678</v>
      </c>
      <c r="U153" s="128">
        <f>EXP(Q153)/((EXP(Q150)+EXP(Q151)+EXP(Q152)+EXP(Q153)))</f>
        <v>0.33701488761559595</v>
      </c>
      <c r="V153" s="128">
        <f>EXP(R153)/((EXP(R150)+EXP(R151)+EXP(R152)+EXP(R153)))</f>
        <v>0.33701488761559589</v>
      </c>
      <c r="W153" s="127">
        <f>EXP(S153)/((EXP(S150)+EXP(S151)+EXP(S152)+EXP(S153)))</f>
        <v>0.33158410294319268</v>
      </c>
      <c r="X153" s="11"/>
      <c r="Y153" s="10">
        <v>4.6266453226984194E-2</v>
      </c>
      <c r="Z153" s="10">
        <v>8.4253721903898987E-2</v>
      </c>
      <c r="AA153" s="10">
        <v>8.4253721903898973E-2</v>
      </c>
      <c r="AB153" s="9">
        <v>-0.16710397426420182</v>
      </c>
      <c r="AC153" s="8">
        <v>-8.2850252360302842E-2</v>
      </c>
      <c r="AD153" s="7">
        <v>-8.2850252360302828E-2</v>
      </c>
      <c r="AE153" s="6">
        <f t="shared" si="20"/>
        <v>4.7669922770580353E-2</v>
      </c>
      <c r="AF153" s="5">
        <v>3.9437376508808151</v>
      </c>
      <c r="AG153" s="4">
        <v>3.9437376508808151</v>
      </c>
      <c r="AH153" s="3">
        <v>-0.71727870244310599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</row>
    <row r="154" spans="1:149" s="1" customFormat="1" ht="15" thickBot="1" x14ac:dyDescent="0.4">
      <c r="A154" s="181">
        <f>A150+1</f>
        <v>37</v>
      </c>
      <c r="B154" s="58">
        <v>0</v>
      </c>
      <c r="C154" s="57">
        <v>0</v>
      </c>
      <c r="D154" s="56">
        <v>1</v>
      </c>
      <c r="E154" s="55">
        <v>0</v>
      </c>
      <c r="F154" s="55">
        <v>0</v>
      </c>
      <c r="G154" s="54">
        <v>0</v>
      </c>
      <c r="H154" s="36">
        <f t="shared" si="21"/>
        <v>-2.754870721535025</v>
      </c>
      <c r="I154" s="35">
        <f t="shared" si="22"/>
        <v>-2.754870721535025</v>
      </c>
      <c r="J154" s="53">
        <f t="shared" si="23"/>
        <v>2.007720538542455</v>
      </c>
      <c r="K154" s="52">
        <f>K150</f>
        <v>1</v>
      </c>
      <c r="L154" s="61" cm="1">
        <f t="array" ref="L154:O157">J154:J157 + MMULT(H154:I157, TRANSPOSE(B154:C157))</f>
        <v>2.007720538542455</v>
      </c>
      <c r="M154" s="60">
        <v>-0.74715018299256997</v>
      </c>
      <c r="N154" s="60">
        <v>-0.74715018299256997</v>
      </c>
      <c r="O154" s="59">
        <v>-3.502020904527595</v>
      </c>
      <c r="P154" s="136">
        <f t="shared" si="16"/>
        <v>0.88160530483263344</v>
      </c>
      <c r="Q154" s="135">
        <f t="shared" si="17"/>
        <v>0.32144257850403968</v>
      </c>
      <c r="R154" s="135">
        <f t="shared" si="18"/>
        <v>0.32144257850403968</v>
      </c>
      <c r="S154" s="135">
        <f t="shared" si="19"/>
        <v>2.9254784569797222E-2</v>
      </c>
      <c r="T154" s="132">
        <f>EXP(P154)/((EXP(P154)+EXP(P155)+EXP(P156)+EXP(P157)))</f>
        <v>0.31865926836778086</v>
      </c>
      <c r="U154" s="132">
        <f>EXP(Q154)/((EXP(Q154)+EXP(Q155)+EXP(Q156)+EXP(Q157)))</f>
        <v>0.17805725737255795</v>
      </c>
      <c r="V154" s="132">
        <f>EXP(R154)/((EXP(R154)+EXP(R155)+EXP(R156)+EXP(R157)))</f>
        <v>0.17805725737255795</v>
      </c>
      <c r="W154" s="131">
        <f>EXP(S154)/((EXP(S154)+EXP(S155)+EXP(S156)+EXP(S157)))</f>
        <v>0.12584195563427039</v>
      </c>
      <c r="X154" s="49" cm="1">
        <f t="array" ref="X154">SUM(LN(T154:W157)*D154:G157*(-0.25))</f>
        <v>1.0890914298434886</v>
      </c>
      <c r="Y154" s="48" cm="1">
        <f t="array" ref="Y154:AB157">0.25*(T154:W157-D154:G157)</f>
        <v>-0.17033518290805477</v>
      </c>
      <c r="Z154" s="48">
        <v>4.4514314343139488E-2</v>
      </c>
      <c r="AA154" s="48">
        <v>4.4514314343139488E-2</v>
      </c>
      <c r="AB154" s="47">
        <v>3.1460488908567598E-2</v>
      </c>
      <c r="AC154" s="46" cm="1">
        <f t="array" ref="AC154:AD157">MMULT(_xlfn.ANCHORARRAY(Y154),B154:C157)</f>
        <v>7.5974803251707079E-2</v>
      </c>
      <c r="AD154" s="45">
        <v>7.5974803251707079E-2</v>
      </c>
      <c r="AE154" s="6">
        <f t="shared" si="20"/>
        <v>-4.9846065313208197E-2</v>
      </c>
      <c r="AF154" s="44" cm="1">
        <f t="array" ref="AF154:AG157">H154:I157-K154*_xlfn.ANCHORARRAY(AC154)</f>
        <v>-2.8308455247867319</v>
      </c>
      <c r="AG154" s="43">
        <v>-2.8308455247867319</v>
      </c>
      <c r="AH154" s="42" cm="1">
        <f t="array" ref="AH154:AH157">J154:J157-K154*AE154:AE157</f>
        <v>2.0575666038556633</v>
      </c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</row>
    <row r="155" spans="1:149" s="1" customFormat="1" ht="15" thickBot="1" x14ac:dyDescent="0.4">
      <c r="A155" s="182"/>
      <c r="B155" s="41">
        <v>0</v>
      </c>
      <c r="C155" s="40">
        <v>1</v>
      </c>
      <c r="D155" s="39">
        <v>0</v>
      </c>
      <c r="E155" s="38">
        <v>1</v>
      </c>
      <c r="F155" s="38">
        <v>0</v>
      </c>
      <c r="G155" s="37">
        <v>0</v>
      </c>
      <c r="H155" s="36">
        <f t="shared" si="21"/>
        <v>-3.4673280170789411</v>
      </c>
      <c r="I155" s="35">
        <f t="shared" si="22"/>
        <v>4.2784610877331506</v>
      </c>
      <c r="J155" s="34">
        <f t="shared" si="23"/>
        <v>0.55477908195032555</v>
      </c>
      <c r="K155" s="33"/>
      <c r="L155" s="67">
        <v>0.55477908195032555</v>
      </c>
      <c r="M155" s="66">
        <v>4.8332401696834761</v>
      </c>
      <c r="N155" s="66">
        <v>-2.9125489351286156</v>
      </c>
      <c r="O155" s="65">
        <v>1.365912152604535</v>
      </c>
      <c r="P155" s="134">
        <f t="shared" si="16"/>
        <v>0.63524366211845462</v>
      </c>
      <c r="Q155" s="133">
        <f t="shared" si="17"/>
        <v>0.99210218654804505</v>
      </c>
      <c r="R155" s="133">
        <f t="shared" si="18"/>
        <v>5.1536699295646825E-2</v>
      </c>
      <c r="S155" s="133">
        <f t="shared" si="19"/>
        <v>0.79671889739174784</v>
      </c>
      <c r="T155" s="132">
        <f>EXP(P155)/((EXP(P154)+EXP(P155)+EXP(P156)+EXP(P157)))</f>
        <v>0.24907667106213224</v>
      </c>
      <c r="U155" s="132">
        <f>EXP(Q155)/((EXP(Q154)+EXP(Q155)+EXP(Q156)+EXP(Q157)))</f>
        <v>0.34819573454459463</v>
      </c>
      <c r="V155" s="132">
        <f>EXP(R155)/((EXP(R154)+EXP(R155)+EXP(R156)+EXP(R157)))</f>
        <v>0.1359380530911368</v>
      </c>
      <c r="W155" s="131">
        <f>EXP(S155)/((EXP(S154)+EXP(S155)+EXP(S156)+EXP(S157)))</f>
        <v>0.27110085548116275</v>
      </c>
      <c r="X155" s="11"/>
      <c r="Y155" s="30">
        <v>6.2269167765533061E-2</v>
      </c>
      <c r="Z155" s="30">
        <v>-0.16295106636385134</v>
      </c>
      <c r="AA155" s="30">
        <v>3.3984513272784199E-2</v>
      </c>
      <c r="AB155" s="29">
        <v>6.7775213870290688E-2</v>
      </c>
      <c r="AC155" s="28">
        <v>0.10175972714307488</v>
      </c>
      <c r="AD155" s="27">
        <v>-9.5175852493560656E-2</v>
      </c>
      <c r="AE155" s="6">
        <f t="shared" si="20"/>
        <v>1.0778285447566177E-3</v>
      </c>
      <c r="AF155" s="26">
        <v>-3.5690877442220161</v>
      </c>
      <c r="AG155" s="25">
        <v>4.373636940226711</v>
      </c>
      <c r="AH155" s="24">
        <v>0.55370125340556897</v>
      </c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</row>
    <row r="156" spans="1:149" s="1" customFormat="1" ht="15" thickBot="1" x14ac:dyDescent="0.4">
      <c r="A156" s="182"/>
      <c r="B156" s="41">
        <v>1</v>
      </c>
      <c r="C156" s="40">
        <v>0</v>
      </c>
      <c r="D156" s="39">
        <v>0</v>
      </c>
      <c r="E156" s="38">
        <v>0</v>
      </c>
      <c r="F156" s="38">
        <v>1</v>
      </c>
      <c r="G156" s="37">
        <v>0</v>
      </c>
      <c r="H156" s="36">
        <f t="shared" si="21"/>
        <v>4.2784610877331506</v>
      </c>
      <c r="I156" s="35">
        <f t="shared" si="22"/>
        <v>-3.4673280170789411</v>
      </c>
      <c r="J156" s="34">
        <f t="shared" si="23"/>
        <v>0.55477908195032577</v>
      </c>
      <c r="K156" s="33"/>
      <c r="L156" s="67">
        <v>0.55477908195032577</v>
      </c>
      <c r="M156" s="66">
        <v>-2.9125489351286156</v>
      </c>
      <c r="N156" s="66">
        <v>4.8332401696834761</v>
      </c>
      <c r="O156" s="65">
        <v>1.3659121526045352</v>
      </c>
      <c r="P156" s="134">
        <f t="shared" si="16"/>
        <v>0.63524366211845462</v>
      </c>
      <c r="Q156" s="133">
        <f t="shared" si="17"/>
        <v>5.1536699295646825E-2</v>
      </c>
      <c r="R156" s="133">
        <f t="shared" si="18"/>
        <v>0.99210218654804505</v>
      </c>
      <c r="S156" s="133">
        <f t="shared" si="19"/>
        <v>0.79671889739174784</v>
      </c>
      <c r="T156" s="132">
        <f>EXP(P156)/((EXP(P154)+EXP(P155)+EXP(P156)+EXP(P157)))</f>
        <v>0.24907667106213224</v>
      </c>
      <c r="U156" s="132">
        <f>EXP(Q156)/((EXP(Q154)+EXP(Q155)+EXP(Q156)+EXP(Q157)))</f>
        <v>0.1359380530911368</v>
      </c>
      <c r="V156" s="132">
        <f>EXP(R156)/((EXP(R154)+EXP(R155)+EXP(R156)+EXP(R157)))</f>
        <v>0.34819573454459463</v>
      </c>
      <c r="W156" s="131">
        <f>EXP(S156)/((EXP(S154)+EXP(S155)+EXP(S156)+EXP(S157)))</f>
        <v>0.27110085548116275</v>
      </c>
      <c r="X156" s="11"/>
      <c r="Y156" s="30">
        <v>6.2269167765533061E-2</v>
      </c>
      <c r="Z156" s="30">
        <v>3.3984513272784199E-2</v>
      </c>
      <c r="AA156" s="30">
        <v>-0.16295106636385134</v>
      </c>
      <c r="AB156" s="29">
        <v>6.7775213870290688E-2</v>
      </c>
      <c r="AC156" s="28">
        <v>-9.5175852493560656E-2</v>
      </c>
      <c r="AD156" s="27">
        <v>0.10175972714307488</v>
      </c>
      <c r="AE156" s="6">
        <f t="shared" si="20"/>
        <v>1.0778285447566038E-3</v>
      </c>
      <c r="AF156" s="26">
        <v>4.373636940226711</v>
      </c>
      <c r="AG156" s="25">
        <v>-3.5690877442220161</v>
      </c>
      <c r="AH156" s="24">
        <v>0.55370125340556919</v>
      </c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</row>
    <row r="157" spans="1:149" s="1" customFormat="1" ht="15" thickBot="1" x14ac:dyDescent="0.4">
      <c r="A157" s="183"/>
      <c r="B157" s="23">
        <v>1</v>
      </c>
      <c r="C157" s="22">
        <v>1</v>
      </c>
      <c r="D157" s="21">
        <v>0</v>
      </c>
      <c r="E157" s="20">
        <v>0</v>
      </c>
      <c r="F157" s="20">
        <v>0</v>
      </c>
      <c r="G157" s="19">
        <v>1</v>
      </c>
      <c r="H157" s="18">
        <f t="shared" si="21"/>
        <v>3.9437376508808151</v>
      </c>
      <c r="I157" s="17">
        <f t="shared" si="22"/>
        <v>3.9437376508808151</v>
      </c>
      <c r="J157" s="16">
        <f t="shared" si="23"/>
        <v>-0.71727870244310599</v>
      </c>
      <c r="K157" s="15"/>
      <c r="L157" s="64">
        <v>-0.71727870244310599</v>
      </c>
      <c r="M157" s="63">
        <v>3.2264589484377089</v>
      </c>
      <c r="N157" s="63">
        <v>3.2264589484377089</v>
      </c>
      <c r="O157" s="62">
        <v>7.1701965993185244</v>
      </c>
      <c r="P157" s="130">
        <f t="shared" si="16"/>
        <v>0.32799251244520117</v>
      </c>
      <c r="Q157" s="129">
        <f t="shared" si="17"/>
        <v>0.96181792307139002</v>
      </c>
      <c r="R157" s="129">
        <f t="shared" si="18"/>
        <v>0.96181792307139002</v>
      </c>
      <c r="S157" s="129">
        <f t="shared" si="19"/>
        <v>0.99923141967231266</v>
      </c>
      <c r="T157" s="128">
        <f>EXP(P157)/((EXP(P154)+EXP(P155)+EXP(P156)+EXP(P157)))</f>
        <v>0.18318738950795468</v>
      </c>
      <c r="U157" s="128">
        <f>EXP(Q157)/((EXP(Q154)+EXP(Q155)+EXP(Q156)+EXP(Q157)))</f>
        <v>0.33780895499171071</v>
      </c>
      <c r="V157" s="128">
        <f>EXP(R157)/((EXP(R154)+EXP(R155)+EXP(R156)+EXP(R157)))</f>
        <v>0.33780895499171071</v>
      </c>
      <c r="W157" s="127">
        <f>EXP(S157)/((EXP(S154)+EXP(S155)+EXP(S156)+EXP(S157)))</f>
        <v>0.33195633340340408</v>
      </c>
      <c r="X157" s="11"/>
      <c r="Y157" s="10">
        <v>4.5796847376988671E-2</v>
      </c>
      <c r="Z157" s="10">
        <v>8.4452238747927677E-2</v>
      </c>
      <c r="AA157" s="10">
        <v>8.4452238747927677E-2</v>
      </c>
      <c r="AB157" s="9">
        <v>-0.16701091664914897</v>
      </c>
      <c r="AC157" s="8">
        <v>-8.2558677901221289E-2</v>
      </c>
      <c r="AD157" s="7">
        <v>-8.2558677901221289E-2</v>
      </c>
      <c r="AE157" s="6">
        <f t="shared" si="20"/>
        <v>4.7690408223695052E-2</v>
      </c>
      <c r="AF157" s="5">
        <v>4.0262963287820366</v>
      </c>
      <c r="AG157" s="4">
        <v>4.0262963287820366</v>
      </c>
      <c r="AH157" s="3">
        <v>-0.76496911066680107</v>
      </c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</row>
    <row r="158" spans="1:149" s="1" customFormat="1" ht="15" thickBot="1" x14ac:dyDescent="0.4">
      <c r="A158" s="181">
        <f>A154+1</f>
        <v>38</v>
      </c>
      <c r="B158" s="58">
        <v>0</v>
      </c>
      <c r="C158" s="57">
        <v>0</v>
      </c>
      <c r="D158" s="56">
        <v>1</v>
      </c>
      <c r="E158" s="55">
        <v>0</v>
      </c>
      <c r="F158" s="55">
        <v>0</v>
      </c>
      <c r="G158" s="54">
        <v>0</v>
      </c>
      <c r="H158" s="36">
        <f t="shared" si="21"/>
        <v>-2.8308455247867319</v>
      </c>
      <c r="I158" s="35">
        <f t="shared" si="22"/>
        <v>-2.8308455247867319</v>
      </c>
      <c r="J158" s="53">
        <f t="shared" si="23"/>
        <v>2.0575666038556633</v>
      </c>
      <c r="K158" s="52">
        <f>K154</f>
        <v>1</v>
      </c>
      <c r="L158" s="61" cm="1">
        <f t="array" ref="L158:O161">J158:J161 + MMULT(H158:I161, TRANSPOSE(B158:C161))</f>
        <v>2.0575666038556633</v>
      </c>
      <c r="M158" s="60">
        <v>-0.77327892093106865</v>
      </c>
      <c r="N158" s="60">
        <v>-0.77327892093106865</v>
      </c>
      <c r="O158" s="59">
        <v>-3.6041244457178006</v>
      </c>
      <c r="P158" s="136">
        <f t="shared" si="16"/>
        <v>0.88670995204733416</v>
      </c>
      <c r="Q158" s="135">
        <f t="shared" si="17"/>
        <v>0.31577023701796908</v>
      </c>
      <c r="R158" s="135">
        <f t="shared" si="18"/>
        <v>0.31577023701796908</v>
      </c>
      <c r="S158" s="135">
        <f t="shared" si="19"/>
        <v>2.6490421589325193E-2</v>
      </c>
      <c r="T158" s="132">
        <f>EXP(P158)/((EXP(P158)+EXP(P159)+EXP(P160)+EXP(P161)))</f>
        <v>0.32041607711489273</v>
      </c>
      <c r="U158" s="132">
        <f>EXP(Q158)/((EXP(Q158)+EXP(Q159)+EXP(Q160)+EXP(Q161)))</f>
        <v>0.17722503925313068</v>
      </c>
      <c r="V158" s="132">
        <f>EXP(R158)/((EXP(R158)+EXP(R159)+EXP(R160)+EXP(R161)))</f>
        <v>0.17722503925313068</v>
      </c>
      <c r="W158" s="131">
        <f>EXP(S158)/((EXP(S158)+EXP(S159)+EXP(S160)+EXP(S161)))</f>
        <v>0.12561931033218224</v>
      </c>
      <c r="X158" s="49" cm="1">
        <f t="array" ref="X158">SUM(LN(T158:W161)*D158:G161*(-0.25))</f>
        <v>1.0866014330224161</v>
      </c>
      <c r="Y158" s="48" cm="1">
        <f t="array" ref="Y158:AB161">0.25*(T158:W161-D158:G161)</f>
        <v>-0.16989598072127682</v>
      </c>
      <c r="Z158" s="48">
        <v>4.4306259813282671E-2</v>
      </c>
      <c r="AA158" s="48">
        <v>4.4306259813282671E-2</v>
      </c>
      <c r="AB158" s="47">
        <v>3.1404827583045559E-2</v>
      </c>
      <c r="AC158" s="46" cm="1">
        <f t="array" ref="AC158:AD161">MMULT(_xlfn.ANCHORARRAY(Y158),B158:C161)</f>
        <v>7.571108739632823E-2</v>
      </c>
      <c r="AD158" s="45">
        <v>7.571108739632823E-2</v>
      </c>
      <c r="AE158" s="6">
        <f t="shared" si="20"/>
        <v>-4.9878633511665903E-2</v>
      </c>
      <c r="AF158" s="44" cm="1">
        <f t="array" ref="AF158:AG161">H158:I161-K158*_xlfn.ANCHORARRAY(AC158)</f>
        <v>-2.9065566121830599</v>
      </c>
      <c r="AG158" s="43">
        <v>-2.9065566121830599</v>
      </c>
      <c r="AH158" s="42" cm="1">
        <f t="array" ref="AH158:AH161">J158:J161-K158*AE158:AE161</f>
        <v>2.1074452373673291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</row>
    <row r="159" spans="1:149" s="1" customFormat="1" ht="15" thickBot="1" x14ac:dyDescent="0.4">
      <c r="A159" s="182"/>
      <c r="B159" s="41">
        <v>0</v>
      </c>
      <c r="C159" s="40">
        <v>1</v>
      </c>
      <c r="D159" s="39">
        <v>0</v>
      </c>
      <c r="E159" s="38">
        <v>1</v>
      </c>
      <c r="F159" s="38">
        <v>0</v>
      </c>
      <c r="G159" s="37">
        <v>0</v>
      </c>
      <c r="H159" s="36">
        <f t="shared" si="21"/>
        <v>-3.5690877442220161</v>
      </c>
      <c r="I159" s="35">
        <f t="shared" si="22"/>
        <v>4.373636940226711</v>
      </c>
      <c r="J159" s="34">
        <f t="shared" si="23"/>
        <v>0.55370125340556897</v>
      </c>
      <c r="K159" s="33"/>
      <c r="L159" s="67">
        <v>0.55370125340556897</v>
      </c>
      <c r="M159" s="66">
        <v>4.9273381936322798</v>
      </c>
      <c r="N159" s="66">
        <v>-3.0153864908164474</v>
      </c>
      <c r="O159" s="65">
        <v>1.3582504494102638</v>
      </c>
      <c r="P159" s="134">
        <f t="shared" si="16"/>
        <v>0.63499388299451009</v>
      </c>
      <c r="Q159" s="133">
        <f t="shared" si="17"/>
        <v>0.9928063589712689</v>
      </c>
      <c r="R159" s="133">
        <f t="shared" si="18"/>
        <v>4.6735583387982095E-2</v>
      </c>
      <c r="S159" s="133">
        <f t="shared" si="19"/>
        <v>0.79547520276637607</v>
      </c>
      <c r="T159" s="132">
        <f>EXP(P159)/((EXP(P158)+EXP(P159)+EXP(P160)+EXP(P161)))</f>
        <v>0.2491124306182517</v>
      </c>
      <c r="U159" s="132">
        <f>EXP(Q159)/((EXP(Q158)+EXP(Q159)+EXP(Q160)+EXP(Q161)))</f>
        <v>0.34878526809681831</v>
      </c>
      <c r="V159" s="132">
        <f>EXP(R159)/((EXP(R158)+EXP(R159)+EXP(R160)+EXP(R161)))</f>
        <v>0.13542062557970319</v>
      </c>
      <c r="W159" s="131">
        <f>EXP(S159)/((EXP(S158)+EXP(S159)+EXP(S160)+EXP(S161)))</f>
        <v>0.27103304970548531</v>
      </c>
      <c r="X159" s="11"/>
      <c r="Y159" s="30">
        <v>6.2278107654562924E-2</v>
      </c>
      <c r="Z159" s="30">
        <v>-0.16280368297579542</v>
      </c>
      <c r="AA159" s="30">
        <v>3.3855156394925798E-2</v>
      </c>
      <c r="AB159" s="29">
        <v>6.7758262426371327E-2</v>
      </c>
      <c r="AC159" s="28">
        <v>0.10161341882129712</v>
      </c>
      <c r="AD159" s="27">
        <v>-9.5045420549424095E-2</v>
      </c>
      <c r="AE159" s="6">
        <f t="shared" si="20"/>
        <v>1.0878435000646336E-3</v>
      </c>
      <c r="AF159" s="26">
        <v>-3.6707011630433133</v>
      </c>
      <c r="AG159" s="25">
        <v>4.4686823607761355</v>
      </c>
      <c r="AH159" s="24">
        <v>0.55261340990550434</v>
      </c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</row>
    <row r="160" spans="1:149" s="1" customFormat="1" ht="15" thickBot="1" x14ac:dyDescent="0.4">
      <c r="A160" s="182"/>
      <c r="B160" s="41">
        <v>1</v>
      </c>
      <c r="C160" s="40">
        <v>0</v>
      </c>
      <c r="D160" s="39">
        <v>0</v>
      </c>
      <c r="E160" s="38">
        <v>0</v>
      </c>
      <c r="F160" s="38">
        <v>1</v>
      </c>
      <c r="G160" s="37">
        <v>0</v>
      </c>
      <c r="H160" s="36">
        <f t="shared" si="21"/>
        <v>4.373636940226711</v>
      </c>
      <c r="I160" s="35">
        <f t="shared" si="22"/>
        <v>-3.5690877442220161</v>
      </c>
      <c r="J160" s="34">
        <f t="shared" si="23"/>
        <v>0.55370125340556919</v>
      </c>
      <c r="K160" s="33"/>
      <c r="L160" s="67">
        <v>0.55370125340556919</v>
      </c>
      <c r="M160" s="66">
        <v>-3.0153864908164469</v>
      </c>
      <c r="N160" s="66">
        <v>4.9273381936322806</v>
      </c>
      <c r="O160" s="65">
        <v>1.3582504494102641</v>
      </c>
      <c r="P160" s="134">
        <f t="shared" si="16"/>
        <v>0.63499388299451009</v>
      </c>
      <c r="Q160" s="133">
        <f t="shared" si="17"/>
        <v>4.6735583387982116E-2</v>
      </c>
      <c r="R160" s="133">
        <f t="shared" si="18"/>
        <v>0.9928063589712689</v>
      </c>
      <c r="S160" s="133">
        <f t="shared" si="19"/>
        <v>0.79547520276637607</v>
      </c>
      <c r="T160" s="132">
        <f>EXP(P160)/((EXP(P158)+EXP(P159)+EXP(P160)+EXP(P161)))</f>
        <v>0.2491124306182517</v>
      </c>
      <c r="U160" s="132">
        <f>EXP(Q160)/((EXP(Q158)+EXP(Q159)+EXP(Q160)+EXP(Q161)))</f>
        <v>0.13542062557970319</v>
      </c>
      <c r="V160" s="132">
        <f>EXP(R160)/((EXP(R158)+EXP(R159)+EXP(R160)+EXP(R161)))</f>
        <v>0.34878526809681831</v>
      </c>
      <c r="W160" s="131">
        <f>EXP(S160)/((EXP(S158)+EXP(S159)+EXP(S160)+EXP(S161)))</f>
        <v>0.27103304970548531</v>
      </c>
      <c r="X160" s="11"/>
      <c r="Y160" s="30">
        <v>6.2278107654562924E-2</v>
      </c>
      <c r="Z160" s="30">
        <v>3.3855156394925798E-2</v>
      </c>
      <c r="AA160" s="30">
        <v>-0.16280368297579542</v>
      </c>
      <c r="AB160" s="29">
        <v>6.7758262426371327E-2</v>
      </c>
      <c r="AC160" s="28">
        <v>-9.5045420549424095E-2</v>
      </c>
      <c r="AD160" s="27">
        <v>0.10161341882129712</v>
      </c>
      <c r="AE160" s="6">
        <f t="shared" si="20"/>
        <v>1.0878435000646197E-3</v>
      </c>
      <c r="AF160" s="26">
        <v>4.4686823607761355</v>
      </c>
      <c r="AG160" s="25">
        <v>-3.6707011630433133</v>
      </c>
      <c r="AH160" s="24">
        <v>0.55261340990550456</v>
      </c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</row>
    <row r="161" spans="1:149" s="1" customFormat="1" ht="15" thickBot="1" x14ac:dyDescent="0.4">
      <c r="A161" s="183"/>
      <c r="B161" s="23">
        <v>1</v>
      </c>
      <c r="C161" s="22">
        <v>1</v>
      </c>
      <c r="D161" s="21">
        <v>0</v>
      </c>
      <c r="E161" s="20">
        <v>0</v>
      </c>
      <c r="F161" s="20">
        <v>0</v>
      </c>
      <c r="G161" s="19">
        <v>1</v>
      </c>
      <c r="H161" s="18">
        <f t="shared" si="21"/>
        <v>4.0262963287820366</v>
      </c>
      <c r="I161" s="17">
        <f t="shared" si="22"/>
        <v>4.0262963287820366</v>
      </c>
      <c r="J161" s="16">
        <f t="shared" si="23"/>
        <v>-0.76496911066680107</v>
      </c>
      <c r="K161" s="15"/>
      <c r="L161" s="64">
        <v>-0.76496911066680107</v>
      </c>
      <c r="M161" s="63">
        <v>3.2613272181152357</v>
      </c>
      <c r="N161" s="63">
        <v>3.2613272181152357</v>
      </c>
      <c r="O161" s="62">
        <v>7.2876235468972723</v>
      </c>
      <c r="P161" s="130">
        <f t="shared" si="16"/>
        <v>0.31756839206560633</v>
      </c>
      <c r="Q161" s="129">
        <f t="shared" si="17"/>
        <v>0.96307801394119641</v>
      </c>
      <c r="R161" s="129">
        <f t="shared" si="18"/>
        <v>0.96307801394119641</v>
      </c>
      <c r="S161" s="129">
        <f t="shared" si="19"/>
        <v>0.99931651596829441</v>
      </c>
      <c r="T161" s="128">
        <f>EXP(P161)/((EXP(P158)+EXP(P159)+EXP(P160)+EXP(P161)))</f>
        <v>0.18135906164860385</v>
      </c>
      <c r="U161" s="128">
        <f>EXP(Q161)/((EXP(Q158)+EXP(Q159)+EXP(Q160)+EXP(Q161)))</f>
        <v>0.33856906707034784</v>
      </c>
      <c r="V161" s="128">
        <f>EXP(R161)/((EXP(R158)+EXP(R159)+EXP(R160)+EXP(R161)))</f>
        <v>0.33856906707034784</v>
      </c>
      <c r="W161" s="127">
        <f>EXP(S161)/((EXP(S158)+EXP(S159)+EXP(S160)+EXP(S161)))</f>
        <v>0.33231459025684701</v>
      </c>
      <c r="X161" s="11"/>
      <c r="Y161" s="10">
        <v>4.5339765412150963E-2</v>
      </c>
      <c r="Z161" s="10">
        <v>8.464226676758696E-2</v>
      </c>
      <c r="AA161" s="10">
        <v>8.464226676758696E-2</v>
      </c>
      <c r="AB161" s="9">
        <v>-0.16692135243578826</v>
      </c>
      <c r="AC161" s="8">
        <v>-8.2279085668201302E-2</v>
      </c>
      <c r="AD161" s="7">
        <v>-8.2279085668201302E-2</v>
      </c>
      <c r="AE161" s="6">
        <f t="shared" si="20"/>
        <v>4.7702946511536615E-2</v>
      </c>
      <c r="AF161" s="5">
        <v>4.1085754144502378</v>
      </c>
      <c r="AG161" s="4">
        <v>4.1085754144502378</v>
      </c>
      <c r="AH161" s="3">
        <v>-0.81267205717833768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</row>
    <row r="162" spans="1:149" s="1" customFormat="1" ht="15" thickBot="1" x14ac:dyDescent="0.4">
      <c r="A162" s="181">
        <f>A158+1</f>
        <v>39</v>
      </c>
      <c r="B162" s="58">
        <v>0</v>
      </c>
      <c r="C162" s="57">
        <v>0</v>
      </c>
      <c r="D162" s="56">
        <v>1</v>
      </c>
      <c r="E162" s="55">
        <v>0</v>
      </c>
      <c r="F162" s="55">
        <v>0</v>
      </c>
      <c r="G162" s="54">
        <v>0</v>
      </c>
      <c r="H162" s="36">
        <f t="shared" si="21"/>
        <v>-2.9065566121830599</v>
      </c>
      <c r="I162" s="35">
        <f t="shared" si="22"/>
        <v>-2.9065566121830599</v>
      </c>
      <c r="J162" s="53">
        <f t="shared" si="23"/>
        <v>2.1074452373673291</v>
      </c>
      <c r="K162" s="52">
        <f>K158</f>
        <v>1</v>
      </c>
      <c r="L162" s="61" cm="1">
        <f t="array" ref="L162:O165">J162:J165 + MMULT(H162:I165, TRANSPOSE(B162:C165))</f>
        <v>2.1074452373673291</v>
      </c>
      <c r="M162" s="60">
        <v>-0.7991113748157308</v>
      </c>
      <c r="N162" s="60">
        <v>-0.7991113748157308</v>
      </c>
      <c r="O162" s="59">
        <v>-3.7056679869987907</v>
      </c>
      <c r="P162" s="136">
        <f t="shared" si="16"/>
        <v>0.89162471318966607</v>
      </c>
      <c r="Q162" s="135">
        <f t="shared" si="17"/>
        <v>0.31021563649828199</v>
      </c>
      <c r="R162" s="135">
        <f t="shared" si="18"/>
        <v>0.31021563649828199</v>
      </c>
      <c r="S162" s="135">
        <f t="shared" si="19"/>
        <v>2.3993928523827601E-2</v>
      </c>
      <c r="T162" s="132">
        <f>EXP(P162)/((EXP(P162)+EXP(P163)+EXP(P164)+EXP(P165)))</f>
        <v>0.3221222424105244</v>
      </c>
      <c r="U162" s="132">
        <f>EXP(Q162)/((EXP(Q162)+EXP(Q163)+EXP(Q164)+EXP(Q165)))</f>
        <v>0.17640890222782482</v>
      </c>
      <c r="V162" s="132">
        <f>EXP(R162)/((EXP(R162)+EXP(R163)+EXP(R164)+EXP(R165)))</f>
        <v>0.17640890222782482</v>
      </c>
      <c r="W162" s="131">
        <f>EXP(S162)/((EXP(S162)+EXP(S163)+EXP(S164)+EXP(S165)))</f>
        <v>0.12542706361338721</v>
      </c>
      <c r="X162" s="49" cm="1">
        <f t="array" ref="X162">SUM(LN(T162:W165)*D162:G165*(-0.25))</f>
        <v>1.0842238063040355</v>
      </c>
      <c r="Y162" s="48" cm="1">
        <f t="array" ref="Y162:AB165">0.25*(T162:W165-D162:G165)</f>
        <v>-0.16946943939736892</v>
      </c>
      <c r="Z162" s="48">
        <v>4.4102225556956205E-2</v>
      </c>
      <c r="AA162" s="48">
        <v>4.4102225556956205E-2</v>
      </c>
      <c r="AB162" s="47">
        <v>3.1356765903346802E-2</v>
      </c>
      <c r="AC162" s="46" cm="1">
        <f t="array" ref="AC162:AD165">MMULT(_xlfn.ANCHORARRAY(Y162),B162:C165)</f>
        <v>7.5458991460303007E-2</v>
      </c>
      <c r="AD162" s="45">
        <v>7.5458991460303007E-2</v>
      </c>
      <c r="AE162" s="6">
        <f t="shared" si="20"/>
        <v>-4.9908222380109717E-2</v>
      </c>
      <c r="AF162" s="44" cm="1">
        <f t="array" ref="AF162:AG165">H162:I165-K162*_xlfn.ANCHORARRAY(AC162)</f>
        <v>-2.9820156036433629</v>
      </c>
      <c r="AG162" s="43">
        <v>-2.9820156036433629</v>
      </c>
      <c r="AH162" s="42" cm="1">
        <f t="array" ref="AH162:AH165">J162:J165-K162*AE162:AE165</f>
        <v>2.1573534597474389</v>
      </c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</row>
    <row r="163" spans="1:149" s="1" customFormat="1" ht="15" thickBot="1" x14ac:dyDescent="0.4">
      <c r="A163" s="182"/>
      <c r="B163" s="41">
        <v>0</v>
      </c>
      <c r="C163" s="40">
        <v>1</v>
      </c>
      <c r="D163" s="39">
        <v>0</v>
      </c>
      <c r="E163" s="38">
        <v>1</v>
      </c>
      <c r="F163" s="38">
        <v>0</v>
      </c>
      <c r="G163" s="37">
        <v>0</v>
      </c>
      <c r="H163" s="36">
        <f t="shared" si="21"/>
        <v>-3.6707011630433133</v>
      </c>
      <c r="I163" s="35">
        <f t="shared" si="22"/>
        <v>4.4686823607761355</v>
      </c>
      <c r="J163" s="34">
        <f t="shared" si="23"/>
        <v>0.55261340990550434</v>
      </c>
      <c r="K163" s="33"/>
      <c r="L163" s="67">
        <v>0.55261340990550434</v>
      </c>
      <c r="M163" s="66">
        <v>5.0212957706816397</v>
      </c>
      <c r="N163" s="66">
        <v>-3.1180877531378091</v>
      </c>
      <c r="O163" s="65">
        <v>1.3505946076383264</v>
      </c>
      <c r="P163" s="134">
        <f t="shared" si="16"/>
        <v>0.63474170926324713</v>
      </c>
      <c r="Q163" s="133">
        <f t="shared" si="17"/>
        <v>0.99344724748774493</v>
      </c>
      <c r="R163" s="133">
        <f t="shared" si="18"/>
        <v>4.2367288238813437E-2</v>
      </c>
      <c r="S163" s="133">
        <f t="shared" si="19"/>
        <v>0.79422682226969887</v>
      </c>
      <c r="T163" s="132">
        <f>EXP(P163)/((EXP(P162)+EXP(P163)+EXP(P164)+EXP(P165)))</f>
        <v>0.24914825088912762</v>
      </c>
      <c r="U163" s="132">
        <f>EXP(Q163)/((EXP(Q162)+EXP(Q163)+EXP(Q164)+EXP(Q165)))</f>
        <v>0.34933670204777473</v>
      </c>
      <c r="V163" s="132">
        <f>EXP(R163)/((EXP(R162)+EXP(R163)+EXP(R164)+EXP(R165)))</f>
        <v>0.13495700688305923</v>
      </c>
      <c r="W163" s="131">
        <f>EXP(S163)/((EXP(S162)+EXP(S163)+EXP(S164)+EXP(S165)))</f>
        <v>0.27095623596859486</v>
      </c>
      <c r="X163" s="11"/>
      <c r="Y163" s="30">
        <v>6.2287062722281905E-2</v>
      </c>
      <c r="Z163" s="30">
        <v>-0.16266582448805633</v>
      </c>
      <c r="AA163" s="30">
        <v>3.3739251720764807E-2</v>
      </c>
      <c r="AB163" s="29">
        <v>6.7739058992148715E-2</v>
      </c>
      <c r="AC163" s="28">
        <v>0.10147831071291352</v>
      </c>
      <c r="AD163" s="27">
        <v>-9.4926765495907617E-2</v>
      </c>
      <c r="AE163" s="6">
        <f t="shared" si="20"/>
        <v>1.0995489471390951E-3</v>
      </c>
      <c r="AF163" s="26">
        <v>-3.7721794737562266</v>
      </c>
      <c r="AG163" s="25">
        <v>4.5636091262720431</v>
      </c>
      <c r="AH163" s="24">
        <v>0.55151386095836519</v>
      </c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</row>
    <row r="164" spans="1:149" s="1" customFormat="1" ht="15" thickBot="1" x14ac:dyDescent="0.4">
      <c r="A164" s="182"/>
      <c r="B164" s="41">
        <v>1</v>
      </c>
      <c r="C164" s="40">
        <v>0</v>
      </c>
      <c r="D164" s="39">
        <v>0</v>
      </c>
      <c r="E164" s="38">
        <v>0</v>
      </c>
      <c r="F164" s="38">
        <v>1</v>
      </c>
      <c r="G164" s="37">
        <v>0</v>
      </c>
      <c r="H164" s="36">
        <f t="shared" si="21"/>
        <v>4.4686823607761355</v>
      </c>
      <c r="I164" s="35">
        <f t="shared" si="22"/>
        <v>-3.6707011630433133</v>
      </c>
      <c r="J164" s="34">
        <f t="shared" si="23"/>
        <v>0.55261340990550456</v>
      </c>
      <c r="K164" s="33"/>
      <c r="L164" s="67">
        <v>0.55261340990550456</v>
      </c>
      <c r="M164" s="66">
        <v>-3.1180877531378086</v>
      </c>
      <c r="N164" s="66">
        <v>5.0212957706816397</v>
      </c>
      <c r="O164" s="65">
        <v>1.3505946076383268</v>
      </c>
      <c r="P164" s="134">
        <f t="shared" si="16"/>
        <v>0.63474170926324713</v>
      </c>
      <c r="Q164" s="133">
        <f t="shared" si="17"/>
        <v>4.2367288238813458E-2</v>
      </c>
      <c r="R164" s="133">
        <f t="shared" si="18"/>
        <v>0.99344724748774493</v>
      </c>
      <c r="S164" s="133">
        <f t="shared" si="19"/>
        <v>0.79422682226969887</v>
      </c>
      <c r="T164" s="132">
        <f>EXP(P164)/((EXP(P162)+EXP(P163)+EXP(P164)+EXP(P165)))</f>
        <v>0.24914825088912762</v>
      </c>
      <c r="U164" s="132">
        <f>EXP(Q164)/((EXP(Q162)+EXP(Q163)+EXP(Q164)+EXP(Q165)))</f>
        <v>0.13495700688305923</v>
      </c>
      <c r="V164" s="132">
        <f>EXP(R164)/((EXP(R162)+EXP(R163)+EXP(R164)+EXP(R165)))</f>
        <v>0.34933670204777473</v>
      </c>
      <c r="W164" s="131">
        <f>EXP(S164)/((EXP(S162)+EXP(S163)+EXP(S164)+EXP(S165)))</f>
        <v>0.27095623596859486</v>
      </c>
      <c r="X164" s="11"/>
      <c r="Y164" s="30">
        <v>6.2287062722281905E-2</v>
      </c>
      <c r="Z164" s="30">
        <v>3.3739251720764807E-2</v>
      </c>
      <c r="AA164" s="30">
        <v>-0.16266582448805633</v>
      </c>
      <c r="AB164" s="29">
        <v>6.7739058992148715E-2</v>
      </c>
      <c r="AC164" s="28">
        <v>-9.4926765495907617E-2</v>
      </c>
      <c r="AD164" s="27">
        <v>0.10147831071291352</v>
      </c>
      <c r="AE164" s="6">
        <f t="shared" si="20"/>
        <v>1.0995489471390951E-3</v>
      </c>
      <c r="AF164" s="26">
        <v>4.5636091262720431</v>
      </c>
      <c r="AG164" s="25">
        <v>-3.7721794737562266</v>
      </c>
      <c r="AH164" s="24">
        <v>0.55151386095836541</v>
      </c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</row>
    <row r="165" spans="1:149" s="1" customFormat="1" ht="15" thickBot="1" x14ac:dyDescent="0.4">
      <c r="A165" s="183"/>
      <c r="B165" s="23">
        <v>1</v>
      </c>
      <c r="C165" s="22">
        <v>1</v>
      </c>
      <c r="D165" s="21">
        <v>0</v>
      </c>
      <c r="E165" s="20">
        <v>0</v>
      </c>
      <c r="F165" s="20">
        <v>0</v>
      </c>
      <c r="G165" s="19">
        <v>1</v>
      </c>
      <c r="H165" s="18">
        <f t="shared" si="21"/>
        <v>4.1085754144502378</v>
      </c>
      <c r="I165" s="17">
        <f t="shared" si="22"/>
        <v>4.1085754144502378</v>
      </c>
      <c r="J165" s="16">
        <f t="shared" si="23"/>
        <v>-0.81267205717833768</v>
      </c>
      <c r="K165" s="15"/>
      <c r="L165" s="64">
        <v>-0.81267205717833768</v>
      </c>
      <c r="M165" s="63">
        <v>3.2959033572719001</v>
      </c>
      <c r="N165" s="63">
        <v>3.2959033572719001</v>
      </c>
      <c r="O165" s="62">
        <v>7.4044787717221379</v>
      </c>
      <c r="P165" s="130">
        <f t="shared" si="16"/>
        <v>0.30732138898734884</v>
      </c>
      <c r="Q165" s="129">
        <f t="shared" si="17"/>
        <v>0.96428800409286208</v>
      </c>
      <c r="R165" s="129">
        <f t="shared" si="18"/>
        <v>0.96428800409286208</v>
      </c>
      <c r="S165" s="129">
        <f t="shared" si="19"/>
        <v>0.99939184885179311</v>
      </c>
      <c r="T165" s="128">
        <f>EXP(P165)/((EXP(P162)+EXP(P163)+EXP(P164)+EXP(P165)))</f>
        <v>0.17958125581122031</v>
      </c>
      <c r="U165" s="128">
        <f>EXP(Q165)/((EXP(Q162)+EXP(Q163)+EXP(Q164)+EXP(Q165)))</f>
        <v>0.33929738884134131</v>
      </c>
      <c r="V165" s="128">
        <f>EXP(R165)/((EXP(R162)+EXP(R163)+EXP(R164)+EXP(R165)))</f>
        <v>0.33929738884134131</v>
      </c>
      <c r="W165" s="127">
        <f>EXP(S165)/((EXP(S162)+EXP(S163)+EXP(S164)+EXP(S165)))</f>
        <v>0.33266046444942293</v>
      </c>
      <c r="X165" s="11"/>
      <c r="Y165" s="10">
        <v>4.4895313952805077E-2</v>
      </c>
      <c r="Z165" s="10">
        <v>8.4824347210335327E-2</v>
      </c>
      <c r="AA165" s="10">
        <v>8.4824347210335327E-2</v>
      </c>
      <c r="AB165" s="9">
        <v>-0.16683488388764428</v>
      </c>
      <c r="AC165" s="8">
        <v>-8.2010536677308954E-2</v>
      </c>
      <c r="AD165" s="7">
        <v>-8.2010536677308954E-2</v>
      </c>
      <c r="AE165" s="6">
        <f t="shared" si="20"/>
        <v>4.770912448583145E-2</v>
      </c>
      <c r="AF165" s="5">
        <v>4.1905859511275469</v>
      </c>
      <c r="AG165" s="4">
        <v>4.1905859511275469</v>
      </c>
      <c r="AH165" s="3">
        <v>-0.8603811816641691</v>
      </c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</row>
    <row r="166" spans="1:149" s="1" customFormat="1" ht="15" thickBot="1" x14ac:dyDescent="0.4">
      <c r="A166" s="181">
        <f>A162+1</f>
        <v>40</v>
      </c>
      <c r="B166" s="58">
        <v>0</v>
      </c>
      <c r="C166" s="57">
        <v>0</v>
      </c>
      <c r="D166" s="56">
        <v>1</v>
      </c>
      <c r="E166" s="55">
        <v>0</v>
      </c>
      <c r="F166" s="55">
        <v>0</v>
      </c>
      <c r="G166" s="54">
        <v>0</v>
      </c>
      <c r="H166" s="36">
        <f t="shared" si="21"/>
        <v>-2.9820156036433629</v>
      </c>
      <c r="I166" s="35">
        <f t="shared" si="22"/>
        <v>-2.9820156036433629</v>
      </c>
      <c r="J166" s="53">
        <f t="shared" si="23"/>
        <v>2.1573534597474389</v>
      </c>
      <c r="K166" s="52">
        <f>K162</f>
        <v>1</v>
      </c>
      <c r="L166" s="61" cm="1">
        <f t="array" ref="L166:O169">J166:J169 + MMULT(H166:I169, TRANSPOSE(B166:C169))</f>
        <v>2.1573534597474389</v>
      </c>
      <c r="M166" s="60">
        <v>-0.82466214389592407</v>
      </c>
      <c r="N166" s="60">
        <v>-0.82466214389592407</v>
      </c>
      <c r="O166" s="59">
        <v>-3.806677747539287</v>
      </c>
      <c r="P166" s="136">
        <f t="shared" si="16"/>
        <v>0.89635393331734869</v>
      </c>
      <c r="Q166" s="135">
        <f t="shared" si="17"/>
        <v>0.30477491330255385</v>
      </c>
      <c r="R166" s="135">
        <f t="shared" si="18"/>
        <v>0.30477491330255385</v>
      </c>
      <c r="S166" s="135">
        <f t="shared" si="19"/>
        <v>2.1738805957186531E-2</v>
      </c>
      <c r="T166" s="132">
        <f>EXP(P166)/((EXP(P166)+EXP(P167)+EXP(P168)+EXP(P169)))</f>
        <v>0.32377805712162622</v>
      </c>
      <c r="U166" s="132">
        <f>EXP(Q166)/((EXP(Q166)+EXP(Q167)+EXP(Q168)+EXP(Q169)))</f>
        <v>0.17560864250423747</v>
      </c>
      <c r="V166" s="132">
        <f>EXP(R166)/((EXP(R166)+EXP(R167)+EXP(R168)+EXP(R169)))</f>
        <v>0.17560864250423747</v>
      </c>
      <c r="W166" s="131">
        <f>EXP(S166)/((EXP(S166)+EXP(S167)+EXP(S168)+EXP(S169)))</f>
        <v>0.12526215657525666</v>
      </c>
      <c r="X166" s="49" cm="1">
        <f t="array" ref="X166">SUM(LN(T166:W169)*D166:G169*(-0.25))</f>
        <v>1.0819517706420172</v>
      </c>
      <c r="Y166" s="48" cm="1">
        <f t="array" ref="Y166:AB169">0.25*(T166:W169-D166:G169)</f>
        <v>-0.16905548571959345</v>
      </c>
      <c r="Z166" s="48">
        <v>4.3902160626059367E-2</v>
      </c>
      <c r="AA166" s="48">
        <v>4.3902160626059367E-2</v>
      </c>
      <c r="AB166" s="47">
        <v>3.1315539143814165E-2</v>
      </c>
      <c r="AC166" s="46" cm="1">
        <f t="array" ref="AC166:AD169">MMULT(_xlfn.ANCHORARRAY(Y166),B166:C169)</f>
        <v>7.5217699769873525E-2</v>
      </c>
      <c r="AD166" s="45">
        <v>7.5217699769873525E-2</v>
      </c>
      <c r="AE166" s="6">
        <f t="shared" si="20"/>
        <v>-4.9935625323660547E-2</v>
      </c>
      <c r="AF166" s="44" cm="1">
        <f t="array" ref="AF166:AG169">H166:I169-K166*_xlfn.ANCHORARRAY(AC166)</f>
        <v>-3.0572333034132364</v>
      </c>
      <c r="AG166" s="43">
        <v>-3.0572333034132364</v>
      </c>
      <c r="AH166" s="42" cm="1">
        <f t="array" ref="AH166:AH169">J166:J169-K166*AE166:AE169</f>
        <v>2.2072890850710993</v>
      </c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</row>
    <row r="167" spans="1:149" s="1" customFormat="1" ht="15" thickBot="1" x14ac:dyDescent="0.4">
      <c r="A167" s="182"/>
      <c r="B167" s="41">
        <v>0</v>
      </c>
      <c r="C167" s="40">
        <v>1</v>
      </c>
      <c r="D167" s="39">
        <v>0</v>
      </c>
      <c r="E167" s="38">
        <v>1</v>
      </c>
      <c r="F167" s="38">
        <v>0</v>
      </c>
      <c r="G167" s="37">
        <v>0</v>
      </c>
      <c r="H167" s="36">
        <f t="shared" si="21"/>
        <v>-3.7721794737562266</v>
      </c>
      <c r="I167" s="35">
        <f t="shared" si="22"/>
        <v>4.5636091262720431</v>
      </c>
      <c r="J167" s="34">
        <f t="shared" si="23"/>
        <v>0.55151386095836519</v>
      </c>
      <c r="K167" s="33"/>
      <c r="L167" s="67">
        <v>0.55151386095836519</v>
      </c>
      <c r="M167" s="66">
        <v>5.115122987230408</v>
      </c>
      <c r="N167" s="66">
        <v>-3.2206656127978617</v>
      </c>
      <c r="O167" s="65">
        <v>1.3429435134741816</v>
      </c>
      <c r="P167" s="134">
        <f t="shared" si="16"/>
        <v>0.63448674695020579</v>
      </c>
      <c r="Q167" s="133">
        <f t="shared" si="17"/>
        <v>0.99403060840327906</v>
      </c>
      <c r="R167" s="133">
        <f t="shared" si="18"/>
        <v>3.8395402728995519E-2</v>
      </c>
      <c r="S167" s="133">
        <f t="shared" si="19"/>
        <v>0.7929735844136353</v>
      </c>
      <c r="T167" s="132">
        <f>EXP(P167)/((EXP(P166)+EXP(P167)+EXP(P168)+EXP(P169)))</f>
        <v>0.24918387700803002</v>
      </c>
      <c r="U167" s="132">
        <f>EXP(Q167)/((EXP(Q166)+EXP(Q167)+EXP(Q168)+EXP(Q169)))</f>
        <v>0.34985318396198767</v>
      </c>
      <c r="V167" s="132">
        <f>EXP(R167)/((EXP(R166)+EXP(R167)+EXP(R168)+EXP(R169)))</f>
        <v>0.13454226484031775</v>
      </c>
      <c r="W167" s="131">
        <f>EXP(S167)/((EXP(S166)+EXP(S167)+EXP(S168)+EXP(S169)))</f>
        <v>0.27087123820624942</v>
      </c>
      <c r="X167" s="11"/>
      <c r="Y167" s="30">
        <v>6.2295969252007505E-2</v>
      </c>
      <c r="Z167" s="30">
        <v>-0.1625367040095031</v>
      </c>
      <c r="AA167" s="30">
        <v>3.3635566210079439E-2</v>
      </c>
      <c r="AB167" s="29">
        <v>6.7717809551562355E-2</v>
      </c>
      <c r="AC167" s="28">
        <v>0.1013533757616418</v>
      </c>
      <c r="AD167" s="27">
        <v>-9.4818894457940742E-2</v>
      </c>
      <c r="AE167" s="6">
        <f t="shared" si="20"/>
        <v>1.1126410041461948E-3</v>
      </c>
      <c r="AF167" s="26">
        <v>-3.8735328495178685</v>
      </c>
      <c r="AG167" s="25">
        <v>4.6584280207299837</v>
      </c>
      <c r="AH167" s="24">
        <v>0.55040121995421898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</row>
    <row r="168" spans="1:149" s="1" customFormat="1" ht="15" thickBot="1" x14ac:dyDescent="0.4">
      <c r="A168" s="182"/>
      <c r="B168" s="41">
        <v>1</v>
      </c>
      <c r="C168" s="40">
        <v>0</v>
      </c>
      <c r="D168" s="39">
        <v>0</v>
      </c>
      <c r="E168" s="38">
        <v>0</v>
      </c>
      <c r="F168" s="38">
        <v>1</v>
      </c>
      <c r="G168" s="37">
        <v>0</v>
      </c>
      <c r="H168" s="36">
        <f t="shared" si="21"/>
        <v>4.5636091262720431</v>
      </c>
      <c r="I168" s="35">
        <f t="shared" si="22"/>
        <v>-3.7721794737562266</v>
      </c>
      <c r="J168" s="34">
        <f t="shared" si="23"/>
        <v>0.55151386095836541</v>
      </c>
      <c r="K168" s="33"/>
      <c r="L168" s="67">
        <v>0.55151386095836541</v>
      </c>
      <c r="M168" s="66">
        <v>-3.2206656127978612</v>
      </c>
      <c r="N168" s="66">
        <v>5.1151229872304089</v>
      </c>
      <c r="O168" s="65">
        <v>1.3429435134741818</v>
      </c>
      <c r="P168" s="134">
        <f t="shared" si="16"/>
        <v>0.63448674695020579</v>
      </c>
      <c r="Q168" s="133">
        <f t="shared" si="17"/>
        <v>3.8395402728995533E-2</v>
      </c>
      <c r="R168" s="133">
        <f t="shared" si="18"/>
        <v>0.99403060840327906</v>
      </c>
      <c r="S168" s="133">
        <f t="shared" si="19"/>
        <v>0.7929735844136353</v>
      </c>
      <c r="T168" s="132">
        <f>EXP(P168)/((EXP(P166)+EXP(P167)+EXP(P168)+EXP(P169)))</f>
        <v>0.24918387700803002</v>
      </c>
      <c r="U168" s="132">
        <f>EXP(Q168)/((EXP(Q166)+EXP(Q167)+EXP(Q168)+EXP(Q169)))</f>
        <v>0.13454226484031775</v>
      </c>
      <c r="V168" s="132">
        <f>EXP(R168)/((EXP(R166)+EXP(R167)+EXP(R168)+EXP(R169)))</f>
        <v>0.34985318396198767</v>
      </c>
      <c r="W168" s="131">
        <f>EXP(S168)/((EXP(S166)+EXP(S167)+EXP(S168)+EXP(S169)))</f>
        <v>0.27087123820624942</v>
      </c>
      <c r="X168" s="11"/>
      <c r="Y168" s="30">
        <v>6.2295969252007505E-2</v>
      </c>
      <c r="Z168" s="30">
        <v>3.3635566210079439E-2</v>
      </c>
      <c r="AA168" s="30">
        <v>-0.1625367040095031</v>
      </c>
      <c r="AB168" s="29">
        <v>6.7717809551562355E-2</v>
      </c>
      <c r="AC168" s="28">
        <v>-9.4818894457940742E-2</v>
      </c>
      <c r="AD168" s="27">
        <v>0.1013533757616418</v>
      </c>
      <c r="AE168" s="6">
        <f t="shared" si="20"/>
        <v>1.1126410041461948E-3</v>
      </c>
      <c r="AF168" s="26">
        <v>4.6584280207299837</v>
      </c>
      <c r="AG168" s="25">
        <v>-3.8735328495178685</v>
      </c>
      <c r="AH168" s="24">
        <v>0.5504012199542192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</row>
    <row r="169" spans="1:149" s="1" customFormat="1" ht="15" thickBot="1" x14ac:dyDescent="0.4">
      <c r="A169" s="183"/>
      <c r="B169" s="23">
        <v>1</v>
      </c>
      <c r="C169" s="22">
        <v>1</v>
      </c>
      <c r="D169" s="21">
        <v>0</v>
      </c>
      <c r="E169" s="20">
        <v>0</v>
      </c>
      <c r="F169" s="20">
        <v>0</v>
      </c>
      <c r="G169" s="19">
        <v>1</v>
      </c>
      <c r="H169" s="18">
        <f t="shared" si="21"/>
        <v>4.1905859511275469</v>
      </c>
      <c r="I169" s="17">
        <f t="shared" si="22"/>
        <v>4.1905859511275469</v>
      </c>
      <c r="J169" s="16">
        <f t="shared" si="23"/>
        <v>-0.8603811816641691</v>
      </c>
      <c r="K169" s="15"/>
      <c r="L169" s="64">
        <v>-0.8603811816641691</v>
      </c>
      <c r="M169" s="63">
        <v>3.3302047694633776</v>
      </c>
      <c r="N169" s="63">
        <v>3.3302047694633776</v>
      </c>
      <c r="O169" s="62">
        <v>7.5207907205909246</v>
      </c>
      <c r="P169" s="130">
        <f t="shared" si="16"/>
        <v>0.29725971203397278</v>
      </c>
      <c r="Q169" s="129">
        <f t="shared" si="17"/>
        <v>0.96545060060140475</v>
      </c>
      <c r="R169" s="129">
        <f t="shared" si="18"/>
        <v>0.96545060060140475</v>
      </c>
      <c r="S169" s="129">
        <f t="shared" si="19"/>
        <v>0.9994585892245158</v>
      </c>
      <c r="T169" s="128">
        <f>EXP(P169)/((EXP(P166)+EXP(P167)+EXP(P168)+EXP(P169)))</f>
        <v>0.1778541888623138</v>
      </c>
      <c r="U169" s="128">
        <f>EXP(Q169)/((EXP(Q166)+EXP(Q167)+EXP(Q168)+EXP(Q169)))</f>
        <v>0.33999590869345725</v>
      </c>
      <c r="V169" s="128">
        <f>EXP(R169)/((EXP(R166)+EXP(R167)+EXP(R168)+EXP(R169)))</f>
        <v>0.33999590869345725</v>
      </c>
      <c r="W169" s="127">
        <f>EXP(S169)/((EXP(S166)+EXP(S167)+EXP(S168)+EXP(S169)))</f>
        <v>0.33299536701224464</v>
      </c>
      <c r="X169" s="11"/>
      <c r="Y169" s="10">
        <v>4.446354721557845E-2</v>
      </c>
      <c r="Z169" s="10">
        <v>8.4998977173364312E-2</v>
      </c>
      <c r="AA169" s="10">
        <v>8.4998977173364312E-2</v>
      </c>
      <c r="AB169" s="9">
        <v>-0.16675115824693884</v>
      </c>
      <c r="AC169" s="8">
        <v>-8.1752181073574529E-2</v>
      </c>
      <c r="AD169" s="7">
        <v>-8.1752181073574529E-2</v>
      </c>
      <c r="AE169" s="6">
        <f t="shared" si="20"/>
        <v>4.7710343315368248E-2</v>
      </c>
      <c r="AF169" s="5">
        <v>4.2723381322011216</v>
      </c>
      <c r="AG169" s="4">
        <v>4.2723381322011216</v>
      </c>
      <c r="AH169" s="3">
        <v>-0.90809152497953738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</row>
    <row r="170" spans="1:149" s="1" customFormat="1" ht="15" thickBot="1" x14ac:dyDescent="0.4">
      <c r="A170" s="181">
        <f>A166+1</f>
        <v>41</v>
      </c>
      <c r="B170" s="58">
        <v>0</v>
      </c>
      <c r="C170" s="57">
        <v>0</v>
      </c>
      <c r="D170" s="56">
        <v>1</v>
      </c>
      <c r="E170" s="55">
        <v>0</v>
      </c>
      <c r="F170" s="55">
        <v>0</v>
      </c>
      <c r="G170" s="54">
        <v>0</v>
      </c>
      <c r="H170" s="36">
        <f t="shared" si="21"/>
        <v>-3.0572333034132364</v>
      </c>
      <c r="I170" s="35">
        <f t="shared" si="22"/>
        <v>-3.0572333034132364</v>
      </c>
      <c r="J170" s="53">
        <f t="shared" si="23"/>
        <v>2.2072890850710993</v>
      </c>
      <c r="K170" s="52">
        <f>K166</f>
        <v>1</v>
      </c>
      <c r="L170" s="61" cm="1">
        <f t="array" ref="L170:O173">J170:J173 + MMULT(H170:I173, TRANSPOSE(B170:C173))</f>
        <v>2.2072890850710993</v>
      </c>
      <c r="M170" s="60">
        <v>-0.84994421834213707</v>
      </c>
      <c r="N170" s="60">
        <v>-0.84994421834213707</v>
      </c>
      <c r="O170" s="59">
        <v>-3.9071775217553735</v>
      </c>
      <c r="P170" s="136">
        <f t="shared" si="16"/>
        <v>0.90090216613756569</v>
      </c>
      <c r="Q170" s="135">
        <f t="shared" si="17"/>
        <v>0.29944455913269125</v>
      </c>
      <c r="R170" s="135">
        <f t="shared" si="18"/>
        <v>0.29944455913269125</v>
      </c>
      <c r="S170" s="135">
        <f t="shared" si="19"/>
        <v>1.9701206833003863E-2</v>
      </c>
      <c r="T170" s="132">
        <f>EXP(P170)/((EXP(P170)+EXP(P171)+EXP(P172)+EXP(P173)))</f>
        <v>0.3253839451502098</v>
      </c>
      <c r="U170" s="132">
        <f>EXP(Q170)/((EXP(Q170)+EXP(Q171)+EXP(Q172)+EXP(Q173)))</f>
        <v>0.17482406780265108</v>
      </c>
      <c r="V170" s="132">
        <f>EXP(R170)/((EXP(R170)+EXP(R171)+EXP(R172)+EXP(R173)))</f>
        <v>0.17482406780265108</v>
      </c>
      <c r="W170" s="131">
        <f>EXP(S170)/((EXP(S170)+EXP(S171)+EXP(S172)+EXP(S173)))</f>
        <v>0.12512185274031348</v>
      </c>
      <c r="X170" s="49" cm="1">
        <f t="array" ref="X170">SUM(LN(T170:W173)*D170:G173*(-0.25))</f>
        <v>1.0797790322221694</v>
      </c>
      <c r="Y170" s="48" cm="1">
        <f t="array" ref="Y170:AB173">0.25*(T170:W173-D170:G173)</f>
        <v>-0.16865401371244754</v>
      </c>
      <c r="Z170" s="48">
        <v>4.3706016950662771E-2</v>
      </c>
      <c r="AA170" s="48">
        <v>4.3706016950662771E-2</v>
      </c>
      <c r="AB170" s="47">
        <v>3.1280463185078371E-2</v>
      </c>
      <c r="AC170" s="46" cm="1">
        <f t="array" ref="AC170:AD173">MMULT(_xlfn.ANCHORARRAY(Y170),B170:C173)</f>
        <v>7.4986480135741135E-2</v>
      </c>
      <c r="AD170" s="45">
        <v>7.4986480135741135E-2</v>
      </c>
      <c r="AE170" s="6">
        <f t="shared" si="20"/>
        <v>-4.9961516626043624E-2</v>
      </c>
      <c r="AF170" s="44" cm="1">
        <f t="array" ref="AF170:AG173">H170:I173-K170*_xlfn.ANCHORARRAY(AC170)</f>
        <v>-3.1322197835489773</v>
      </c>
      <c r="AG170" s="43">
        <v>-3.1322197835489773</v>
      </c>
      <c r="AH170" s="42" cm="1">
        <f t="array" ref="AH170:AH173">J170:J173-K170*AE170:AE173</f>
        <v>2.2572506016971428</v>
      </c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</row>
    <row r="171" spans="1:149" s="1" customFormat="1" ht="15" thickBot="1" x14ac:dyDescent="0.4">
      <c r="A171" s="182"/>
      <c r="B171" s="41">
        <v>0</v>
      </c>
      <c r="C171" s="40">
        <v>1</v>
      </c>
      <c r="D171" s="39">
        <v>0</v>
      </c>
      <c r="E171" s="38">
        <v>1</v>
      </c>
      <c r="F171" s="38">
        <v>0</v>
      </c>
      <c r="G171" s="37">
        <v>0</v>
      </c>
      <c r="H171" s="36">
        <f t="shared" si="21"/>
        <v>-3.8735328495178685</v>
      </c>
      <c r="I171" s="35">
        <f t="shared" si="22"/>
        <v>4.6584280207299837</v>
      </c>
      <c r="J171" s="34">
        <f t="shared" si="23"/>
        <v>0.55040121995421898</v>
      </c>
      <c r="K171" s="33"/>
      <c r="L171" s="67">
        <v>0.55040121995421898</v>
      </c>
      <c r="M171" s="66">
        <v>5.2088292406842029</v>
      </c>
      <c r="N171" s="66">
        <v>-3.3231316295636493</v>
      </c>
      <c r="O171" s="65">
        <v>1.3352963911663343</v>
      </c>
      <c r="P171" s="134">
        <f t="shared" si="16"/>
        <v>0.63422867209611866</v>
      </c>
      <c r="Q171" s="133">
        <f t="shared" si="17"/>
        <v>0.99456166546581781</v>
      </c>
      <c r="R171" s="133">
        <f t="shared" si="18"/>
        <v>3.4786107505665437E-2</v>
      </c>
      <c r="S171" s="133">
        <f t="shared" si="19"/>
        <v>0.79171537049411334</v>
      </c>
      <c r="T171" s="132">
        <f>EXP(P171)/((EXP(P170)+EXP(P171)+EXP(P172)+EXP(P173)))</f>
        <v>0.24921908292154421</v>
      </c>
      <c r="U171" s="132">
        <f>EXP(Q171)/((EXP(Q170)+EXP(Q171)+EXP(Q172)+EXP(Q173)))</f>
        <v>0.35033759534847447</v>
      </c>
      <c r="V171" s="132">
        <f>EXP(R171)/((EXP(R170)+EXP(R171)+EXP(R172)+EXP(R173)))</f>
        <v>0.13417188338060471</v>
      </c>
      <c r="W171" s="131">
        <f>EXP(S171)/((EXP(S170)+EXP(S171)+EXP(S172)+EXP(S173)))</f>
        <v>0.27077879909028202</v>
      </c>
      <c r="X171" s="11"/>
      <c r="Y171" s="30">
        <v>6.2304770730386053E-2</v>
      </c>
      <c r="Z171" s="30">
        <v>-0.1624156011628814</v>
      </c>
      <c r="AA171" s="30">
        <v>3.3542970845151177E-2</v>
      </c>
      <c r="AB171" s="29">
        <v>6.7694699772570505E-2</v>
      </c>
      <c r="AC171" s="28">
        <v>0.10123767061772168</v>
      </c>
      <c r="AD171" s="27">
        <v>-9.4720901390310891E-2</v>
      </c>
      <c r="AE171" s="6">
        <f t="shared" si="20"/>
        <v>1.1268401852263382E-3</v>
      </c>
      <c r="AF171" s="26">
        <v>-3.9747705201355901</v>
      </c>
      <c r="AG171" s="25">
        <v>4.7531489221202943</v>
      </c>
      <c r="AH171" s="24">
        <v>0.54927437976899263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</row>
    <row r="172" spans="1:149" s="1" customFormat="1" ht="15" thickBot="1" x14ac:dyDescent="0.4">
      <c r="A172" s="182"/>
      <c r="B172" s="41">
        <v>1</v>
      </c>
      <c r="C172" s="40">
        <v>0</v>
      </c>
      <c r="D172" s="39">
        <v>0</v>
      </c>
      <c r="E172" s="38">
        <v>0</v>
      </c>
      <c r="F172" s="38">
        <v>1</v>
      </c>
      <c r="G172" s="37">
        <v>0</v>
      </c>
      <c r="H172" s="36">
        <f t="shared" si="21"/>
        <v>4.6584280207299837</v>
      </c>
      <c r="I172" s="35">
        <f t="shared" si="22"/>
        <v>-3.8735328495178685</v>
      </c>
      <c r="J172" s="34">
        <f t="shared" si="23"/>
        <v>0.5504012199542192</v>
      </c>
      <c r="K172" s="33"/>
      <c r="L172" s="67">
        <v>0.5504012199542192</v>
      </c>
      <c r="M172" s="66">
        <v>-3.3231316295636493</v>
      </c>
      <c r="N172" s="66">
        <v>5.2088292406842029</v>
      </c>
      <c r="O172" s="65">
        <v>1.3352963911663345</v>
      </c>
      <c r="P172" s="134">
        <f t="shared" si="16"/>
        <v>0.63422867209611866</v>
      </c>
      <c r="Q172" s="133">
        <f t="shared" si="17"/>
        <v>3.4786107505665437E-2</v>
      </c>
      <c r="R172" s="133">
        <f t="shared" si="18"/>
        <v>0.99456166546581781</v>
      </c>
      <c r="S172" s="133">
        <f t="shared" si="19"/>
        <v>0.79171537049411334</v>
      </c>
      <c r="T172" s="132">
        <f>EXP(P172)/((EXP(P170)+EXP(P171)+EXP(P172)+EXP(P173)))</f>
        <v>0.24921908292154421</v>
      </c>
      <c r="U172" s="132">
        <f>EXP(Q172)/((EXP(Q170)+EXP(Q171)+EXP(Q172)+EXP(Q173)))</f>
        <v>0.13417188338060471</v>
      </c>
      <c r="V172" s="132">
        <f>EXP(R172)/((EXP(R170)+EXP(R171)+EXP(R172)+EXP(R173)))</f>
        <v>0.35033759534847447</v>
      </c>
      <c r="W172" s="131">
        <f>EXP(S172)/((EXP(S170)+EXP(S171)+EXP(S172)+EXP(S173)))</f>
        <v>0.27077879909028202</v>
      </c>
      <c r="X172" s="11"/>
      <c r="Y172" s="30">
        <v>6.2304770730386053E-2</v>
      </c>
      <c r="Z172" s="30">
        <v>3.3542970845151177E-2</v>
      </c>
      <c r="AA172" s="30">
        <v>-0.1624156011628814</v>
      </c>
      <c r="AB172" s="29">
        <v>6.7694699772570505E-2</v>
      </c>
      <c r="AC172" s="28">
        <v>-9.4720901390310891E-2</v>
      </c>
      <c r="AD172" s="27">
        <v>0.10123767061772168</v>
      </c>
      <c r="AE172" s="6">
        <f t="shared" si="20"/>
        <v>1.1268401852263382E-3</v>
      </c>
      <c r="AF172" s="26">
        <v>4.7531489221202943</v>
      </c>
      <c r="AG172" s="25">
        <v>-3.9747705201355901</v>
      </c>
      <c r="AH172" s="24">
        <v>0.54927437976899285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</row>
    <row r="173" spans="1:149" s="1" customFormat="1" ht="15" thickBot="1" x14ac:dyDescent="0.4">
      <c r="A173" s="183"/>
      <c r="B173" s="23">
        <v>1</v>
      </c>
      <c r="C173" s="22">
        <v>1</v>
      </c>
      <c r="D173" s="21">
        <v>0</v>
      </c>
      <c r="E173" s="20">
        <v>0</v>
      </c>
      <c r="F173" s="20">
        <v>0</v>
      </c>
      <c r="G173" s="19">
        <v>1</v>
      </c>
      <c r="H173" s="18">
        <f t="shared" si="21"/>
        <v>4.2723381322011216</v>
      </c>
      <c r="I173" s="17">
        <f t="shared" si="22"/>
        <v>4.2723381322011216</v>
      </c>
      <c r="J173" s="16">
        <f t="shared" si="23"/>
        <v>-0.90809152497953738</v>
      </c>
      <c r="K173" s="15"/>
      <c r="L173" s="64">
        <v>-0.90809152497953738</v>
      </c>
      <c r="M173" s="63">
        <v>3.3642466072215842</v>
      </c>
      <c r="N173" s="63">
        <v>3.3642466072215842</v>
      </c>
      <c r="O173" s="62">
        <v>7.6365847394227053</v>
      </c>
      <c r="P173" s="130">
        <f t="shared" si="16"/>
        <v>0.28739052896705614</v>
      </c>
      <c r="Q173" s="129">
        <f t="shared" si="17"/>
        <v>0.9665682739994923</v>
      </c>
      <c r="R173" s="129">
        <f t="shared" si="18"/>
        <v>0.9665682739994923</v>
      </c>
      <c r="S173" s="129">
        <f t="shared" si="19"/>
        <v>0.99951775925443598</v>
      </c>
      <c r="T173" s="128">
        <f>EXP(P173)/((EXP(P170)+EXP(P171)+EXP(P172)+EXP(P173)))</f>
        <v>0.17617788900670178</v>
      </c>
      <c r="U173" s="128">
        <f>EXP(Q173)/((EXP(Q170)+EXP(Q171)+EXP(Q172)+EXP(Q173)))</f>
        <v>0.34066645346826979</v>
      </c>
      <c r="V173" s="128">
        <f>EXP(R173)/((EXP(R170)+EXP(R171)+EXP(R172)+EXP(R173)))</f>
        <v>0.34066645346826979</v>
      </c>
      <c r="W173" s="127">
        <f>EXP(S173)/((EXP(S170)+EXP(S171)+EXP(S172)+EXP(S173)))</f>
        <v>0.33332054907912256</v>
      </c>
      <c r="X173" s="11"/>
      <c r="Y173" s="10">
        <v>4.4044472251675446E-2</v>
      </c>
      <c r="Z173" s="10">
        <v>8.5166613367067448E-2</v>
      </c>
      <c r="AA173" s="10">
        <v>8.5166613367067448E-2</v>
      </c>
      <c r="AB173" s="9">
        <v>-0.16666986273021936</v>
      </c>
      <c r="AC173" s="8">
        <v>-8.1503249363151911E-2</v>
      </c>
      <c r="AD173" s="7">
        <v>-8.1503249363151911E-2</v>
      </c>
      <c r="AE173" s="6">
        <f t="shared" si="20"/>
        <v>4.7707836255590969E-2</v>
      </c>
      <c r="AF173" s="5">
        <v>4.3538413815642736</v>
      </c>
      <c r="AG173" s="4">
        <v>4.3538413815642736</v>
      </c>
      <c r="AH173" s="3">
        <v>-0.95579936123512832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</row>
    <row r="174" spans="1:149" s="1" customFormat="1" ht="15" thickBot="1" x14ac:dyDescent="0.4">
      <c r="A174" s="181">
        <f>A170+1</f>
        <v>42</v>
      </c>
      <c r="B174" s="58">
        <v>0</v>
      </c>
      <c r="C174" s="57">
        <v>0</v>
      </c>
      <c r="D174" s="56">
        <v>1</v>
      </c>
      <c r="E174" s="55">
        <v>0</v>
      </c>
      <c r="F174" s="55">
        <v>0</v>
      </c>
      <c r="G174" s="54">
        <v>0</v>
      </c>
      <c r="H174" s="36">
        <f t="shared" si="21"/>
        <v>-3.1322197835489773</v>
      </c>
      <c r="I174" s="35">
        <f t="shared" si="22"/>
        <v>-3.1322197835489773</v>
      </c>
      <c r="J174" s="53">
        <f t="shared" si="23"/>
        <v>2.2572506016971428</v>
      </c>
      <c r="K174" s="52">
        <f>K170</f>
        <v>1</v>
      </c>
      <c r="L174" s="61" cm="1">
        <f t="array" ref="L174:O177">J174:J177 + MMULT(H174:I177, TRANSPOSE(B174:C177))</f>
        <v>2.2572506016971428</v>
      </c>
      <c r="M174" s="60">
        <v>-0.87496918185183459</v>
      </c>
      <c r="N174" s="60">
        <v>-0.87496918185183459</v>
      </c>
      <c r="O174" s="59">
        <v>-4.0071889654008119</v>
      </c>
      <c r="P174" s="136">
        <f t="shared" si="16"/>
        <v>0.90527412478026781</v>
      </c>
      <c r="Q174" s="135">
        <f t="shared" si="17"/>
        <v>0.29422137166977308</v>
      </c>
      <c r="R174" s="135">
        <f t="shared" si="18"/>
        <v>0.29422137166977308</v>
      </c>
      <c r="S174" s="135">
        <f t="shared" si="19"/>
        <v>1.7859672398699074E-2</v>
      </c>
      <c r="T174" s="132">
        <f>EXP(P174)/((EXP(P174)+EXP(P175)+EXP(P176)+EXP(P177)))</f>
        <v>0.32694044550090745</v>
      </c>
      <c r="U174" s="132">
        <f>EXP(Q174)/((EXP(Q174)+EXP(Q175)+EXP(Q176)+EXP(Q177)))</f>
        <v>0.17405499239048261</v>
      </c>
      <c r="V174" s="132">
        <f>EXP(R174)/((EXP(R174)+EXP(R175)+EXP(R176)+EXP(R177)))</f>
        <v>0.17405499239048261</v>
      </c>
      <c r="W174" s="131">
        <f>EXP(S174)/((EXP(S174)+EXP(S175)+EXP(S176)+EXP(S177)))</f>
        <v>0.12500370209982437</v>
      </c>
      <c r="X174" s="49" cm="1">
        <f t="array" ref="X174">SUM(LN(T174:W177)*D174:G177*(-0.25))</f>
        <v>1.0776997448179759</v>
      </c>
      <c r="Y174" s="48" cm="1">
        <f t="array" ref="Y174:AB177">0.25*(T174:W177-D174:G177)</f>
        <v>-0.16826488862477312</v>
      </c>
      <c r="Z174" s="48">
        <v>4.3513748097620653E-2</v>
      </c>
      <c r="AA174" s="48">
        <v>4.3513748097620653E-2</v>
      </c>
      <c r="AB174" s="47">
        <v>3.1250925524956091E-2</v>
      </c>
      <c r="AC174" s="46" cm="1">
        <f t="array" ref="AC174:AD177">MMULT(_xlfn.ANCHORARRAY(Y174),B174:C177)</f>
        <v>7.4764673622576744E-2</v>
      </c>
      <c r="AD174" s="45">
        <v>7.4764673622576744E-2</v>
      </c>
      <c r="AE174" s="6">
        <f t="shared" si="20"/>
        <v>-4.9986466904575727E-2</v>
      </c>
      <c r="AF174" s="44" cm="1">
        <f t="array" ref="AF174:AG177">H174:I177-K174*_xlfn.ANCHORARRAY(AC174)</f>
        <v>-3.2069844571715542</v>
      </c>
      <c r="AG174" s="43">
        <v>-3.2069844571715542</v>
      </c>
      <c r="AH174" s="42" cm="1">
        <f t="array" ref="AH174:AH177">J174:J177-K174*AE174:AE177</f>
        <v>2.3072370686017183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</row>
    <row r="175" spans="1:149" s="1" customFormat="1" ht="15" thickBot="1" x14ac:dyDescent="0.4">
      <c r="A175" s="182"/>
      <c r="B175" s="41">
        <v>0</v>
      </c>
      <c r="C175" s="40">
        <v>1</v>
      </c>
      <c r="D175" s="39">
        <v>0</v>
      </c>
      <c r="E175" s="38">
        <v>1</v>
      </c>
      <c r="F175" s="38">
        <v>0</v>
      </c>
      <c r="G175" s="37">
        <v>0</v>
      </c>
      <c r="H175" s="36">
        <f t="shared" si="21"/>
        <v>-3.9747705201355901</v>
      </c>
      <c r="I175" s="35">
        <f t="shared" si="22"/>
        <v>4.7531489221202943</v>
      </c>
      <c r="J175" s="34">
        <f t="shared" si="23"/>
        <v>0.54927437976899263</v>
      </c>
      <c r="K175" s="33"/>
      <c r="L175" s="67">
        <v>0.54927437976899263</v>
      </c>
      <c r="M175" s="66">
        <v>5.302423301889287</v>
      </c>
      <c r="N175" s="66">
        <v>-3.4254961403665973</v>
      </c>
      <c r="O175" s="65">
        <v>1.3276527817536969</v>
      </c>
      <c r="P175" s="134">
        <f t="shared" si="16"/>
        <v>0.63396722519121873</v>
      </c>
      <c r="Q175" s="133">
        <f t="shared" si="17"/>
        <v>0.99504516027348833</v>
      </c>
      <c r="R175" s="133">
        <f t="shared" si="18"/>
        <v>3.150807935221929E-2</v>
      </c>
      <c r="S175" s="133">
        <f t="shared" si="19"/>
        <v>0.79045211231461976</v>
      </c>
      <c r="T175" s="132">
        <f>EXP(P175)/((EXP(P174)+EXP(P175)+EXP(P176)+EXP(P177)))</f>
        <v>0.24925366949280375</v>
      </c>
      <c r="U175" s="132">
        <f>EXP(Q175)/((EXP(Q174)+EXP(Q175)+EXP(Q176)+EXP(Q177)))</f>
        <v>0.35079257210215958</v>
      </c>
      <c r="V175" s="132">
        <f>EXP(R175)/((EXP(R174)+EXP(R175)+EXP(R176)+EXP(R177)))</f>
        <v>0.13384173303937724</v>
      </c>
      <c r="W175" s="131">
        <f>EXP(S175)/((EXP(S174)+EXP(S175)+EXP(S176)+EXP(S177)))</f>
        <v>0.27067958916605772</v>
      </c>
      <c r="X175" s="11"/>
      <c r="Y175" s="30">
        <v>6.2313417373200938E-2</v>
      </c>
      <c r="Z175" s="30">
        <v>-0.16230185697446009</v>
      </c>
      <c r="AA175" s="30">
        <v>3.346043325984431E-2</v>
      </c>
      <c r="AB175" s="29">
        <v>6.766989729151443E-2</v>
      </c>
      <c r="AC175" s="28">
        <v>0.10113033055135874</v>
      </c>
      <c r="AD175" s="27">
        <v>-9.463195968294566E-2</v>
      </c>
      <c r="AE175" s="6">
        <f t="shared" si="20"/>
        <v>1.1418909500995889E-3</v>
      </c>
      <c r="AF175" s="26">
        <v>-4.0759008506869492</v>
      </c>
      <c r="AG175" s="25">
        <v>4.8477808818032395</v>
      </c>
      <c r="AH175" s="24">
        <v>0.54813248881889298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</row>
    <row r="176" spans="1:149" s="1" customFormat="1" ht="15" thickBot="1" x14ac:dyDescent="0.4">
      <c r="A176" s="182"/>
      <c r="B176" s="41">
        <v>1</v>
      </c>
      <c r="C176" s="40">
        <v>0</v>
      </c>
      <c r="D176" s="39">
        <v>0</v>
      </c>
      <c r="E176" s="38">
        <v>0</v>
      </c>
      <c r="F176" s="38">
        <v>1</v>
      </c>
      <c r="G176" s="37">
        <v>0</v>
      </c>
      <c r="H176" s="36">
        <f t="shared" si="21"/>
        <v>4.7531489221202943</v>
      </c>
      <c r="I176" s="35">
        <f t="shared" si="22"/>
        <v>-3.9747705201355901</v>
      </c>
      <c r="J176" s="34">
        <f t="shared" si="23"/>
        <v>0.54927437976899285</v>
      </c>
      <c r="K176" s="33"/>
      <c r="L176" s="67">
        <v>0.54927437976899285</v>
      </c>
      <c r="M176" s="66">
        <v>-3.4254961403665973</v>
      </c>
      <c r="N176" s="66">
        <v>5.302423301889287</v>
      </c>
      <c r="O176" s="65">
        <v>1.3276527817536969</v>
      </c>
      <c r="P176" s="134">
        <f t="shared" si="16"/>
        <v>0.63396722519121884</v>
      </c>
      <c r="Q176" s="133">
        <f t="shared" si="17"/>
        <v>3.150807935221929E-2</v>
      </c>
      <c r="R176" s="133">
        <f t="shared" si="18"/>
        <v>0.99504516027348833</v>
      </c>
      <c r="S176" s="133">
        <f t="shared" si="19"/>
        <v>0.79045211231461976</v>
      </c>
      <c r="T176" s="132">
        <f>EXP(P176)/((EXP(P174)+EXP(P175)+EXP(P176)+EXP(P177)))</f>
        <v>0.24925366949280378</v>
      </c>
      <c r="U176" s="132">
        <f>EXP(Q176)/((EXP(Q174)+EXP(Q175)+EXP(Q176)+EXP(Q177)))</f>
        <v>0.13384173303937724</v>
      </c>
      <c r="V176" s="132">
        <f>EXP(R176)/((EXP(R174)+EXP(R175)+EXP(R176)+EXP(R177)))</f>
        <v>0.35079257210215958</v>
      </c>
      <c r="W176" s="131">
        <f>EXP(S176)/((EXP(S174)+EXP(S175)+EXP(S176)+EXP(S177)))</f>
        <v>0.27067958916605772</v>
      </c>
      <c r="X176" s="11"/>
      <c r="Y176" s="30">
        <v>6.2313417373200945E-2</v>
      </c>
      <c r="Z176" s="30">
        <v>3.346043325984431E-2</v>
      </c>
      <c r="AA176" s="30">
        <v>-0.16230185697446009</v>
      </c>
      <c r="AB176" s="29">
        <v>6.766989729151443E-2</v>
      </c>
      <c r="AC176" s="28">
        <v>-9.463195968294566E-2</v>
      </c>
      <c r="AD176" s="27">
        <v>0.10113033055135874</v>
      </c>
      <c r="AE176" s="6">
        <f t="shared" si="20"/>
        <v>1.1418909500995889E-3</v>
      </c>
      <c r="AF176" s="26">
        <v>4.8477808818032395</v>
      </c>
      <c r="AG176" s="25">
        <v>-4.0759008506869492</v>
      </c>
      <c r="AH176" s="24">
        <v>0.5481324888188932</v>
      </c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</row>
    <row r="177" spans="1:149" s="1" customFormat="1" ht="15" thickBot="1" x14ac:dyDescent="0.4">
      <c r="A177" s="183"/>
      <c r="B177" s="23">
        <v>1</v>
      </c>
      <c r="C177" s="22">
        <v>1</v>
      </c>
      <c r="D177" s="21">
        <v>0</v>
      </c>
      <c r="E177" s="20">
        <v>0</v>
      </c>
      <c r="F177" s="20">
        <v>0</v>
      </c>
      <c r="G177" s="19">
        <v>1</v>
      </c>
      <c r="H177" s="18">
        <f t="shared" si="21"/>
        <v>4.3538413815642736</v>
      </c>
      <c r="I177" s="17">
        <f t="shared" si="22"/>
        <v>4.3538413815642736</v>
      </c>
      <c r="J177" s="16">
        <f t="shared" si="23"/>
        <v>-0.95579936123512832</v>
      </c>
      <c r="K177" s="15"/>
      <c r="L177" s="64">
        <v>-0.95579936123512832</v>
      </c>
      <c r="M177" s="63">
        <v>3.3980420203291453</v>
      </c>
      <c r="N177" s="63">
        <v>3.3980420203291453</v>
      </c>
      <c r="O177" s="62">
        <v>7.7518834018934193</v>
      </c>
      <c r="P177" s="130">
        <f t="shared" si="16"/>
        <v>0.27772002050597416</v>
      </c>
      <c r="Q177" s="129">
        <f t="shared" si="17"/>
        <v>0.96764328753677098</v>
      </c>
      <c r="R177" s="129">
        <f t="shared" si="18"/>
        <v>0.96764328753677098</v>
      </c>
      <c r="S177" s="129">
        <f t="shared" si="19"/>
        <v>0.99957025271938083</v>
      </c>
      <c r="T177" s="128">
        <f>EXP(P177)/((EXP(P174)+EXP(P175)+EXP(P176)+EXP(P177)))</f>
        <v>0.17455221551348496</v>
      </c>
      <c r="U177" s="128">
        <f>EXP(Q177)/((EXP(Q174)+EXP(Q175)+EXP(Q176)+EXP(Q177)))</f>
        <v>0.34131070246798056</v>
      </c>
      <c r="V177" s="128">
        <f>EXP(R177)/((EXP(R174)+EXP(R175)+EXP(R176)+EXP(R177)))</f>
        <v>0.34131070246798056</v>
      </c>
      <c r="W177" s="127">
        <f>EXP(S177)/((EXP(S174)+EXP(S175)+EXP(S176)+EXP(S177)))</f>
        <v>0.3336371195680603</v>
      </c>
      <c r="X177" s="11"/>
      <c r="Y177" s="10">
        <v>4.363805387837124E-2</v>
      </c>
      <c r="Z177" s="10">
        <v>8.5327675616995141E-2</v>
      </c>
      <c r="AA177" s="10">
        <v>8.5327675616995141E-2</v>
      </c>
      <c r="AB177" s="9">
        <v>-0.16659072010798492</v>
      </c>
      <c r="AC177" s="8">
        <v>-8.1263044490989783E-2</v>
      </c>
      <c r="AD177" s="7">
        <v>-8.1263044490989783E-2</v>
      </c>
      <c r="AE177" s="6">
        <f t="shared" si="20"/>
        <v>4.7702685004376605E-2</v>
      </c>
      <c r="AF177" s="5">
        <v>4.435104426055263</v>
      </c>
      <c r="AG177" s="4">
        <v>4.435104426055263</v>
      </c>
      <c r="AH177" s="3">
        <v>-1.003502046239505</v>
      </c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</row>
    <row r="178" spans="1:149" s="1" customFormat="1" ht="15" thickBot="1" x14ac:dyDescent="0.4">
      <c r="A178" s="181">
        <f>A174+1</f>
        <v>43</v>
      </c>
      <c r="B178" s="58">
        <v>0</v>
      </c>
      <c r="C178" s="57">
        <v>0</v>
      </c>
      <c r="D178" s="56">
        <v>1</v>
      </c>
      <c r="E178" s="55">
        <v>0</v>
      </c>
      <c r="F178" s="55">
        <v>0</v>
      </c>
      <c r="G178" s="54">
        <v>0</v>
      </c>
      <c r="H178" s="36">
        <f t="shared" si="21"/>
        <v>-3.2069844571715542</v>
      </c>
      <c r="I178" s="35">
        <f t="shared" si="22"/>
        <v>-3.2069844571715542</v>
      </c>
      <c r="J178" s="53">
        <f t="shared" si="23"/>
        <v>2.3072370686017183</v>
      </c>
      <c r="K178" s="52">
        <f>K174</f>
        <v>1</v>
      </c>
      <c r="L178" s="61" cm="1">
        <f t="array" ref="L178:O181">J178:J181 + MMULT(H178:I181, TRANSPOSE(B178:C181))</f>
        <v>2.3072370686017183</v>
      </c>
      <c r="M178" s="60">
        <v>-0.89974738856983594</v>
      </c>
      <c r="N178" s="60">
        <v>-0.89974738856983594</v>
      </c>
      <c r="O178" s="59">
        <v>-4.1067318457413897</v>
      </c>
      <c r="P178" s="136">
        <f t="shared" si="16"/>
        <v>0.90947463892398328</v>
      </c>
      <c r="Q178" s="135">
        <f t="shared" si="17"/>
        <v>0.28910241186768959</v>
      </c>
      <c r="R178" s="135">
        <f t="shared" si="18"/>
        <v>0.28910241186768959</v>
      </c>
      <c r="S178" s="135">
        <f t="shared" si="19"/>
        <v>1.6194893383627548E-2</v>
      </c>
      <c r="T178" s="132">
        <f>EXP(P178)/((EXP(P178)+EXP(P179)+EXP(P180)+EXP(P181)))</f>
        <v>0.32844819767036093</v>
      </c>
      <c r="U178" s="132">
        <f>EXP(Q178)/((EXP(Q178)+EXP(Q179)+EXP(Q180)+EXP(Q181)))</f>
        <v>0.17330123331939445</v>
      </c>
      <c r="V178" s="132">
        <f>EXP(R178)/((EXP(R178)+EXP(R179)+EXP(R180)+EXP(R181)))</f>
        <v>0.17330123331939448</v>
      </c>
      <c r="W178" s="131">
        <f>EXP(S178)/((EXP(S178)+EXP(S179)+EXP(S180)+EXP(S181)))</f>
        <v>0.12490550937676564</v>
      </c>
      <c r="X178" s="49" cm="1">
        <f t="array" ref="X178">SUM(LN(T178:W181)*D178:G181*(-0.25))</f>
        <v>1.0757084750164867</v>
      </c>
      <c r="Y178" s="48" cm="1">
        <f t="array" ref="Y178:AB181">0.25*(T178:W181-D178:G181)</f>
        <v>-0.16788795058240977</v>
      </c>
      <c r="Z178" s="48">
        <v>4.3325308329848614E-2</v>
      </c>
      <c r="AA178" s="48">
        <v>4.3325308329848621E-2</v>
      </c>
      <c r="AB178" s="47">
        <v>3.1226377344191411E-2</v>
      </c>
      <c r="AC178" s="46" cm="1">
        <f t="array" ref="AC178:AD181">MMULT(_xlfn.ANCHORARRAY(Y178),B178:C181)</f>
        <v>7.4551685674040025E-2</v>
      </c>
      <c r="AD178" s="45">
        <v>7.4551685674040025E-2</v>
      </c>
      <c r="AE178" s="6">
        <f t="shared" si="20"/>
        <v>-5.0010956578521129E-2</v>
      </c>
      <c r="AF178" s="44" cm="1">
        <f t="array" ref="AF178:AG181">H178:I181-K178*_xlfn.ANCHORARRAY(AC178)</f>
        <v>-3.281536142845594</v>
      </c>
      <c r="AG178" s="43">
        <v>-3.281536142845594</v>
      </c>
      <c r="AH178" s="42" cm="1">
        <f t="array" ref="AH178:AH181">J178:J181-K178*AE178:AE181</f>
        <v>2.3572480251802395</v>
      </c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</row>
    <row r="179" spans="1:149" s="1" customFormat="1" ht="15" thickBot="1" x14ac:dyDescent="0.4">
      <c r="A179" s="182"/>
      <c r="B179" s="41">
        <v>0</v>
      </c>
      <c r="C179" s="40">
        <v>1</v>
      </c>
      <c r="D179" s="39">
        <v>0</v>
      </c>
      <c r="E179" s="38">
        <v>1</v>
      </c>
      <c r="F179" s="38">
        <v>0</v>
      </c>
      <c r="G179" s="37">
        <v>0</v>
      </c>
      <c r="H179" s="36">
        <f t="shared" si="21"/>
        <v>-4.0759008506869492</v>
      </c>
      <c r="I179" s="35">
        <f t="shared" si="22"/>
        <v>4.8477808818032395</v>
      </c>
      <c r="J179" s="34">
        <f t="shared" si="23"/>
        <v>0.54813248881889298</v>
      </c>
      <c r="K179" s="33"/>
      <c r="L179" s="67">
        <v>0.54813248881889298</v>
      </c>
      <c r="M179" s="66">
        <v>5.3959133706221323</v>
      </c>
      <c r="N179" s="66">
        <v>-3.5277683618680564</v>
      </c>
      <c r="O179" s="65">
        <v>1.3200125199351833</v>
      </c>
      <c r="P179" s="134">
        <f t="shared" si="16"/>
        <v>0.63370220570603752</v>
      </c>
      <c r="Q179" s="133">
        <f t="shared" si="17"/>
        <v>0.99548539776452927</v>
      </c>
      <c r="R179" s="133">
        <f t="shared" si="18"/>
        <v>2.8532379827739335E-2</v>
      </c>
      <c r="S179" s="133">
        <f t="shared" si="19"/>
        <v>0.78918378950566404</v>
      </c>
      <c r="T179" s="132">
        <f>EXP(P179)/((EXP(P178)+EXP(P179)+EXP(P180)+EXP(P181)))</f>
        <v>0.24928746256876685</v>
      </c>
      <c r="U179" s="132">
        <f>EXP(Q179)/((EXP(Q178)+EXP(Q179)+EXP(Q180)+EXP(Q181)))</f>
        <v>0.35122052385139807</v>
      </c>
      <c r="V179" s="132">
        <f>EXP(R179)/((EXP(R178)+EXP(R179)+EXP(R180)+EXP(R181)))</f>
        <v>0.13354804240814586</v>
      </c>
      <c r="W179" s="131">
        <f>EXP(S179)/((EXP(S178)+EXP(S179)+EXP(S180)+EXP(S181)))</f>
        <v>0.27057421490123168</v>
      </c>
      <c r="X179" s="11"/>
      <c r="Y179" s="30">
        <v>6.2321865642191714E-2</v>
      </c>
      <c r="Z179" s="30">
        <v>-0.16219486903715047</v>
      </c>
      <c r="AA179" s="30">
        <v>3.3387010602036464E-2</v>
      </c>
      <c r="AB179" s="29">
        <v>6.764355372530792E-2</v>
      </c>
      <c r="AC179" s="28">
        <v>0.10103056432734439</v>
      </c>
      <c r="AD179" s="27">
        <v>-9.4551315311842549E-2</v>
      </c>
      <c r="AE179" s="6">
        <f t="shared" si="20"/>
        <v>1.1575609323856428E-3</v>
      </c>
      <c r="AF179" s="26">
        <v>-4.1769314150142938</v>
      </c>
      <c r="AG179" s="25">
        <v>4.942332197115082</v>
      </c>
      <c r="AH179" s="24">
        <v>0.54697492788650737</v>
      </c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</row>
    <row r="180" spans="1:149" s="1" customFormat="1" ht="15" thickBot="1" x14ac:dyDescent="0.4">
      <c r="A180" s="182"/>
      <c r="B180" s="41">
        <v>1</v>
      </c>
      <c r="C180" s="40">
        <v>0</v>
      </c>
      <c r="D180" s="39">
        <v>0</v>
      </c>
      <c r="E180" s="38">
        <v>0</v>
      </c>
      <c r="F180" s="38">
        <v>1</v>
      </c>
      <c r="G180" s="37">
        <v>0</v>
      </c>
      <c r="H180" s="36">
        <f t="shared" si="21"/>
        <v>4.8477808818032395</v>
      </c>
      <c r="I180" s="35">
        <f t="shared" si="22"/>
        <v>-4.0759008506869492</v>
      </c>
      <c r="J180" s="34">
        <f t="shared" si="23"/>
        <v>0.5481324888188932</v>
      </c>
      <c r="K180" s="33"/>
      <c r="L180" s="67">
        <v>0.5481324888188932</v>
      </c>
      <c r="M180" s="66">
        <v>-3.527768361868056</v>
      </c>
      <c r="N180" s="66">
        <v>5.3959133706221323</v>
      </c>
      <c r="O180" s="65">
        <v>1.3200125199351835</v>
      </c>
      <c r="P180" s="134">
        <f t="shared" si="16"/>
        <v>0.63370220570603764</v>
      </c>
      <c r="Q180" s="133">
        <f t="shared" si="17"/>
        <v>2.8532379827739349E-2</v>
      </c>
      <c r="R180" s="133">
        <f t="shared" si="18"/>
        <v>0.99548539776452927</v>
      </c>
      <c r="S180" s="133">
        <f t="shared" si="19"/>
        <v>0.78918378950566404</v>
      </c>
      <c r="T180" s="132">
        <f>EXP(P180)/((EXP(P178)+EXP(P179)+EXP(P180)+EXP(P181)))</f>
        <v>0.24928746256876688</v>
      </c>
      <c r="U180" s="132">
        <f>EXP(Q180)/((EXP(Q178)+EXP(Q179)+EXP(Q180)+EXP(Q181)))</f>
        <v>0.13354804240814583</v>
      </c>
      <c r="V180" s="132">
        <f>EXP(R180)/((EXP(R178)+EXP(R179)+EXP(R180)+EXP(R181)))</f>
        <v>0.35122052385139813</v>
      </c>
      <c r="W180" s="131">
        <f>EXP(S180)/((EXP(S178)+EXP(S179)+EXP(S180)+EXP(S181)))</f>
        <v>0.27057421490123168</v>
      </c>
      <c r="X180" s="11"/>
      <c r="Y180" s="30">
        <v>6.2321865642191721E-2</v>
      </c>
      <c r="Z180" s="30">
        <v>3.3387010602036457E-2</v>
      </c>
      <c r="AA180" s="30">
        <v>-0.16219486903715047</v>
      </c>
      <c r="AB180" s="29">
        <v>6.764355372530792E-2</v>
      </c>
      <c r="AC180" s="28">
        <v>-9.4551315311842549E-2</v>
      </c>
      <c r="AD180" s="27">
        <v>0.10103056432734438</v>
      </c>
      <c r="AE180" s="6">
        <f t="shared" si="20"/>
        <v>1.157560932385629E-3</v>
      </c>
      <c r="AF180" s="26">
        <v>4.942332197115082</v>
      </c>
      <c r="AG180" s="25">
        <v>-4.1769314150142938</v>
      </c>
      <c r="AH180" s="24">
        <v>0.54697492788650759</v>
      </c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</row>
    <row r="181" spans="1:149" s="1" customFormat="1" ht="15" thickBot="1" x14ac:dyDescent="0.4">
      <c r="A181" s="183"/>
      <c r="B181" s="23">
        <v>1</v>
      </c>
      <c r="C181" s="22">
        <v>1</v>
      </c>
      <c r="D181" s="21">
        <v>0</v>
      </c>
      <c r="E181" s="20">
        <v>0</v>
      </c>
      <c r="F181" s="20">
        <v>0</v>
      </c>
      <c r="G181" s="19">
        <v>1</v>
      </c>
      <c r="H181" s="18">
        <f t="shared" si="21"/>
        <v>4.435104426055263</v>
      </c>
      <c r="I181" s="17">
        <f t="shared" si="22"/>
        <v>4.435104426055263</v>
      </c>
      <c r="J181" s="16">
        <f t="shared" si="23"/>
        <v>-1.003502046239505</v>
      </c>
      <c r="K181" s="15"/>
      <c r="L181" s="64">
        <v>-1.003502046239505</v>
      </c>
      <c r="M181" s="63">
        <v>3.4316023798157582</v>
      </c>
      <c r="N181" s="63">
        <v>3.4316023798157582</v>
      </c>
      <c r="O181" s="62">
        <v>7.8667068058710212</v>
      </c>
      <c r="P181" s="130">
        <f t="shared" si="16"/>
        <v>0.26825343469524809</v>
      </c>
      <c r="Q181" s="129">
        <f t="shared" si="17"/>
        <v>0.96867772239551575</v>
      </c>
      <c r="R181" s="129">
        <f t="shared" si="18"/>
        <v>0.96867772239551575</v>
      </c>
      <c r="S181" s="129">
        <f t="shared" si="19"/>
        <v>0.99961685230902109</v>
      </c>
      <c r="T181" s="128">
        <f>EXP(P181)/((EXP(P178)+EXP(P179)+EXP(P180)+EXP(P181)))</f>
        <v>0.17297687719210544</v>
      </c>
      <c r="U181" s="128">
        <f>EXP(Q181)/((EXP(Q178)+EXP(Q179)+EXP(Q180)+EXP(Q181)))</f>
        <v>0.34193020042106154</v>
      </c>
      <c r="V181" s="128">
        <f>EXP(R181)/((EXP(R178)+EXP(R179)+EXP(R180)+EXP(R181)))</f>
        <v>0.34193020042106165</v>
      </c>
      <c r="W181" s="127">
        <f>EXP(S181)/((EXP(S178)+EXP(S179)+EXP(S180)+EXP(S181)))</f>
        <v>0.333946060820771</v>
      </c>
      <c r="X181" s="11"/>
      <c r="Y181" s="10">
        <v>4.3244219298026361E-2</v>
      </c>
      <c r="Z181" s="10">
        <v>8.5482550105265384E-2</v>
      </c>
      <c r="AA181" s="10">
        <v>8.5482550105265412E-2</v>
      </c>
      <c r="AB181" s="9">
        <v>-0.16651348479480726</v>
      </c>
      <c r="AC181" s="8">
        <v>-8.1030934689541853E-2</v>
      </c>
      <c r="AD181" s="7">
        <v>-8.1030934689541881E-2</v>
      </c>
      <c r="AE181" s="6">
        <f t="shared" si="20"/>
        <v>4.7695834713749885E-2</v>
      </c>
      <c r="AF181" s="5">
        <v>4.5161353607448049</v>
      </c>
      <c r="AG181" s="4">
        <v>4.5161353607448049</v>
      </c>
      <c r="AH181" s="3">
        <v>-1.0511978809532549</v>
      </c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</row>
    <row r="182" spans="1:149" s="1" customFormat="1" ht="15" thickBot="1" x14ac:dyDescent="0.4">
      <c r="A182" s="181">
        <f>A178+1</f>
        <v>44</v>
      </c>
      <c r="B182" s="58">
        <v>0</v>
      </c>
      <c r="C182" s="57">
        <v>0</v>
      </c>
      <c r="D182" s="56">
        <v>1</v>
      </c>
      <c r="E182" s="55">
        <v>0</v>
      </c>
      <c r="F182" s="55">
        <v>0</v>
      </c>
      <c r="G182" s="54">
        <v>0</v>
      </c>
      <c r="H182" s="36">
        <f t="shared" si="21"/>
        <v>-3.281536142845594</v>
      </c>
      <c r="I182" s="35">
        <f t="shared" si="22"/>
        <v>-3.281536142845594</v>
      </c>
      <c r="J182" s="53">
        <f t="shared" si="23"/>
        <v>2.3572480251802395</v>
      </c>
      <c r="K182" s="52">
        <f>K178</f>
        <v>1</v>
      </c>
      <c r="L182" s="61" cm="1">
        <f t="array" ref="L182:O185">J182:J185 + MMULT(H182:I185, TRANSPOSE(B182:C185))</f>
        <v>2.3572480251802395</v>
      </c>
      <c r="M182" s="60">
        <v>-0.92428811766535457</v>
      </c>
      <c r="N182" s="60">
        <v>-0.92428811766535457</v>
      </c>
      <c r="O182" s="59">
        <v>-4.2058242605109486</v>
      </c>
      <c r="P182" s="136">
        <f t="shared" si="16"/>
        <v>0.91350861754793466</v>
      </c>
      <c r="Q182" s="135">
        <f t="shared" si="17"/>
        <v>0.28408496705405251</v>
      </c>
      <c r="R182" s="135">
        <f t="shared" si="18"/>
        <v>0.28408496705405251</v>
      </c>
      <c r="S182" s="135">
        <f t="shared" si="19"/>
        <v>1.4689494305557825E-2</v>
      </c>
      <c r="T182" s="132">
        <f>EXP(P182)/((EXP(P182)+EXP(P183)+EXP(P184)+EXP(P185)))</f>
        <v>0.32990792827556448</v>
      </c>
      <c r="U182" s="132">
        <f>EXP(Q182)/((EXP(Q182)+EXP(Q183)+EXP(Q184)+EXP(Q185)))</f>
        <v>0.17256260762882128</v>
      </c>
      <c r="V182" s="132">
        <f>EXP(R182)/((EXP(R182)+EXP(R183)+EXP(R184)+EXP(R185)))</f>
        <v>0.17256260762882128</v>
      </c>
      <c r="W182" s="131">
        <f>EXP(S182)/((EXP(S182)+EXP(S183)+EXP(S184)+EXP(S185)))</f>
        <v>0.12482530598676136</v>
      </c>
      <c r="X182" s="49" cm="1">
        <f t="array" ref="X182">SUM(LN(T182:W185)*D182:G185*(-0.25))</f>
        <v>1.0738001701409112</v>
      </c>
      <c r="Y182" s="48" cm="1">
        <f t="array" ref="Y182:AB185">0.25*(T182:W185-D182:G185)</f>
        <v>-0.16752301793110888</v>
      </c>
      <c r="Z182" s="48">
        <v>4.314065190720532E-2</v>
      </c>
      <c r="AA182" s="48">
        <v>4.314065190720532E-2</v>
      </c>
      <c r="AB182" s="47">
        <v>3.1206326496690341E-2</v>
      </c>
      <c r="AC182" s="46" cm="1">
        <f t="array" ref="AC182:AD185">MMULT(_xlfn.ANCHORARRAY(Y182),B182:C185)</f>
        <v>7.4346978403895661E-2</v>
      </c>
      <c r="AD182" s="45">
        <v>7.4346978403895661E-2</v>
      </c>
      <c r="AE182" s="6">
        <f t="shared" si="20"/>
        <v>-5.0035387620007914E-2</v>
      </c>
      <c r="AF182" s="44" cm="1">
        <f t="array" ref="AF182:AG185">H182:I185-K182*_xlfn.ANCHORARRAY(AC182)</f>
        <v>-3.3558831212494895</v>
      </c>
      <c r="AG182" s="43">
        <v>-3.3558831212494895</v>
      </c>
      <c r="AH182" s="42" cm="1">
        <f t="array" ref="AH182:AH185">J182:J185-K182*AE182:AE185</f>
        <v>2.4072834128002474</v>
      </c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</row>
    <row r="183" spans="1:149" s="1" customFormat="1" ht="15" thickBot="1" x14ac:dyDescent="0.4">
      <c r="A183" s="182"/>
      <c r="B183" s="41">
        <v>0</v>
      </c>
      <c r="C183" s="40">
        <v>1</v>
      </c>
      <c r="D183" s="39">
        <v>0</v>
      </c>
      <c r="E183" s="38">
        <v>1</v>
      </c>
      <c r="F183" s="38">
        <v>0</v>
      </c>
      <c r="G183" s="37">
        <v>0</v>
      </c>
      <c r="H183" s="36">
        <f t="shared" si="21"/>
        <v>-4.1769314150142938</v>
      </c>
      <c r="I183" s="35">
        <f t="shared" si="22"/>
        <v>4.942332197115082</v>
      </c>
      <c r="J183" s="34">
        <f t="shared" si="23"/>
        <v>0.54697492788650737</v>
      </c>
      <c r="K183" s="33"/>
      <c r="L183" s="67">
        <v>0.54697492788650737</v>
      </c>
      <c r="M183" s="66">
        <v>5.4893071250015897</v>
      </c>
      <c r="N183" s="66">
        <v>-3.6299564871277865</v>
      </c>
      <c r="O183" s="65">
        <v>1.3123757099872955</v>
      </c>
      <c r="P183" s="134">
        <f t="shared" si="16"/>
        <v>0.63343346679376955</v>
      </c>
      <c r="Q183" s="133">
        <f t="shared" si="17"/>
        <v>0.99588628728932282</v>
      </c>
      <c r="R183" s="133">
        <f t="shared" si="18"/>
        <v>2.5832333504547569E-2</v>
      </c>
      <c r="S183" s="133">
        <f t="shared" si="19"/>
        <v>0.78791042658210952</v>
      </c>
      <c r="T183" s="132">
        <f>EXP(P183)/((EXP(P182)+EXP(P183)+EXP(P184)+EXP(P185)))</f>
        <v>0.24932031105455599</v>
      </c>
      <c r="U183" s="132">
        <f>EXP(Q183)/((EXP(Q182)+EXP(Q183)+EXP(Q184)+EXP(Q185)))</f>
        <v>0.35162365216229813</v>
      </c>
      <c r="V183" s="132">
        <f>EXP(R183)/((EXP(R182)+EXP(R183)+EXP(R184)+EXP(R185)))</f>
        <v>0.13328737077857647</v>
      </c>
      <c r="W183" s="131">
        <f>EXP(S183)/((EXP(S182)+EXP(S183)+EXP(S184)+EXP(S185)))</f>
        <v>0.27046322577968712</v>
      </c>
      <c r="X183" s="11"/>
      <c r="Y183" s="30">
        <v>6.2330077763638997E-2</v>
      </c>
      <c r="Z183" s="30">
        <v>-0.16209408695942545</v>
      </c>
      <c r="AA183" s="30">
        <v>3.3321842694644117E-2</v>
      </c>
      <c r="AB183" s="29">
        <v>6.761580644492178E-2</v>
      </c>
      <c r="AC183" s="28">
        <v>0.1009376491395659</v>
      </c>
      <c r="AD183" s="27">
        <v>-9.4478280514503674E-2</v>
      </c>
      <c r="AE183" s="6">
        <f t="shared" si="20"/>
        <v>1.1736399437794337E-3</v>
      </c>
      <c r="AF183" s="26">
        <v>-4.2778690641538599</v>
      </c>
      <c r="AG183" s="25">
        <v>5.0368104776295857</v>
      </c>
      <c r="AH183" s="24">
        <v>0.54580128794272798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</row>
    <row r="184" spans="1:149" s="1" customFormat="1" ht="15" thickBot="1" x14ac:dyDescent="0.4">
      <c r="A184" s="182"/>
      <c r="B184" s="41">
        <v>1</v>
      </c>
      <c r="C184" s="40">
        <v>0</v>
      </c>
      <c r="D184" s="39">
        <v>0</v>
      </c>
      <c r="E184" s="38">
        <v>0</v>
      </c>
      <c r="F184" s="38">
        <v>1</v>
      </c>
      <c r="G184" s="37">
        <v>0</v>
      </c>
      <c r="H184" s="36">
        <f t="shared" si="21"/>
        <v>4.942332197115082</v>
      </c>
      <c r="I184" s="35">
        <f t="shared" si="22"/>
        <v>-4.1769314150142938</v>
      </c>
      <c r="J184" s="34">
        <f t="shared" si="23"/>
        <v>0.54697492788650759</v>
      </c>
      <c r="K184" s="33"/>
      <c r="L184" s="67">
        <v>0.54697492788650759</v>
      </c>
      <c r="M184" s="66">
        <v>-3.6299564871277861</v>
      </c>
      <c r="N184" s="66">
        <v>5.4893071250015897</v>
      </c>
      <c r="O184" s="65">
        <v>1.3123757099872959</v>
      </c>
      <c r="P184" s="134">
        <f t="shared" si="16"/>
        <v>0.63343346679376955</v>
      </c>
      <c r="Q184" s="133">
        <f t="shared" si="17"/>
        <v>2.5832333504547583E-2</v>
      </c>
      <c r="R184" s="133">
        <f t="shared" si="18"/>
        <v>0.99588628728932282</v>
      </c>
      <c r="S184" s="133">
        <f t="shared" si="19"/>
        <v>0.78791042658210975</v>
      </c>
      <c r="T184" s="132">
        <f>EXP(P184)/((EXP(P182)+EXP(P183)+EXP(P184)+EXP(P185)))</f>
        <v>0.24932031105455599</v>
      </c>
      <c r="U184" s="132">
        <f>EXP(Q184)/((EXP(Q182)+EXP(Q183)+EXP(Q184)+EXP(Q185)))</f>
        <v>0.13328737077857647</v>
      </c>
      <c r="V184" s="132">
        <f>EXP(R184)/((EXP(R182)+EXP(R183)+EXP(R184)+EXP(R185)))</f>
        <v>0.35162365216229813</v>
      </c>
      <c r="W184" s="131">
        <f>EXP(S184)/((EXP(S182)+EXP(S183)+EXP(S184)+EXP(S185)))</f>
        <v>0.27046322577968718</v>
      </c>
      <c r="X184" s="11"/>
      <c r="Y184" s="30">
        <v>6.2330077763638997E-2</v>
      </c>
      <c r="Z184" s="30">
        <v>3.3321842694644117E-2</v>
      </c>
      <c r="AA184" s="30">
        <v>-0.16209408695942545</v>
      </c>
      <c r="AB184" s="29">
        <v>6.7615806444921794E-2</v>
      </c>
      <c r="AC184" s="28">
        <v>-9.447828051450366E-2</v>
      </c>
      <c r="AD184" s="27">
        <v>0.1009376491395659</v>
      </c>
      <c r="AE184" s="6">
        <f t="shared" si="20"/>
        <v>1.1736399437794476E-3</v>
      </c>
      <c r="AF184" s="26">
        <v>5.0368104776295857</v>
      </c>
      <c r="AG184" s="25">
        <v>-4.2778690641538599</v>
      </c>
      <c r="AH184" s="24">
        <v>0.54580128794272809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</row>
    <row r="185" spans="1:149" s="1" customFormat="1" ht="15" thickBot="1" x14ac:dyDescent="0.4">
      <c r="A185" s="183"/>
      <c r="B185" s="23">
        <v>1</v>
      </c>
      <c r="C185" s="22">
        <v>1</v>
      </c>
      <c r="D185" s="21">
        <v>0</v>
      </c>
      <c r="E185" s="20">
        <v>0</v>
      </c>
      <c r="F185" s="20">
        <v>0</v>
      </c>
      <c r="G185" s="19">
        <v>1</v>
      </c>
      <c r="H185" s="18">
        <f t="shared" si="21"/>
        <v>4.5161353607448049</v>
      </c>
      <c r="I185" s="17">
        <f t="shared" si="22"/>
        <v>4.5161353607448049</v>
      </c>
      <c r="J185" s="16">
        <f t="shared" si="23"/>
        <v>-1.0511978809532549</v>
      </c>
      <c r="K185" s="15"/>
      <c r="L185" s="64">
        <v>-1.0511978809532549</v>
      </c>
      <c r="M185" s="63">
        <v>3.46493747979155</v>
      </c>
      <c r="N185" s="63">
        <v>3.46493747979155</v>
      </c>
      <c r="O185" s="62">
        <v>7.9810728405363545</v>
      </c>
      <c r="P185" s="130">
        <f t="shared" si="16"/>
        <v>0.25899514114786487</v>
      </c>
      <c r="Q185" s="129">
        <f t="shared" si="17"/>
        <v>0.96967349943066572</v>
      </c>
      <c r="R185" s="129">
        <f t="shared" si="18"/>
        <v>0.96967349943066572</v>
      </c>
      <c r="S185" s="129">
        <f t="shared" si="19"/>
        <v>0.99965824438575401</v>
      </c>
      <c r="T185" s="128">
        <f>EXP(P185)/((EXP(P182)+EXP(P183)+EXP(P184)+EXP(P185)))</f>
        <v>0.17145144961532366</v>
      </c>
      <c r="U185" s="128">
        <f>EXP(Q185)/((EXP(Q182)+EXP(Q183)+EXP(Q184)+EXP(Q185)))</f>
        <v>0.34252636943030401</v>
      </c>
      <c r="V185" s="128">
        <f>EXP(R185)/((EXP(R182)+EXP(R183)+EXP(R184)+EXP(R185)))</f>
        <v>0.34252636943030401</v>
      </c>
      <c r="W185" s="127">
        <f>EXP(S185)/((EXP(S182)+EXP(S183)+EXP(S184)+EXP(S185)))</f>
        <v>0.33424824245386431</v>
      </c>
      <c r="X185" s="11"/>
      <c r="Y185" s="10">
        <v>4.2862862403830915E-2</v>
      </c>
      <c r="Z185" s="10">
        <v>8.5631592357576003E-2</v>
      </c>
      <c r="AA185" s="10">
        <v>8.5631592357576003E-2</v>
      </c>
      <c r="AB185" s="9">
        <v>-0.16643793938653392</v>
      </c>
      <c r="AC185" s="8">
        <v>-8.080634702895792E-2</v>
      </c>
      <c r="AD185" s="7">
        <v>-8.080634702895792E-2</v>
      </c>
      <c r="AE185" s="6">
        <f t="shared" si="20"/>
        <v>4.7688107732448998E-2</v>
      </c>
      <c r="AF185" s="5">
        <v>4.5969417077737624</v>
      </c>
      <c r="AG185" s="4">
        <v>4.5969417077737624</v>
      </c>
      <c r="AH185" s="3">
        <v>-1.0988859886857039</v>
      </c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</row>
    <row r="186" spans="1:149" s="1" customFormat="1" ht="15" thickBot="1" x14ac:dyDescent="0.4">
      <c r="A186" s="181">
        <f>A182+1</f>
        <v>45</v>
      </c>
      <c r="B186" s="58">
        <v>0</v>
      </c>
      <c r="C186" s="57">
        <v>0</v>
      </c>
      <c r="D186" s="56">
        <v>1</v>
      </c>
      <c r="E186" s="55">
        <v>0</v>
      </c>
      <c r="F186" s="55">
        <v>0</v>
      </c>
      <c r="G186" s="54">
        <v>0</v>
      </c>
      <c r="H186" s="36">
        <f t="shared" si="21"/>
        <v>-3.3558831212494895</v>
      </c>
      <c r="I186" s="35">
        <f t="shared" si="22"/>
        <v>-3.3558831212494895</v>
      </c>
      <c r="J186" s="53">
        <f t="shared" si="23"/>
        <v>2.4072834128002474</v>
      </c>
      <c r="K186" s="52">
        <f>K182</f>
        <v>1</v>
      </c>
      <c r="L186" s="61" cm="1">
        <f t="array" ref="L186:O189">J186:J189 + MMULT(H186:I189, TRANSPOSE(B186:C189))</f>
        <v>2.4072834128002474</v>
      </c>
      <c r="M186" s="60">
        <v>-0.94859970844924213</v>
      </c>
      <c r="N186" s="60">
        <v>-0.94859970844924213</v>
      </c>
      <c r="O186" s="59">
        <v>-4.3044828296987312</v>
      </c>
      <c r="P186" s="136">
        <f t="shared" si="16"/>
        <v>0.9173810166626799</v>
      </c>
      <c r="Q186" s="135">
        <f t="shared" si="17"/>
        <v>0.27916651909425833</v>
      </c>
      <c r="R186" s="135">
        <f t="shared" si="18"/>
        <v>0.27916651909425833</v>
      </c>
      <c r="S186" s="135">
        <f t="shared" si="19"/>
        <v>1.3327838894762169E-2</v>
      </c>
      <c r="T186" s="132">
        <f>EXP(P186)/((EXP(P186)+EXP(P187)+EXP(P188)+EXP(P189)))</f>
        <v>0.33132043884195855</v>
      </c>
      <c r="U186" s="132">
        <f>EXP(Q186)/((EXP(Q186)+EXP(Q187)+EXP(Q188)+EXP(Q189)))</f>
        <v>0.17183893032343839</v>
      </c>
      <c r="V186" s="132">
        <f>EXP(R186)/((EXP(R186)+EXP(R187)+EXP(R188)+EXP(R189)))</f>
        <v>0.17183893032343842</v>
      </c>
      <c r="W186" s="131">
        <f>EXP(S186)/((EXP(S186)+EXP(S187)+EXP(S188)+EXP(S189)))</f>
        <v>0.12476132524316161</v>
      </c>
      <c r="X186" s="49" cm="1">
        <f t="array" ref="X186">SUM(LN(T186:W189)*D186:G189*(-0.25))</f>
        <v>1.0719701286938803</v>
      </c>
      <c r="Y186" s="48" cm="1">
        <f t="array" ref="Y186:AB189">0.25*(T186:W189-D186:G189)</f>
        <v>-0.16716989028951035</v>
      </c>
      <c r="Z186" s="48">
        <v>4.2959732580859597E-2</v>
      </c>
      <c r="AA186" s="48">
        <v>4.2959732580859604E-2</v>
      </c>
      <c r="AB186" s="47">
        <v>3.1190331310790402E-2</v>
      </c>
      <c r="AC186" s="46" cm="1">
        <f t="array" ref="AC186:AD189">MMULT(_xlfn.ANCHORARRAY(Y186),B186:C189)</f>
        <v>7.4150063891650006E-2</v>
      </c>
      <c r="AD186" s="45">
        <v>7.4150063891649992E-2</v>
      </c>
      <c r="AE186" s="6">
        <f t="shared" si="20"/>
        <v>-5.0060093817000752E-2</v>
      </c>
      <c r="AF186" s="44" cm="1">
        <f t="array" ref="AF186:AG189">H186:I189-K186*_xlfn.ANCHORARRAY(AC186)</f>
        <v>-3.4300331851411396</v>
      </c>
      <c r="AG186" s="43">
        <v>-3.4300331851411396</v>
      </c>
      <c r="AH186" s="42" cm="1">
        <f t="array" ref="AH186:AH189">J186:J189-K186*AE186:AE189</f>
        <v>2.457343506617248</v>
      </c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</row>
    <row r="187" spans="1:149" s="1" customFormat="1" ht="15" thickBot="1" x14ac:dyDescent="0.4">
      <c r="A187" s="182"/>
      <c r="B187" s="41">
        <v>0</v>
      </c>
      <c r="C187" s="40">
        <v>1</v>
      </c>
      <c r="D187" s="39">
        <v>0</v>
      </c>
      <c r="E187" s="38">
        <v>1</v>
      </c>
      <c r="F187" s="38">
        <v>0</v>
      </c>
      <c r="G187" s="37">
        <v>0</v>
      </c>
      <c r="H187" s="36">
        <f t="shared" si="21"/>
        <v>-4.2778690641538599</v>
      </c>
      <c r="I187" s="35">
        <f t="shared" si="22"/>
        <v>5.0368104776295857</v>
      </c>
      <c r="J187" s="34">
        <f t="shared" si="23"/>
        <v>0.54580128794272798</v>
      </c>
      <c r="K187" s="33"/>
      <c r="L187" s="67">
        <v>0.54580128794272798</v>
      </c>
      <c r="M187" s="66">
        <v>5.582611765572314</v>
      </c>
      <c r="N187" s="66">
        <v>-3.7320677762111321</v>
      </c>
      <c r="O187" s="65">
        <v>1.3047427014184536</v>
      </c>
      <c r="P187" s="134">
        <f t="shared" si="16"/>
        <v>0.63316091021668819</v>
      </c>
      <c r="Q187" s="133">
        <f t="shared" si="17"/>
        <v>0.99625137971067579</v>
      </c>
      <c r="R187" s="133">
        <f t="shared" si="18"/>
        <v>2.3383400093846131E-2</v>
      </c>
      <c r="S187" s="133">
        <f t="shared" si="19"/>
        <v>0.78663208984895638</v>
      </c>
      <c r="T187" s="132">
        <f>EXP(P187)/((EXP(P186)+EXP(P187)+EXP(P188)+EXP(P189)))</f>
        <v>0.24935208502780515</v>
      </c>
      <c r="U187" s="132">
        <f>EXP(Q187)/((EXP(Q186)+EXP(Q187)+EXP(Q188)+EXP(Q189)))</f>
        <v>0.35200396758301039</v>
      </c>
      <c r="V187" s="132">
        <f>EXP(R187)/((EXP(R186)+EXP(R187)+EXP(R188)+EXP(R189)))</f>
        <v>0.13305658215118979</v>
      </c>
      <c r="W187" s="131">
        <f>EXP(S187)/((EXP(S186)+EXP(S187)+EXP(S188)+EXP(S189)))</f>
        <v>0.27034712055791577</v>
      </c>
      <c r="X187" s="11"/>
      <c r="Y187" s="30">
        <v>6.2338021256951287E-2</v>
      </c>
      <c r="Z187" s="30">
        <v>-0.16199900810424739</v>
      </c>
      <c r="AA187" s="30">
        <v>3.3264145537797447E-2</v>
      </c>
      <c r="AB187" s="29">
        <v>6.7586780139478941E-2</v>
      </c>
      <c r="AC187" s="28">
        <v>0.10085092567727638</v>
      </c>
      <c r="AD187" s="27">
        <v>-9.4412227964768447E-2</v>
      </c>
      <c r="AE187" s="6">
        <f t="shared" si="20"/>
        <v>1.1899388299802804E-3</v>
      </c>
      <c r="AF187" s="26">
        <v>-4.3787199898311364</v>
      </c>
      <c r="AG187" s="25">
        <v>5.1312227055943538</v>
      </c>
      <c r="AH187" s="24">
        <v>0.54461134911274767</v>
      </c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</row>
    <row r="188" spans="1:149" s="1" customFormat="1" ht="15" thickBot="1" x14ac:dyDescent="0.4">
      <c r="A188" s="182"/>
      <c r="B188" s="41">
        <v>1</v>
      </c>
      <c r="C188" s="40">
        <v>0</v>
      </c>
      <c r="D188" s="39">
        <v>0</v>
      </c>
      <c r="E188" s="38">
        <v>0</v>
      </c>
      <c r="F188" s="38">
        <v>1</v>
      </c>
      <c r="G188" s="37">
        <v>0</v>
      </c>
      <c r="H188" s="36">
        <f t="shared" si="21"/>
        <v>5.0368104776295857</v>
      </c>
      <c r="I188" s="35">
        <f t="shared" si="22"/>
        <v>-4.2778690641538599</v>
      </c>
      <c r="J188" s="34">
        <f t="shared" si="23"/>
        <v>0.54580128794272809</v>
      </c>
      <c r="K188" s="33"/>
      <c r="L188" s="67">
        <v>0.54580128794272809</v>
      </c>
      <c r="M188" s="66">
        <v>-3.7320677762111316</v>
      </c>
      <c r="N188" s="66">
        <v>5.582611765572314</v>
      </c>
      <c r="O188" s="65">
        <v>1.3047427014184538</v>
      </c>
      <c r="P188" s="134">
        <f t="shared" si="16"/>
        <v>0.6331609102166883</v>
      </c>
      <c r="Q188" s="133">
        <f t="shared" si="17"/>
        <v>2.3383400093846141E-2</v>
      </c>
      <c r="R188" s="133">
        <f t="shared" si="18"/>
        <v>0.99625137971067579</v>
      </c>
      <c r="S188" s="133">
        <f t="shared" si="19"/>
        <v>0.78663208984895638</v>
      </c>
      <c r="T188" s="132">
        <f>EXP(P188)/((EXP(P186)+EXP(P187)+EXP(P188)+EXP(P189)))</f>
        <v>0.24935208502780518</v>
      </c>
      <c r="U188" s="132">
        <f>EXP(Q188)/((EXP(Q186)+EXP(Q187)+EXP(Q188)+EXP(Q189)))</f>
        <v>0.13305658215118976</v>
      </c>
      <c r="V188" s="132">
        <f>EXP(R188)/((EXP(R186)+EXP(R187)+EXP(R188)+EXP(R189)))</f>
        <v>0.35200396758301045</v>
      </c>
      <c r="W188" s="131">
        <f>EXP(S188)/((EXP(S186)+EXP(S187)+EXP(S188)+EXP(S189)))</f>
        <v>0.27034712055791577</v>
      </c>
      <c r="X188" s="11"/>
      <c r="Y188" s="30">
        <v>6.2338021256951294E-2</v>
      </c>
      <c r="Z188" s="30">
        <v>3.326414553779744E-2</v>
      </c>
      <c r="AA188" s="30">
        <v>-0.16199900810424739</v>
      </c>
      <c r="AB188" s="29">
        <v>6.7586780139478941E-2</v>
      </c>
      <c r="AC188" s="28">
        <v>-9.4412227964768447E-2</v>
      </c>
      <c r="AD188" s="27">
        <v>0.10085092567727638</v>
      </c>
      <c r="AE188" s="6">
        <f t="shared" si="20"/>
        <v>1.1899388299802804E-3</v>
      </c>
      <c r="AF188" s="26">
        <v>5.1312227055943538</v>
      </c>
      <c r="AG188" s="25">
        <v>-4.3787199898311364</v>
      </c>
      <c r="AH188" s="24">
        <v>0.54461134911274778</v>
      </c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</row>
    <row r="189" spans="1:149" s="1" customFormat="1" ht="15" thickBot="1" x14ac:dyDescent="0.4">
      <c r="A189" s="183"/>
      <c r="B189" s="23">
        <v>1</v>
      </c>
      <c r="C189" s="22">
        <v>1</v>
      </c>
      <c r="D189" s="21">
        <v>0</v>
      </c>
      <c r="E189" s="20">
        <v>0</v>
      </c>
      <c r="F189" s="20">
        <v>0</v>
      </c>
      <c r="G189" s="19">
        <v>1</v>
      </c>
      <c r="H189" s="18">
        <f t="shared" si="21"/>
        <v>4.5969417077737624</v>
      </c>
      <c r="I189" s="17">
        <f t="shared" si="22"/>
        <v>4.5969417077737624</v>
      </c>
      <c r="J189" s="16">
        <f t="shared" si="23"/>
        <v>-1.0988859886857039</v>
      </c>
      <c r="K189" s="15"/>
      <c r="L189" s="64">
        <v>-1.0988859886857039</v>
      </c>
      <c r="M189" s="63">
        <v>3.4980557190880583</v>
      </c>
      <c r="N189" s="63">
        <v>3.4980557190880583</v>
      </c>
      <c r="O189" s="62">
        <v>8.0949974268618217</v>
      </c>
      <c r="P189" s="130">
        <f t="shared" si="16"/>
        <v>0.24994868475826706</v>
      </c>
      <c r="Q189" s="129">
        <f t="shared" si="17"/>
        <v>0.97063239792184242</v>
      </c>
      <c r="R189" s="129">
        <f t="shared" si="18"/>
        <v>0.97063239792184242</v>
      </c>
      <c r="S189" s="129">
        <f t="shared" si="19"/>
        <v>0.99969503161478412</v>
      </c>
      <c r="T189" s="128">
        <f>EXP(P189)/((EXP(P186)+EXP(P187)+EXP(P188)+EXP(P189)))</f>
        <v>0.16997539110243115</v>
      </c>
      <c r="U189" s="128">
        <f>EXP(Q189)/((EXP(Q186)+EXP(Q187)+EXP(Q188)+EXP(Q189)))</f>
        <v>0.34310051994236135</v>
      </c>
      <c r="V189" s="128">
        <f>EXP(R189)/((EXP(R186)+EXP(R187)+EXP(R188)+EXP(R189)))</f>
        <v>0.34310051994236135</v>
      </c>
      <c r="W189" s="127">
        <f>EXP(S189)/((EXP(S186)+EXP(S187)+EXP(S188)+EXP(S189)))</f>
        <v>0.33454443364100678</v>
      </c>
      <c r="X189" s="11"/>
      <c r="Y189" s="10">
        <v>4.2493847775607788E-2</v>
      </c>
      <c r="Z189" s="10">
        <v>8.5775129985590337E-2</v>
      </c>
      <c r="AA189" s="10">
        <v>8.5775129985590337E-2</v>
      </c>
      <c r="AB189" s="9">
        <v>-0.16636389158974829</v>
      </c>
      <c r="AC189" s="8">
        <v>-8.0588761604157955E-2</v>
      </c>
      <c r="AD189" s="7">
        <v>-8.0588761604157955E-2</v>
      </c>
      <c r="AE189" s="6">
        <f t="shared" si="20"/>
        <v>4.7680216157040156E-2</v>
      </c>
      <c r="AF189" s="5">
        <v>4.6775304693779205</v>
      </c>
      <c r="AG189" s="4">
        <v>4.6775304693779205</v>
      </c>
      <c r="AH189" s="3">
        <v>-1.1465662048427441</v>
      </c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</row>
    <row r="190" spans="1:149" s="1" customFormat="1" ht="15" thickBot="1" x14ac:dyDescent="0.4">
      <c r="A190" s="181">
        <f>A186+1</f>
        <v>46</v>
      </c>
      <c r="B190" s="58">
        <v>0</v>
      </c>
      <c r="C190" s="57">
        <v>0</v>
      </c>
      <c r="D190" s="56">
        <v>1</v>
      </c>
      <c r="E190" s="55">
        <v>0</v>
      </c>
      <c r="F190" s="55">
        <v>0</v>
      </c>
      <c r="G190" s="54">
        <v>0</v>
      </c>
      <c r="H190" s="36">
        <f t="shared" si="21"/>
        <v>-3.4300331851411396</v>
      </c>
      <c r="I190" s="35">
        <f t="shared" si="22"/>
        <v>-3.4300331851411396</v>
      </c>
      <c r="J190" s="53">
        <f t="shared" si="23"/>
        <v>2.457343506617248</v>
      </c>
      <c r="K190" s="52">
        <f>K186</f>
        <v>1</v>
      </c>
      <c r="L190" s="61" cm="1">
        <f t="array" ref="L190:O193">J190:J193 + MMULT(H190:I193, TRANSPOSE(B190:C193))</f>
        <v>2.457343506617248</v>
      </c>
      <c r="M190" s="60">
        <v>-0.97268967852389165</v>
      </c>
      <c r="N190" s="60">
        <v>-0.97268967852389165</v>
      </c>
      <c r="O190" s="59">
        <v>-4.4027228636650317</v>
      </c>
      <c r="P190" s="136">
        <f t="shared" si="16"/>
        <v>0.92109681144186717</v>
      </c>
      <c r="Q190" s="135">
        <f t="shared" si="17"/>
        <v>0.27434471696814744</v>
      </c>
      <c r="R190" s="135">
        <f t="shared" si="18"/>
        <v>0.27434471696814744</v>
      </c>
      <c r="S190" s="135">
        <f t="shared" si="19"/>
        <v>1.2095854739666395E-2</v>
      </c>
      <c r="T190" s="132">
        <f>EXP(P190)/((EXP(P190)+EXP(P191)+EXP(P192)+EXP(P193)))</f>
        <v>0.33268659467532502</v>
      </c>
      <c r="U190" s="132">
        <f>EXP(Q190)/((EXP(Q190)+EXP(Q191)+EXP(Q192)+EXP(Q193)))</f>
        <v>0.17113001296776365</v>
      </c>
      <c r="V190" s="132">
        <f>EXP(R190)/((EXP(R190)+EXP(R191)+EXP(R192)+EXP(R193)))</f>
        <v>0.17113001296776365</v>
      </c>
      <c r="W190" s="131">
        <f>EXP(S190)/((EXP(S190)+EXP(S191)+EXP(S192)+EXP(S193)))</f>
        <v>0.12471198041104603</v>
      </c>
      <c r="X190" s="49" cm="1">
        <f t="array" ref="X190">SUM(LN(T190:W193)*D190:G193*(-0.25))</f>
        <v>1.0702139731472091</v>
      </c>
      <c r="Y190" s="48" cm="1">
        <f t="array" ref="Y190:AB193">0.25*(T190:W193-D190:G193)</f>
        <v>-0.16682835133116874</v>
      </c>
      <c r="Z190" s="48">
        <v>4.2782503241940911E-2</v>
      </c>
      <c r="AA190" s="48">
        <v>4.2782503241940911E-2</v>
      </c>
      <c r="AB190" s="47">
        <v>3.1177995102761508E-2</v>
      </c>
      <c r="AC190" s="46" cm="1">
        <f t="array" ref="AC190:AD193">MMULT(_xlfn.ANCHORARRAY(Y190),B190:C193)</f>
        <v>7.3960498344702419E-2</v>
      </c>
      <c r="AD190" s="45">
        <v>7.3960498344702419E-2</v>
      </c>
      <c r="AE190" s="6">
        <f t="shared" si="20"/>
        <v>-5.0085349744525415E-2</v>
      </c>
      <c r="AF190" s="44" cm="1">
        <f t="array" ref="AF190:AG193">H190:I193-K190*_xlfn.ANCHORARRAY(AC190)</f>
        <v>-3.5039936834858421</v>
      </c>
      <c r="AG190" s="43">
        <v>-3.5039936834858421</v>
      </c>
      <c r="AH190" s="42" cm="1">
        <f t="array" ref="AH190:AH193">J190:J193-K190*AE190:AE193</f>
        <v>2.5074288563617735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</row>
    <row r="191" spans="1:149" s="1" customFormat="1" ht="15" thickBot="1" x14ac:dyDescent="0.4">
      <c r="A191" s="182"/>
      <c r="B191" s="41">
        <v>0</v>
      </c>
      <c r="C191" s="40">
        <v>1</v>
      </c>
      <c r="D191" s="39">
        <v>0</v>
      </c>
      <c r="E191" s="38">
        <v>1</v>
      </c>
      <c r="F191" s="38">
        <v>0</v>
      </c>
      <c r="G191" s="37">
        <v>0</v>
      </c>
      <c r="H191" s="36">
        <f t="shared" si="21"/>
        <v>-4.3787199898311364</v>
      </c>
      <c r="I191" s="35">
        <f t="shared" si="22"/>
        <v>5.1312227055943538</v>
      </c>
      <c r="J191" s="34">
        <f t="shared" si="23"/>
        <v>0.54461134911274767</v>
      </c>
      <c r="K191" s="33"/>
      <c r="L191" s="67">
        <v>0.54461134911274767</v>
      </c>
      <c r="M191" s="66">
        <v>5.6758340547071011</v>
      </c>
      <c r="N191" s="66">
        <v>-3.8341086407183886</v>
      </c>
      <c r="O191" s="65">
        <v>1.2971140648759651</v>
      </c>
      <c r="P191" s="134">
        <f t="shared" si="16"/>
        <v>0.63288448153143828</v>
      </c>
      <c r="Q191" s="133">
        <f t="shared" si="17"/>
        <v>0.9965839009308376</v>
      </c>
      <c r="R191" s="133">
        <f t="shared" si="18"/>
        <v>2.1163043867368073E-2</v>
      </c>
      <c r="S191" s="133">
        <f t="shared" si="19"/>
        <v>0.78534888424087612</v>
      </c>
      <c r="T191" s="132">
        <f>EXP(P191)/((EXP(P190)+EXP(P191)+EXP(P192)+EXP(P193)))</f>
        <v>0.24938267391755986</v>
      </c>
      <c r="U191" s="132">
        <f>EXP(Q191)/((EXP(Q190)+EXP(Q191)+EXP(Q192)+EXP(Q193)))</f>
        <v>0.3523633055355736</v>
      </c>
      <c r="V191" s="132">
        <f>EXP(R191)/((EXP(R190)+EXP(R191)+EXP(R192)+EXP(R193)))</f>
        <v>0.13285282070911861</v>
      </c>
      <c r="W191" s="131">
        <f>EXP(S191)/((EXP(S190)+EXP(S191)+EXP(S192)+EXP(S193)))</f>
        <v>0.27022635278642765</v>
      </c>
      <c r="X191" s="11"/>
      <c r="Y191" s="30">
        <v>6.2345668479389965E-2</v>
      </c>
      <c r="Z191" s="30">
        <v>-0.1619091736161066</v>
      </c>
      <c r="AA191" s="30">
        <v>3.3213205177279652E-2</v>
      </c>
      <c r="AB191" s="29">
        <v>6.7556588196606912E-2</v>
      </c>
      <c r="AC191" s="28">
        <v>0.10076979337388656</v>
      </c>
      <c r="AD191" s="27">
        <v>-9.4352585419499688E-2</v>
      </c>
      <c r="AE191" s="6">
        <f t="shared" si="20"/>
        <v>1.2062882371699363E-3</v>
      </c>
      <c r="AF191" s="26">
        <v>-4.4794897832050227</v>
      </c>
      <c r="AG191" s="25">
        <v>5.2255752910138531</v>
      </c>
      <c r="AH191" s="24">
        <v>0.54340506087557772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</row>
    <row r="192" spans="1:149" s="1" customFormat="1" ht="15" thickBot="1" x14ac:dyDescent="0.4">
      <c r="A192" s="182"/>
      <c r="B192" s="41">
        <v>1</v>
      </c>
      <c r="C192" s="40">
        <v>0</v>
      </c>
      <c r="D192" s="39">
        <v>0</v>
      </c>
      <c r="E192" s="38">
        <v>0</v>
      </c>
      <c r="F192" s="38">
        <v>1</v>
      </c>
      <c r="G192" s="37">
        <v>0</v>
      </c>
      <c r="H192" s="36">
        <f t="shared" si="21"/>
        <v>5.1312227055943538</v>
      </c>
      <c r="I192" s="35">
        <f t="shared" si="22"/>
        <v>-4.3787199898311364</v>
      </c>
      <c r="J192" s="34">
        <f t="shared" si="23"/>
        <v>0.54461134911274778</v>
      </c>
      <c r="K192" s="33"/>
      <c r="L192" s="67">
        <v>0.54461134911274778</v>
      </c>
      <c r="M192" s="66">
        <v>-3.8341086407183886</v>
      </c>
      <c r="N192" s="66">
        <v>5.6758340547071011</v>
      </c>
      <c r="O192" s="65">
        <v>1.2971140648759651</v>
      </c>
      <c r="P192" s="134">
        <f t="shared" si="16"/>
        <v>0.63288448153143828</v>
      </c>
      <c r="Q192" s="133">
        <f t="shared" si="17"/>
        <v>2.1163043867368073E-2</v>
      </c>
      <c r="R192" s="133">
        <f t="shared" si="18"/>
        <v>0.9965839009308376</v>
      </c>
      <c r="S192" s="133">
        <f t="shared" si="19"/>
        <v>0.78534888424087612</v>
      </c>
      <c r="T192" s="132">
        <f>EXP(P192)/((EXP(P190)+EXP(P191)+EXP(P192)+EXP(P193)))</f>
        <v>0.24938267391755986</v>
      </c>
      <c r="U192" s="132">
        <f>EXP(Q192)/((EXP(Q190)+EXP(Q191)+EXP(Q192)+EXP(Q193)))</f>
        <v>0.13285282070911861</v>
      </c>
      <c r="V192" s="132">
        <f>EXP(R192)/((EXP(R190)+EXP(R191)+EXP(R192)+EXP(R193)))</f>
        <v>0.3523633055355736</v>
      </c>
      <c r="W192" s="131">
        <f>EXP(S192)/((EXP(S190)+EXP(S191)+EXP(S192)+EXP(S193)))</f>
        <v>0.27022635278642765</v>
      </c>
      <c r="X192" s="11"/>
      <c r="Y192" s="30">
        <v>6.2345668479389965E-2</v>
      </c>
      <c r="Z192" s="30">
        <v>3.3213205177279652E-2</v>
      </c>
      <c r="AA192" s="30">
        <v>-0.1619091736161066</v>
      </c>
      <c r="AB192" s="29">
        <v>6.7556588196606912E-2</v>
      </c>
      <c r="AC192" s="28">
        <v>-9.4352585419499688E-2</v>
      </c>
      <c r="AD192" s="27">
        <v>0.10076979337388656</v>
      </c>
      <c r="AE192" s="6">
        <f t="shared" si="20"/>
        <v>1.2062882371699363E-3</v>
      </c>
      <c r="AF192" s="26">
        <v>5.2255752910138531</v>
      </c>
      <c r="AG192" s="25">
        <v>-4.4794897832050227</v>
      </c>
      <c r="AH192" s="24">
        <v>0.54340506087557783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</row>
    <row r="193" spans="1:149" s="1" customFormat="1" ht="15" thickBot="1" x14ac:dyDescent="0.4">
      <c r="A193" s="183"/>
      <c r="B193" s="23">
        <v>1</v>
      </c>
      <c r="C193" s="22">
        <v>1</v>
      </c>
      <c r="D193" s="21">
        <v>0</v>
      </c>
      <c r="E193" s="20">
        <v>0</v>
      </c>
      <c r="F193" s="20">
        <v>0</v>
      </c>
      <c r="G193" s="19">
        <v>1</v>
      </c>
      <c r="H193" s="18">
        <f t="shared" si="21"/>
        <v>4.6775304693779205</v>
      </c>
      <c r="I193" s="17">
        <f t="shared" si="22"/>
        <v>4.6775304693779205</v>
      </c>
      <c r="J193" s="16">
        <f t="shared" si="23"/>
        <v>-1.1465662048427441</v>
      </c>
      <c r="K193" s="15"/>
      <c r="L193" s="64">
        <v>-1.1465662048427441</v>
      </c>
      <c r="M193" s="63">
        <v>3.5309642645351764</v>
      </c>
      <c r="N193" s="63">
        <v>3.5309642645351764</v>
      </c>
      <c r="O193" s="62">
        <v>8.2084947339130974</v>
      </c>
      <c r="P193" s="130">
        <f t="shared" si="16"/>
        <v>0.24111683854062599</v>
      </c>
      <c r="Q193" s="129">
        <f t="shared" si="17"/>
        <v>0.97155607175623759</v>
      </c>
      <c r="R193" s="129">
        <f t="shared" si="18"/>
        <v>0.97155607175623759</v>
      </c>
      <c r="S193" s="129">
        <f t="shared" si="19"/>
        <v>0.99972774380107721</v>
      </c>
      <c r="T193" s="128">
        <f>EXP(P193)/((EXP(P190)+EXP(P191)+EXP(P192)+EXP(P193)))</f>
        <v>0.16854805748955531</v>
      </c>
      <c r="U193" s="128">
        <f>EXP(Q193)/((EXP(Q190)+EXP(Q191)+EXP(Q192)+EXP(Q193)))</f>
        <v>0.34365386078754412</v>
      </c>
      <c r="V193" s="128">
        <f>EXP(R193)/((EXP(R190)+EXP(R191)+EXP(R192)+EXP(R193)))</f>
        <v>0.34365386078754412</v>
      </c>
      <c r="W193" s="127">
        <f>EXP(S193)/((EXP(S190)+EXP(S191)+EXP(S192)+EXP(S193)))</f>
        <v>0.33483531401609862</v>
      </c>
      <c r="X193" s="11"/>
      <c r="Y193" s="10">
        <v>4.2137014372388829E-2</v>
      </c>
      <c r="Z193" s="10">
        <v>8.591346519688603E-2</v>
      </c>
      <c r="AA193" s="10">
        <v>8.591346519688603E-2</v>
      </c>
      <c r="AB193" s="9">
        <v>-0.16629117149597533</v>
      </c>
      <c r="AC193" s="8">
        <v>-8.0377706299089302E-2</v>
      </c>
      <c r="AD193" s="7">
        <v>-8.0377706299089302E-2</v>
      </c>
      <c r="AE193" s="6">
        <f t="shared" si="20"/>
        <v>4.7672773270185542E-2</v>
      </c>
      <c r="AF193" s="5">
        <v>4.7579081756770094</v>
      </c>
      <c r="AG193" s="4">
        <v>4.7579081756770094</v>
      </c>
      <c r="AH193" s="3">
        <v>-1.1942389781129297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</row>
    <row r="194" spans="1:149" s="1" customFormat="1" ht="15" thickBot="1" x14ac:dyDescent="0.4">
      <c r="A194" s="181">
        <f>A190+1</f>
        <v>47</v>
      </c>
      <c r="B194" s="58">
        <v>0</v>
      </c>
      <c r="C194" s="57">
        <v>0</v>
      </c>
      <c r="D194" s="56">
        <v>1</v>
      </c>
      <c r="E194" s="55">
        <v>0</v>
      </c>
      <c r="F194" s="55">
        <v>0</v>
      </c>
      <c r="G194" s="54">
        <v>0</v>
      </c>
      <c r="H194" s="36">
        <f t="shared" si="21"/>
        <v>-3.5039936834858421</v>
      </c>
      <c r="I194" s="35">
        <f t="shared" si="22"/>
        <v>-3.5039936834858421</v>
      </c>
      <c r="J194" s="53">
        <f t="shared" si="23"/>
        <v>2.5074288563617735</v>
      </c>
      <c r="K194" s="52">
        <f>K190</f>
        <v>1</v>
      </c>
      <c r="L194" s="61" cm="1">
        <f t="array" ref="L194:O197">J194:J197 + MMULT(H194:I197, TRANSPOSE(B194:C197))</f>
        <v>2.5074288563617735</v>
      </c>
      <c r="M194" s="60">
        <v>-0.99656482712406858</v>
      </c>
      <c r="N194" s="60">
        <v>-0.99656482712406858</v>
      </c>
      <c r="O194" s="59">
        <v>-4.5005585106099106</v>
      </c>
      <c r="P194" s="136">
        <f t="shared" si="16"/>
        <v>0.92466097224084731</v>
      </c>
      <c r="Q194" s="135">
        <f t="shared" si="17"/>
        <v>0.26961735319023078</v>
      </c>
      <c r="R194" s="135">
        <f t="shared" si="18"/>
        <v>0.26961735319023078</v>
      </c>
      <c r="S194" s="135">
        <f t="shared" si="19"/>
        <v>1.0980875383241721E-2</v>
      </c>
      <c r="T194" s="132">
        <f>EXP(P194)/((EXP(P194)+EXP(P195)+EXP(P196)+EXP(P197)))</f>
        <v>0.33400731474457812</v>
      </c>
      <c r="U194" s="132">
        <f>EXP(Q194)/((EXP(Q194)+EXP(Q195)+EXP(Q196)+EXP(Q197)))</f>
        <v>0.17043566277015876</v>
      </c>
      <c r="V194" s="132">
        <f>EXP(R194)/((EXP(R194)+EXP(R195)+EXP(R196)+EXP(R197)))</f>
        <v>0.17043566277015876</v>
      </c>
      <c r="W194" s="131">
        <f>EXP(S194)/((EXP(S194)+EXP(S195)+EXP(S196)+EXP(S197)))</f>
        <v>0.12467584526571848</v>
      </c>
      <c r="X194" s="49" cm="1">
        <f t="array" ref="X194">SUM(LN(T194:W197)*D194:G197*(-0.25))</f>
        <v>1.0685276249088462</v>
      </c>
      <c r="Y194" s="48" cm="1">
        <f t="array" ref="Y194:AB197">0.25*(T194:W197-D194:G197)</f>
        <v>-0.16649817131385547</v>
      </c>
      <c r="Z194" s="48">
        <v>4.2608915692539689E-2</v>
      </c>
      <c r="AA194" s="48">
        <v>4.2608915692539689E-2</v>
      </c>
      <c r="AB194" s="47">
        <v>3.1168961316429621E-2</v>
      </c>
      <c r="AC194" s="46" cm="1">
        <f t="array" ref="AC194:AD197">MMULT(_xlfn.ANCHORARRAY(Y194),B194:C197)</f>
        <v>7.3777877008969317E-2</v>
      </c>
      <c r="AD194" s="45">
        <v>7.3777877008969317E-2</v>
      </c>
      <c r="AE194" s="6">
        <f t="shared" si="20"/>
        <v>-5.011137861234647E-2</v>
      </c>
      <c r="AF194" s="44" cm="1">
        <f t="array" ref="AF194:AG197">H194:I197-K194*_xlfn.ANCHORARRAY(AC194)</f>
        <v>-3.5777715604948113</v>
      </c>
      <c r="AG194" s="43">
        <v>-3.5777715604948113</v>
      </c>
      <c r="AH194" s="42" cm="1">
        <f t="array" ref="AH194:AH197">J194:J197-K194*AE194:AE197</f>
        <v>2.5575402349741201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</row>
    <row r="195" spans="1:149" s="1" customFormat="1" ht="15" thickBot="1" x14ac:dyDescent="0.4">
      <c r="A195" s="182"/>
      <c r="B195" s="41">
        <v>0</v>
      </c>
      <c r="C195" s="40">
        <v>1</v>
      </c>
      <c r="D195" s="39">
        <v>0</v>
      </c>
      <c r="E195" s="38">
        <v>1</v>
      </c>
      <c r="F195" s="38">
        <v>0</v>
      </c>
      <c r="G195" s="37">
        <v>0</v>
      </c>
      <c r="H195" s="36">
        <f t="shared" si="21"/>
        <v>-4.4794897832050227</v>
      </c>
      <c r="I195" s="35">
        <f t="shared" si="22"/>
        <v>5.2255752910138531</v>
      </c>
      <c r="J195" s="34">
        <f t="shared" si="23"/>
        <v>0.54340506087557772</v>
      </c>
      <c r="K195" s="33"/>
      <c r="L195" s="67">
        <v>0.54340506087557772</v>
      </c>
      <c r="M195" s="66">
        <v>5.7689803518894305</v>
      </c>
      <c r="N195" s="66">
        <v>-3.9360847223294448</v>
      </c>
      <c r="O195" s="65">
        <v>1.2894905686844083</v>
      </c>
      <c r="P195" s="134">
        <f t="shared" si="16"/>
        <v>0.63260416555433574</v>
      </c>
      <c r="Q195" s="133">
        <f t="shared" si="17"/>
        <v>0.99688678220163762</v>
      </c>
      <c r="R195" s="133">
        <f t="shared" si="18"/>
        <v>1.9150603041161004E-2</v>
      </c>
      <c r="S195" s="133">
        <f t="shared" si="19"/>
        <v>0.78406095016049915</v>
      </c>
      <c r="T195" s="132">
        <f>EXP(P195)/((EXP(P194)+EXP(P195)+EXP(P196)+EXP(P197)))</f>
        <v>0.2494119847653363</v>
      </c>
      <c r="U195" s="132">
        <f>EXP(Q195)/((EXP(Q194)+EXP(Q195)+EXP(Q196)+EXP(Q197)))</f>
        <v>0.35270334108088158</v>
      </c>
      <c r="V195" s="132">
        <f>EXP(R195)/((EXP(R194)+EXP(R195)+EXP(R196)+EXP(R197)))</f>
        <v>0.13267348780439661</v>
      </c>
      <c r="W195" s="131">
        <f>EXP(S195)/((EXP(S194)+EXP(S195)+EXP(S196)+EXP(S197)))</f>
        <v>0.2701013356858859</v>
      </c>
      <c r="X195" s="11"/>
      <c r="Y195" s="30">
        <v>6.2352996191334074E-2</v>
      </c>
      <c r="Z195" s="30">
        <v>-0.16182416472977962</v>
      </c>
      <c r="AA195" s="30">
        <v>3.3168371951099153E-2</v>
      </c>
      <c r="AB195" s="29">
        <v>6.7525333921471475E-2</v>
      </c>
      <c r="AC195" s="28">
        <v>0.10069370587257062</v>
      </c>
      <c r="AD195" s="27">
        <v>-9.4298830808308143E-2</v>
      </c>
      <c r="AE195" s="6">
        <f t="shared" si="20"/>
        <v>1.2225373341250845E-3</v>
      </c>
      <c r="AF195" s="26">
        <v>-4.5801834890775934</v>
      </c>
      <c r="AG195" s="25">
        <v>5.3198741218221617</v>
      </c>
      <c r="AH195" s="24">
        <v>0.54218252354145258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</row>
    <row r="196" spans="1:149" s="1" customFormat="1" ht="15" thickBot="1" x14ac:dyDescent="0.4">
      <c r="A196" s="182"/>
      <c r="B196" s="41">
        <v>1</v>
      </c>
      <c r="C196" s="40">
        <v>0</v>
      </c>
      <c r="D196" s="39">
        <v>0</v>
      </c>
      <c r="E196" s="38">
        <v>0</v>
      </c>
      <c r="F196" s="38">
        <v>1</v>
      </c>
      <c r="G196" s="37">
        <v>0</v>
      </c>
      <c r="H196" s="36">
        <f t="shared" si="21"/>
        <v>5.2255752910138531</v>
      </c>
      <c r="I196" s="35">
        <f t="shared" si="22"/>
        <v>-4.4794897832050227</v>
      </c>
      <c r="J196" s="34">
        <f t="shared" si="23"/>
        <v>0.54340506087557783</v>
      </c>
      <c r="K196" s="33"/>
      <c r="L196" s="67">
        <v>0.54340506087557783</v>
      </c>
      <c r="M196" s="66">
        <v>-3.9360847223294448</v>
      </c>
      <c r="N196" s="66">
        <v>5.7689803518894305</v>
      </c>
      <c r="O196" s="65">
        <v>1.2894905686844083</v>
      </c>
      <c r="P196" s="134">
        <f t="shared" si="16"/>
        <v>0.63260416555433574</v>
      </c>
      <c r="Q196" s="133">
        <f t="shared" si="17"/>
        <v>1.9150603041161004E-2</v>
      </c>
      <c r="R196" s="133">
        <f t="shared" si="18"/>
        <v>0.99688678220163762</v>
      </c>
      <c r="S196" s="133">
        <f t="shared" si="19"/>
        <v>0.78406095016049915</v>
      </c>
      <c r="T196" s="132">
        <f>EXP(P196)/((EXP(P194)+EXP(P195)+EXP(P196)+EXP(P197)))</f>
        <v>0.2494119847653363</v>
      </c>
      <c r="U196" s="132">
        <f>EXP(Q196)/((EXP(Q194)+EXP(Q195)+EXP(Q196)+EXP(Q197)))</f>
        <v>0.13267348780439661</v>
      </c>
      <c r="V196" s="132">
        <f>EXP(R196)/((EXP(R194)+EXP(R195)+EXP(R196)+EXP(R197)))</f>
        <v>0.35270334108088158</v>
      </c>
      <c r="W196" s="131">
        <f>EXP(S196)/((EXP(S194)+EXP(S195)+EXP(S196)+EXP(S197)))</f>
        <v>0.2701013356858859</v>
      </c>
      <c r="X196" s="11"/>
      <c r="Y196" s="30">
        <v>6.2352996191334074E-2</v>
      </c>
      <c r="Z196" s="30">
        <v>3.3168371951099153E-2</v>
      </c>
      <c r="AA196" s="30">
        <v>-0.16182416472977962</v>
      </c>
      <c r="AB196" s="29">
        <v>6.7525333921471475E-2</v>
      </c>
      <c r="AC196" s="28">
        <v>-9.4298830808308143E-2</v>
      </c>
      <c r="AD196" s="27">
        <v>0.10069370587257062</v>
      </c>
      <c r="AE196" s="6">
        <f t="shared" si="20"/>
        <v>1.2225373341250845E-3</v>
      </c>
      <c r="AF196" s="26">
        <v>5.3198741218221617</v>
      </c>
      <c r="AG196" s="25">
        <v>-4.5801834890775934</v>
      </c>
      <c r="AH196" s="24">
        <v>0.5421825235414528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</row>
    <row r="197" spans="1:149" s="1" customFormat="1" ht="15" thickBot="1" x14ac:dyDescent="0.4">
      <c r="A197" s="183"/>
      <c r="B197" s="23">
        <v>1</v>
      </c>
      <c r="C197" s="22">
        <v>1</v>
      </c>
      <c r="D197" s="21">
        <v>0</v>
      </c>
      <c r="E197" s="20">
        <v>0</v>
      </c>
      <c r="F197" s="20">
        <v>0</v>
      </c>
      <c r="G197" s="19">
        <v>1</v>
      </c>
      <c r="H197" s="18">
        <f t="shared" si="21"/>
        <v>4.7579081756770094</v>
      </c>
      <c r="I197" s="17">
        <f t="shared" si="22"/>
        <v>4.7579081756770094</v>
      </c>
      <c r="J197" s="16">
        <f t="shared" si="23"/>
        <v>-1.1942389781129297</v>
      </c>
      <c r="K197" s="15"/>
      <c r="L197" s="64">
        <v>-1.1942389781129297</v>
      </c>
      <c r="M197" s="63">
        <v>3.5636691975640797</v>
      </c>
      <c r="N197" s="63">
        <v>3.5636691975640797</v>
      </c>
      <c r="O197" s="62">
        <v>8.3215773732410891</v>
      </c>
      <c r="P197" s="130">
        <f t="shared" si="16"/>
        <v>0.23250165530561498</v>
      </c>
      <c r="Q197" s="129">
        <f t="shared" si="17"/>
        <v>0.97244606340247697</v>
      </c>
      <c r="R197" s="129">
        <f t="shared" si="18"/>
        <v>0.97244606340247697</v>
      </c>
      <c r="S197" s="129">
        <f t="shared" si="19"/>
        <v>0.99975684721214308</v>
      </c>
      <c r="T197" s="128">
        <f>EXP(P197)/((EXP(P194)+EXP(P195)+EXP(P196)+EXP(P197)))</f>
        <v>0.16716871572474934</v>
      </c>
      <c r="U197" s="128">
        <f>EXP(Q197)/((EXP(Q194)+EXP(Q195)+EXP(Q196)+EXP(Q197)))</f>
        <v>0.34418750834456313</v>
      </c>
      <c r="V197" s="128">
        <f>EXP(R197)/((EXP(R194)+EXP(R195)+EXP(R196)+EXP(R197)))</f>
        <v>0.34418750834456313</v>
      </c>
      <c r="W197" s="127">
        <f>EXP(S197)/((EXP(S194)+EXP(S195)+EXP(S196)+EXP(S197)))</f>
        <v>0.3351214833625098</v>
      </c>
      <c r="X197" s="11"/>
      <c r="Y197" s="10">
        <v>4.1792178931187335E-2</v>
      </c>
      <c r="Z197" s="10">
        <v>8.6046877086140783E-2</v>
      </c>
      <c r="AA197" s="10">
        <v>8.6046877086140783E-2</v>
      </c>
      <c r="AB197" s="9">
        <v>-0.16621962915937255</v>
      </c>
      <c r="AC197" s="8">
        <v>-8.0172752073231768E-2</v>
      </c>
      <c r="AD197" s="7">
        <v>-8.0172752073231768E-2</v>
      </c>
      <c r="AE197" s="6">
        <f t="shared" si="20"/>
        <v>4.766630394409635E-2</v>
      </c>
      <c r="AF197" s="5">
        <v>4.8380809277502408</v>
      </c>
      <c r="AG197" s="4">
        <v>4.8380809277502408</v>
      </c>
      <c r="AH197" s="3">
        <v>-1.241905282057026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</row>
    <row r="198" spans="1:149" s="1" customFormat="1" ht="15" thickBot="1" x14ac:dyDescent="0.4">
      <c r="A198" s="181">
        <f>A194+1</f>
        <v>48</v>
      </c>
      <c r="B198" s="58">
        <v>0</v>
      </c>
      <c r="C198" s="57">
        <v>0</v>
      </c>
      <c r="D198" s="56">
        <v>1</v>
      </c>
      <c r="E198" s="55">
        <v>0</v>
      </c>
      <c r="F198" s="55">
        <v>0</v>
      </c>
      <c r="G198" s="54">
        <v>0</v>
      </c>
      <c r="H198" s="36">
        <f t="shared" si="21"/>
        <v>-3.5777715604948113</v>
      </c>
      <c r="I198" s="35">
        <f t="shared" si="22"/>
        <v>-3.5777715604948113</v>
      </c>
      <c r="J198" s="53">
        <f t="shared" si="23"/>
        <v>2.5575402349741201</v>
      </c>
      <c r="K198" s="52">
        <f>K194</f>
        <v>1</v>
      </c>
      <c r="L198" s="61" cm="1">
        <f t="array" ref="L198:O201">J198:J201 + MMULT(H198:I201, TRANSPOSE(B198:C201))</f>
        <v>2.5575402349741201</v>
      </c>
      <c r="M198" s="60">
        <v>-1.0202313255206912</v>
      </c>
      <c r="N198" s="60">
        <v>-1.0202313255206912</v>
      </c>
      <c r="O198" s="59">
        <v>-4.598002886015502</v>
      </c>
      <c r="P198" s="136">
        <f t="shared" si="16"/>
        <v>0.92807844404455309</v>
      </c>
      <c r="Q198" s="135">
        <f t="shared" si="17"/>
        <v>0.26498234357557321</v>
      </c>
      <c r="R198" s="135">
        <f t="shared" si="18"/>
        <v>0.26498234357557321</v>
      </c>
      <c r="S198" s="135">
        <f t="shared" si="19"/>
        <v>9.9714982286194312E-3</v>
      </c>
      <c r="T198" s="132">
        <f>EXP(P198)/((EXP(P198)+EXP(P199)+EXP(P200)+EXP(P201)))</f>
        <v>0.33528356250550506</v>
      </c>
      <c r="U198" s="132">
        <f>EXP(Q198)/((EXP(Q198)+EXP(Q199)+EXP(Q200)+EXP(Q201)))</f>
        <v>0.16975568205222205</v>
      </c>
      <c r="V198" s="132">
        <f>EXP(R198)/((EXP(R198)+EXP(R199)+EXP(R200)+EXP(R201)))</f>
        <v>0.16975568205222205</v>
      </c>
      <c r="W198" s="131">
        <f>EXP(S198)/((EXP(S198)+EXP(S199)+EXP(S200)+EXP(S201)))</f>
        <v>0.12465163685523235</v>
      </c>
      <c r="X198" s="49" cm="1">
        <f t="array" ref="X198">SUM(LN(T198:W201)*D198:G201*(-0.25))</f>
        <v>1.0669072813045619</v>
      </c>
      <c r="Y198" s="48" cm="1">
        <f t="array" ref="Y198:AB201">0.25*(T198:W201-D198:G201)</f>
        <v>-0.16617910937362373</v>
      </c>
      <c r="Z198" s="48">
        <v>4.2438920513055513E-2</v>
      </c>
      <c r="AA198" s="48">
        <v>4.2438920513055513E-2</v>
      </c>
      <c r="AB198" s="47">
        <v>3.1162909213808088E-2</v>
      </c>
      <c r="AC198" s="46" cm="1">
        <f t="array" ref="AC198:AD201">MMULT(_xlfn.ANCHORARRAY(Y198),B198:C201)</f>
        <v>7.3601829726863605E-2</v>
      </c>
      <c r="AD198" s="45">
        <v>7.3601829726863605E-2</v>
      </c>
      <c r="AE198" s="6">
        <f t="shared" si="20"/>
        <v>-5.0138359133704638E-2</v>
      </c>
      <c r="AF198" s="44" cm="1">
        <f t="array" ref="AF198:AG201">H198:I201-K198*_xlfn.ANCHORARRAY(AC198)</f>
        <v>-3.651373390221675</v>
      </c>
      <c r="AG198" s="43">
        <v>-3.651373390221675</v>
      </c>
      <c r="AH198" s="42" cm="1">
        <f t="array" ref="AH198:AH201">J198:J201-K198*AE198:AE201</f>
        <v>2.6076785941078247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</row>
    <row r="199" spans="1:149" s="1" customFormat="1" ht="15" thickBot="1" x14ac:dyDescent="0.4">
      <c r="A199" s="182"/>
      <c r="B199" s="41">
        <v>0</v>
      </c>
      <c r="C199" s="40">
        <v>1</v>
      </c>
      <c r="D199" s="39">
        <v>0</v>
      </c>
      <c r="E199" s="38">
        <v>1</v>
      </c>
      <c r="F199" s="38">
        <v>0</v>
      </c>
      <c r="G199" s="37">
        <v>0</v>
      </c>
      <c r="H199" s="36">
        <f t="shared" si="21"/>
        <v>-4.5801834890775934</v>
      </c>
      <c r="I199" s="35">
        <f t="shared" si="22"/>
        <v>5.3198741218221617</v>
      </c>
      <c r="J199" s="34">
        <f t="shared" si="23"/>
        <v>0.54218252354145258</v>
      </c>
      <c r="K199" s="33"/>
      <c r="L199" s="67">
        <v>0.54218252354145258</v>
      </c>
      <c r="M199" s="66">
        <v>5.862056645363614</v>
      </c>
      <c r="N199" s="66">
        <v>-4.0380009655361411</v>
      </c>
      <c r="O199" s="65">
        <v>1.2818731562860208</v>
      </c>
      <c r="P199" s="134">
        <f t="shared" si="16"/>
        <v>0.63231998211731688</v>
      </c>
      <c r="Q199" s="133">
        <f t="shared" si="17"/>
        <v>0.99716268753681336</v>
      </c>
      <c r="R199" s="133">
        <f t="shared" si="18"/>
        <v>1.7327161169429325E-2</v>
      </c>
      <c r="S199" s="133">
        <f t="shared" si="19"/>
        <v>0.78276846036421144</v>
      </c>
      <c r="T199" s="132">
        <f>EXP(P199)/((EXP(P198)+EXP(P199)+EXP(P200)+EXP(P201)))</f>
        <v>0.24943994058027366</v>
      </c>
      <c r="U199" s="132">
        <f>EXP(Q199)/((EXP(Q198)+EXP(Q199)+EXP(Q200)+EXP(Q201)))</f>
        <v>0.35302560259520027</v>
      </c>
      <c r="V199" s="132">
        <f>EXP(R199)/((EXP(R198)+EXP(R199)+EXP(R200)+EXP(R201)))</f>
        <v>0.13251622046455441</v>
      </c>
      <c r="W199" s="131">
        <f>EXP(S199)/((EXP(S198)+EXP(S199)+EXP(S200)+EXP(S201)))</f>
        <v>0.26997244645636936</v>
      </c>
      <c r="X199" s="11"/>
      <c r="Y199" s="30">
        <v>6.2359985145068415E-2</v>
      </c>
      <c r="Z199" s="30">
        <v>-0.16174359935119992</v>
      </c>
      <c r="AA199" s="30">
        <v>3.3129055116138603E-2</v>
      </c>
      <c r="AB199" s="29">
        <v>6.7493111614092341E-2</v>
      </c>
      <c r="AC199" s="28">
        <v>0.10062216673023094</v>
      </c>
      <c r="AD199" s="27">
        <v>-9.4250487737107577E-2</v>
      </c>
      <c r="AE199" s="6">
        <f t="shared" si="20"/>
        <v>1.2385525240994344E-3</v>
      </c>
      <c r="AF199" s="26">
        <v>-4.6808056558078244</v>
      </c>
      <c r="AG199" s="25">
        <v>5.414124609559269</v>
      </c>
      <c r="AH199" s="24">
        <v>0.54094397101735314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</row>
    <row r="200" spans="1:149" s="1" customFormat="1" ht="15" thickBot="1" x14ac:dyDescent="0.4">
      <c r="A200" s="182"/>
      <c r="B200" s="41">
        <v>1</v>
      </c>
      <c r="C200" s="40">
        <v>0</v>
      </c>
      <c r="D200" s="39">
        <v>0</v>
      </c>
      <c r="E200" s="38">
        <v>0</v>
      </c>
      <c r="F200" s="38">
        <v>1</v>
      </c>
      <c r="G200" s="37">
        <v>0</v>
      </c>
      <c r="H200" s="36">
        <f t="shared" si="21"/>
        <v>5.3198741218221617</v>
      </c>
      <c r="I200" s="35">
        <f t="shared" si="22"/>
        <v>-4.5801834890775934</v>
      </c>
      <c r="J200" s="34">
        <f t="shared" si="23"/>
        <v>0.5421825235414528</v>
      </c>
      <c r="K200" s="33"/>
      <c r="L200" s="67">
        <v>0.5421825235414528</v>
      </c>
      <c r="M200" s="66">
        <v>-4.0380009655361402</v>
      </c>
      <c r="N200" s="66">
        <v>5.862056645363614</v>
      </c>
      <c r="O200" s="65">
        <v>1.2818731562860211</v>
      </c>
      <c r="P200" s="134">
        <f t="shared" si="16"/>
        <v>0.63231998211731688</v>
      </c>
      <c r="Q200" s="133">
        <f t="shared" si="17"/>
        <v>1.7327161169429343E-2</v>
      </c>
      <c r="R200" s="133">
        <f t="shared" si="18"/>
        <v>0.99716268753681336</v>
      </c>
      <c r="S200" s="133">
        <f t="shared" si="19"/>
        <v>0.78276846036421166</v>
      </c>
      <c r="T200" s="132">
        <f>EXP(P200)/((EXP(P198)+EXP(P199)+EXP(P200)+EXP(P201)))</f>
        <v>0.24943994058027366</v>
      </c>
      <c r="U200" s="132">
        <f>EXP(Q200)/((EXP(Q198)+EXP(Q199)+EXP(Q200)+EXP(Q201)))</f>
        <v>0.13251622046455441</v>
      </c>
      <c r="V200" s="132">
        <f>EXP(R200)/((EXP(R198)+EXP(R199)+EXP(R200)+EXP(R201)))</f>
        <v>0.35302560259520027</v>
      </c>
      <c r="W200" s="131">
        <f>EXP(S200)/((EXP(S198)+EXP(S199)+EXP(S200)+EXP(S201)))</f>
        <v>0.26997244645636942</v>
      </c>
      <c r="X200" s="11"/>
      <c r="Y200" s="30">
        <v>6.2359985145068415E-2</v>
      </c>
      <c r="Z200" s="30">
        <v>3.3129055116138603E-2</v>
      </c>
      <c r="AA200" s="30">
        <v>-0.16174359935119992</v>
      </c>
      <c r="AB200" s="29">
        <v>6.7493111614092355E-2</v>
      </c>
      <c r="AC200" s="28">
        <v>-9.4250487737107563E-2</v>
      </c>
      <c r="AD200" s="27">
        <v>0.10062216673023096</v>
      </c>
      <c r="AE200" s="6">
        <f t="shared" si="20"/>
        <v>1.2385525240994621E-3</v>
      </c>
      <c r="AF200" s="26">
        <v>5.414124609559269</v>
      </c>
      <c r="AG200" s="25">
        <v>-4.6808056558078244</v>
      </c>
      <c r="AH200" s="24">
        <v>0.54094397101735336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</row>
    <row r="201" spans="1:149" s="1" customFormat="1" ht="15" thickBot="1" x14ac:dyDescent="0.4">
      <c r="A201" s="183"/>
      <c r="B201" s="23">
        <v>1</v>
      </c>
      <c r="C201" s="22">
        <v>1</v>
      </c>
      <c r="D201" s="21">
        <v>0</v>
      </c>
      <c r="E201" s="20">
        <v>0</v>
      </c>
      <c r="F201" s="20">
        <v>0</v>
      </c>
      <c r="G201" s="19">
        <v>1</v>
      </c>
      <c r="H201" s="18">
        <f t="shared" si="21"/>
        <v>4.8380809277502408</v>
      </c>
      <c r="I201" s="17">
        <f t="shared" si="22"/>
        <v>4.8380809277502408</v>
      </c>
      <c r="J201" s="16">
        <f t="shared" si="23"/>
        <v>-1.241905282057026</v>
      </c>
      <c r="K201" s="15"/>
      <c r="L201" s="64">
        <v>-1.241905282057026</v>
      </c>
      <c r="M201" s="63">
        <v>3.596175645693215</v>
      </c>
      <c r="N201" s="63">
        <v>3.596175645693215</v>
      </c>
      <c r="O201" s="62">
        <v>8.4342565734434558</v>
      </c>
      <c r="P201" s="130">
        <f t="shared" si="16"/>
        <v>0.22410451794164041</v>
      </c>
      <c r="Q201" s="129">
        <f t="shared" si="17"/>
        <v>0.97330381598518678</v>
      </c>
      <c r="R201" s="129">
        <f t="shared" si="18"/>
        <v>0.97330381598518678</v>
      </c>
      <c r="S201" s="129">
        <f t="shared" si="19"/>
        <v>0.999782752617979</v>
      </c>
      <c r="T201" s="128">
        <f>EXP(P201)/((EXP(P198)+EXP(P199)+EXP(P200)+EXP(P201)))</f>
        <v>0.16583655633394753</v>
      </c>
      <c r="U201" s="128">
        <f>EXP(Q201)/((EXP(Q198)+EXP(Q199)+EXP(Q200)+EXP(Q201)))</f>
        <v>0.34470249488802324</v>
      </c>
      <c r="V201" s="128">
        <f>EXP(R201)/((EXP(R198)+EXP(R199)+EXP(R200)+EXP(R201)))</f>
        <v>0.34470249488802324</v>
      </c>
      <c r="W201" s="127">
        <f>EXP(S201)/((EXP(S198)+EXP(S199)+EXP(S200)+EXP(S201)))</f>
        <v>0.33540347023202888</v>
      </c>
      <c r="X201" s="11"/>
      <c r="Y201" s="10">
        <v>4.1459139083486883E-2</v>
      </c>
      <c r="Z201" s="10">
        <v>8.6175623722005809E-2</v>
      </c>
      <c r="AA201" s="10">
        <v>8.6175623722005809E-2</v>
      </c>
      <c r="AB201" s="9">
        <v>-0.16614913244199278</v>
      </c>
      <c r="AC201" s="8">
        <v>-7.9973508719986972E-2</v>
      </c>
      <c r="AD201" s="7">
        <v>-7.9973508719986972E-2</v>
      </c>
      <c r="AE201" s="6">
        <f t="shared" si="20"/>
        <v>4.7661254085505728E-2</v>
      </c>
      <c r="AF201" s="5">
        <v>4.9180544364702277</v>
      </c>
      <c r="AG201" s="4">
        <v>4.9180544364702277</v>
      </c>
      <c r="AH201" s="3">
        <v>-1.2895665361425317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</row>
    <row r="202" spans="1:149" s="1" customFormat="1" ht="15" thickBot="1" x14ac:dyDescent="0.4">
      <c r="A202" s="181">
        <f>A198+1</f>
        <v>49</v>
      </c>
      <c r="B202" s="58">
        <v>0</v>
      </c>
      <c r="C202" s="57">
        <v>0</v>
      </c>
      <c r="D202" s="56">
        <v>1</v>
      </c>
      <c r="E202" s="55">
        <v>0</v>
      </c>
      <c r="F202" s="55">
        <v>0</v>
      </c>
      <c r="G202" s="54">
        <v>0</v>
      </c>
      <c r="H202" s="36">
        <f t="shared" si="21"/>
        <v>-3.651373390221675</v>
      </c>
      <c r="I202" s="35">
        <f t="shared" si="22"/>
        <v>-3.651373390221675</v>
      </c>
      <c r="J202" s="53">
        <f t="shared" si="23"/>
        <v>2.6076785941078247</v>
      </c>
      <c r="K202" s="52">
        <f>K198</f>
        <v>1</v>
      </c>
      <c r="L202" s="61" cm="1">
        <f t="array" ref="L202:O205">J202:J205 + MMULT(H202:I205, TRANSPOSE(B202:C205))</f>
        <v>2.6076785941078247</v>
      </c>
      <c r="M202" s="60">
        <v>-1.0436947961138503</v>
      </c>
      <c r="N202" s="60">
        <v>-1.0436947961138503</v>
      </c>
      <c r="O202" s="59">
        <v>-4.6950681863355257</v>
      </c>
      <c r="P202" s="136">
        <f t="shared" ref="P202:P265" si="24">1/(1+EXP(-L202))</f>
        <v>0.9313541289378523</v>
      </c>
      <c r="Q202" s="135">
        <f t="shared" ref="Q202:Q265" si="25">1/(1+EXP(-M202))</f>
        <v>0.26043770991551862</v>
      </c>
      <c r="R202" s="135">
        <f t="shared" ref="R202:R265" si="26">1/(1+EXP(-N202))</f>
        <v>0.26043770991551862</v>
      </c>
      <c r="S202" s="135">
        <f t="shared" ref="S202:S265" si="27">1/(1+EXP(-O202))</f>
        <v>9.0574567412869816E-3</v>
      </c>
      <c r="T202" s="132">
        <f>EXP(P202)/((EXP(P202)+EXP(P203)+EXP(P204)+EXP(P205)))</f>
        <v>0.33651633759846683</v>
      </c>
      <c r="U202" s="132">
        <f>EXP(Q202)/((EXP(Q202)+EXP(Q203)+EXP(Q204)+EXP(Q205)))</f>
        <v>0.16908986801894568</v>
      </c>
      <c r="V202" s="132">
        <f>EXP(R202)/((EXP(R202)+EXP(R203)+EXP(R204)+EXP(R205)))</f>
        <v>0.16908986801894568</v>
      </c>
      <c r="W202" s="131">
        <f>EXP(S202)/((EXP(S202)+EXP(S203)+EXP(S204)+EXP(S205)))</f>
        <v>0.12463820020456284</v>
      </c>
      <c r="X202" s="49" cm="1">
        <f t="array" ref="X202">SUM(LN(T202:W205)*D202:G205*(-0.25))</f>
        <v>1.0653493944200672</v>
      </c>
      <c r="Y202" s="48" cm="1">
        <f t="array" ref="Y202:AB205">0.25*(T202:W205-D202:G205)</f>
        <v>-0.16587091560038331</v>
      </c>
      <c r="Z202" s="48">
        <v>4.2272467004736421E-2</v>
      </c>
      <c r="AA202" s="48">
        <v>4.2272467004736421E-2</v>
      </c>
      <c r="AB202" s="47">
        <v>3.1159550051140711E-2</v>
      </c>
      <c r="AC202" s="46" cm="1">
        <f t="array" ref="AC202:AD205">MMULT(_xlfn.ANCHORARRAY(Y202),B202:C205)</f>
        <v>7.3432017055877125E-2</v>
      </c>
      <c r="AD202" s="45">
        <v>7.3432017055877125E-2</v>
      </c>
      <c r="AE202" s="6">
        <f t="shared" ref="AE202:AE265" si="28">SUM(Y202:AB202)</f>
        <v>-5.0166431539769768E-2</v>
      </c>
      <c r="AF202" s="44" cm="1">
        <f t="array" ref="AF202:AG205">H202:I205-K202*_xlfn.ANCHORARRAY(AC202)</f>
        <v>-3.724805407277552</v>
      </c>
      <c r="AG202" s="43">
        <v>-3.724805407277552</v>
      </c>
      <c r="AH202" s="42" cm="1">
        <f t="array" ref="AH202:AH205">J202:J205-K202*AE202:AE205</f>
        <v>2.6578450256475943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</row>
    <row r="203" spans="1:149" s="1" customFormat="1" ht="15" thickBot="1" x14ac:dyDescent="0.4">
      <c r="A203" s="182"/>
      <c r="B203" s="41">
        <v>0</v>
      </c>
      <c r="C203" s="40">
        <v>1</v>
      </c>
      <c r="D203" s="39">
        <v>0</v>
      </c>
      <c r="E203" s="38">
        <v>1</v>
      </c>
      <c r="F203" s="38">
        <v>0</v>
      </c>
      <c r="G203" s="37">
        <v>0</v>
      </c>
      <c r="H203" s="36">
        <f t="shared" si="21"/>
        <v>-4.6808056558078244</v>
      </c>
      <c r="I203" s="35">
        <f t="shared" si="22"/>
        <v>5.414124609559269</v>
      </c>
      <c r="J203" s="34">
        <f t="shared" si="23"/>
        <v>0.54094397101735314</v>
      </c>
      <c r="K203" s="33"/>
      <c r="L203" s="67">
        <v>0.54094397101735314</v>
      </c>
      <c r="M203" s="66">
        <v>5.9550685805766221</v>
      </c>
      <c r="N203" s="66">
        <v>-4.1398616847904712</v>
      </c>
      <c r="O203" s="65">
        <v>1.2742629247687978</v>
      </c>
      <c r="P203" s="134">
        <f t="shared" si="24"/>
        <v>0.63203198211722045</v>
      </c>
      <c r="Q203" s="133">
        <f t="shared" si="25"/>
        <v>0.99741403851250832</v>
      </c>
      <c r="R203" s="133">
        <f t="shared" si="26"/>
        <v>1.5675422085723315E-2</v>
      </c>
      <c r="S203" s="133">
        <f t="shared" si="27"/>
        <v>0.78147161693131595</v>
      </c>
      <c r="T203" s="132">
        <f>EXP(P203)/((EXP(P202)+EXP(P203)+EXP(P204)+EXP(P205)))</f>
        <v>0.24946647879572556</v>
      </c>
      <c r="U203" s="132">
        <f>EXP(Q203)/((EXP(Q202)+EXP(Q203)+EXP(Q204)+EXP(Q205)))</f>
        <v>0.35333148440550705</v>
      </c>
      <c r="V203" s="132">
        <f>EXP(R203)/((EXP(R202)+EXP(R203)+EXP(R204)+EXP(R205)))</f>
        <v>0.13237887139808147</v>
      </c>
      <c r="W203" s="131">
        <f>EXP(S203)/((EXP(S202)+EXP(S203)+EXP(S204)+EXP(S205)))</f>
        <v>0.26984003008831126</v>
      </c>
      <c r="X203" s="11"/>
      <c r="Y203" s="30">
        <v>6.236661969893139E-2</v>
      </c>
      <c r="Z203" s="30">
        <v>-0.16166712889862322</v>
      </c>
      <c r="AA203" s="30">
        <v>3.3094717849520366E-2</v>
      </c>
      <c r="AB203" s="29">
        <v>6.7460007522077814E-2</v>
      </c>
      <c r="AC203" s="28">
        <v>0.10055472537159818</v>
      </c>
      <c r="AD203" s="27">
        <v>-9.4207121376545411E-2</v>
      </c>
      <c r="AE203" s="6">
        <f t="shared" si="28"/>
        <v>1.2542161719063527E-3</v>
      </c>
      <c r="AF203" s="26">
        <v>-4.7813603811794225</v>
      </c>
      <c r="AG203" s="25">
        <v>5.5083317309358142</v>
      </c>
      <c r="AH203" s="24">
        <v>0.53968975484544679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</row>
    <row r="204" spans="1:149" s="1" customFormat="1" ht="15" thickBot="1" x14ac:dyDescent="0.4">
      <c r="A204" s="182"/>
      <c r="B204" s="41">
        <v>1</v>
      </c>
      <c r="C204" s="40">
        <v>0</v>
      </c>
      <c r="D204" s="39">
        <v>0</v>
      </c>
      <c r="E204" s="38">
        <v>0</v>
      </c>
      <c r="F204" s="38">
        <v>1</v>
      </c>
      <c r="G204" s="37">
        <v>0</v>
      </c>
      <c r="H204" s="36">
        <f t="shared" si="21"/>
        <v>5.414124609559269</v>
      </c>
      <c r="I204" s="35">
        <f t="shared" si="22"/>
        <v>-4.6808056558078244</v>
      </c>
      <c r="J204" s="34">
        <f t="shared" si="23"/>
        <v>0.54094397101735336</v>
      </c>
      <c r="K204" s="33"/>
      <c r="L204" s="67">
        <v>0.54094397101735336</v>
      </c>
      <c r="M204" s="66">
        <v>-4.1398616847904712</v>
      </c>
      <c r="N204" s="66">
        <v>5.9550685805766221</v>
      </c>
      <c r="O204" s="65">
        <v>1.274262924768798</v>
      </c>
      <c r="P204" s="134">
        <f t="shared" si="24"/>
        <v>0.63203198211722045</v>
      </c>
      <c r="Q204" s="133">
        <f t="shared" si="25"/>
        <v>1.5675422085723315E-2</v>
      </c>
      <c r="R204" s="133">
        <f t="shared" si="26"/>
        <v>0.99741403851250832</v>
      </c>
      <c r="S204" s="133">
        <f t="shared" si="27"/>
        <v>0.78147161693131595</v>
      </c>
      <c r="T204" s="132">
        <f>EXP(P204)/((EXP(P202)+EXP(P203)+EXP(P204)+EXP(P205)))</f>
        <v>0.24946647879572556</v>
      </c>
      <c r="U204" s="132">
        <f>EXP(Q204)/((EXP(Q202)+EXP(Q203)+EXP(Q204)+EXP(Q205)))</f>
        <v>0.13237887139808147</v>
      </c>
      <c r="V204" s="132">
        <f>EXP(R204)/((EXP(R202)+EXP(R203)+EXP(R204)+EXP(R205)))</f>
        <v>0.35333148440550705</v>
      </c>
      <c r="W204" s="131">
        <f>EXP(S204)/((EXP(S202)+EXP(S203)+EXP(S204)+EXP(S205)))</f>
        <v>0.26984003008831126</v>
      </c>
      <c r="X204" s="11"/>
      <c r="Y204" s="30">
        <v>6.236661969893139E-2</v>
      </c>
      <c r="Z204" s="30">
        <v>3.3094717849520366E-2</v>
      </c>
      <c r="AA204" s="30">
        <v>-0.16166712889862322</v>
      </c>
      <c r="AB204" s="29">
        <v>6.7460007522077814E-2</v>
      </c>
      <c r="AC204" s="28">
        <v>-9.4207121376545411E-2</v>
      </c>
      <c r="AD204" s="27">
        <v>0.10055472537159818</v>
      </c>
      <c r="AE204" s="6">
        <f t="shared" si="28"/>
        <v>1.2542161719063527E-3</v>
      </c>
      <c r="AF204" s="26">
        <v>5.5083317309358142</v>
      </c>
      <c r="AG204" s="25">
        <v>-4.7813603811794225</v>
      </c>
      <c r="AH204" s="24">
        <v>0.53968975484544701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</row>
    <row r="205" spans="1:149" s="1" customFormat="1" ht="15" thickBot="1" x14ac:dyDescent="0.4">
      <c r="A205" s="183"/>
      <c r="B205" s="23">
        <v>1</v>
      </c>
      <c r="C205" s="22">
        <v>1</v>
      </c>
      <c r="D205" s="21">
        <v>0</v>
      </c>
      <c r="E205" s="20">
        <v>0</v>
      </c>
      <c r="F205" s="20">
        <v>0</v>
      </c>
      <c r="G205" s="19">
        <v>1</v>
      </c>
      <c r="H205" s="18">
        <f t="shared" si="21"/>
        <v>4.9180544364702277</v>
      </c>
      <c r="I205" s="17">
        <f t="shared" si="22"/>
        <v>4.9180544364702277</v>
      </c>
      <c r="J205" s="16">
        <f t="shared" si="23"/>
        <v>-1.2895665361425317</v>
      </c>
      <c r="K205" s="15"/>
      <c r="L205" s="64">
        <v>-1.2895665361425317</v>
      </c>
      <c r="M205" s="63">
        <v>3.6284879003276957</v>
      </c>
      <c r="N205" s="63">
        <v>3.6284879003276957</v>
      </c>
      <c r="O205" s="62">
        <v>8.5465423367979234</v>
      </c>
      <c r="P205" s="130">
        <f t="shared" si="24"/>
        <v>0.21592618811407902</v>
      </c>
      <c r="Q205" s="129">
        <f t="shared" si="25"/>
        <v>0.97413068372676825</v>
      </c>
      <c r="R205" s="129">
        <f t="shared" si="26"/>
        <v>0.97413068372676825</v>
      </c>
      <c r="S205" s="129">
        <f t="shared" si="27"/>
        <v>0.99980582224070591</v>
      </c>
      <c r="T205" s="128">
        <f>EXP(P205)/((EXP(P202)+EXP(P203)+EXP(P204)+EXP(P205)))</f>
        <v>0.16455070481008199</v>
      </c>
      <c r="U205" s="128">
        <f>EXP(Q205)/((EXP(Q202)+EXP(Q203)+EXP(Q204)+EXP(Q205)))</f>
        <v>0.34519977617746578</v>
      </c>
      <c r="V205" s="128">
        <f>EXP(R205)/((EXP(R202)+EXP(R203)+EXP(R204)+EXP(R205)))</f>
        <v>0.34519977617746578</v>
      </c>
      <c r="W205" s="127">
        <f>EXP(S205)/((EXP(S202)+EXP(S203)+EXP(S204)+EXP(S205)))</f>
        <v>0.33568173961881465</v>
      </c>
      <c r="X205" s="11"/>
      <c r="Y205" s="10">
        <v>4.1137676202520498E-2</v>
      </c>
      <c r="Z205" s="10">
        <v>8.6299944044366445E-2</v>
      </c>
      <c r="AA205" s="10">
        <v>8.6299944044366445E-2</v>
      </c>
      <c r="AB205" s="9">
        <v>-0.16607956509529634</v>
      </c>
      <c r="AC205" s="8">
        <v>-7.9779621050929894E-2</v>
      </c>
      <c r="AD205" s="7">
        <v>-7.9779621050929894E-2</v>
      </c>
      <c r="AE205" s="6">
        <f t="shared" si="28"/>
        <v>4.7657999195957035E-2</v>
      </c>
      <c r="AF205" s="5">
        <v>4.9978340575211577</v>
      </c>
      <c r="AG205" s="4">
        <v>4.9978340575211577</v>
      </c>
      <c r="AH205" s="3">
        <v>-1.3372245353384886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</row>
    <row r="206" spans="1:149" s="1" customFormat="1" ht="15" thickBot="1" x14ac:dyDescent="0.4">
      <c r="A206" s="181">
        <f>A202+1</f>
        <v>50</v>
      </c>
      <c r="B206" s="58">
        <v>0</v>
      </c>
      <c r="C206" s="57">
        <v>0</v>
      </c>
      <c r="D206" s="56">
        <v>1</v>
      </c>
      <c r="E206" s="55">
        <v>0</v>
      </c>
      <c r="F206" s="55">
        <v>0</v>
      </c>
      <c r="G206" s="54">
        <v>0</v>
      </c>
      <c r="H206" s="36">
        <f t="shared" ref="H206:H269" si="29">AF202</f>
        <v>-3.724805407277552</v>
      </c>
      <c r="I206" s="35">
        <f t="shared" ref="I206:I269" si="30">AG202</f>
        <v>-3.724805407277552</v>
      </c>
      <c r="J206" s="53">
        <f t="shared" ref="J206:J269" si="31">AH202</f>
        <v>2.6578450256475943</v>
      </c>
      <c r="K206" s="52">
        <f>K202</f>
        <v>1</v>
      </c>
      <c r="L206" s="61" cm="1">
        <f t="array" ref="L206:O209">J206:J209 + MMULT(H206:I209, TRANSPOSE(B206:C209))</f>
        <v>2.6578450256475943</v>
      </c>
      <c r="M206" s="60">
        <v>-1.0669603816299578</v>
      </c>
      <c r="N206" s="60">
        <v>-1.0669603816299578</v>
      </c>
      <c r="O206" s="59">
        <v>-4.7917657889075098</v>
      </c>
      <c r="P206" s="136">
        <f t="shared" si="24"/>
        <v>0.93449287123707492</v>
      </c>
      <c r="Q206" s="135">
        <f t="shared" si="25"/>
        <v>0.25598156518171716</v>
      </c>
      <c r="R206" s="135">
        <f t="shared" si="26"/>
        <v>0.25598156518171716</v>
      </c>
      <c r="S206" s="135">
        <f t="shared" si="27"/>
        <v>8.2295055606455107E-3</v>
      </c>
      <c r="T206" s="132">
        <f>EXP(P206)/((EXP(P206)+EXP(P207)+EXP(P208)+EXP(P209)))</f>
        <v>0.33770666835605884</v>
      </c>
      <c r="U206" s="132">
        <f>EXP(Q206)/((EXP(Q206)+EXP(Q207)+EXP(Q208)+EXP(Q209)))</f>
        <v>0.16843801276085815</v>
      </c>
      <c r="V206" s="132">
        <f>EXP(R206)/((EXP(R206)+EXP(R207)+EXP(R208)+EXP(R209)))</f>
        <v>0.16843801276085815</v>
      </c>
      <c r="W206" s="131">
        <f>EXP(S206)/((EXP(S206)+EXP(S207)+EXP(S208)+EXP(S209)))</f>
        <v>0.12463449473203132</v>
      </c>
      <c r="X206" s="49" cm="1">
        <f t="array" ref="X206">SUM(LN(T206:W209)*D206:G209*(-0.25))</f>
        <v>1.0638506516581234</v>
      </c>
      <c r="Y206" s="48" cm="1">
        <f t="array" ref="Y206:AB209">0.25*(T206:W209-D206:G209)</f>
        <v>-0.1655733329109853</v>
      </c>
      <c r="Z206" s="48">
        <v>4.2109503190214538E-2</v>
      </c>
      <c r="AA206" s="48">
        <v>4.2109503190214538E-2</v>
      </c>
      <c r="AB206" s="47">
        <v>3.1158623683007831E-2</v>
      </c>
      <c r="AC206" s="46" cm="1">
        <f t="array" ref="AC206:AD209">MMULT(_xlfn.ANCHORARRAY(Y206),B206:C209)</f>
        <v>7.3268126873222372E-2</v>
      </c>
      <c r="AD206" s="45">
        <v>7.3268126873222372E-2</v>
      </c>
      <c r="AE206" s="6">
        <f t="shared" si="28"/>
        <v>-5.0195702847548415E-2</v>
      </c>
      <c r="AF206" s="44" cm="1">
        <f t="array" ref="AF206:AG209">H206:I209-K206*_xlfn.ANCHORARRAY(AC206)</f>
        <v>-3.7980735341507743</v>
      </c>
      <c r="AG206" s="43">
        <v>-3.7980735341507743</v>
      </c>
      <c r="AH206" s="42" cm="1">
        <f t="array" ref="AH206:AH209">J206:J209-K206*AE206:AE209</f>
        <v>2.7080407284951429</v>
      </c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</row>
    <row r="207" spans="1:149" s="1" customFormat="1" ht="15" thickBot="1" x14ac:dyDescent="0.4">
      <c r="A207" s="182"/>
      <c r="B207" s="41">
        <v>0</v>
      </c>
      <c r="C207" s="40">
        <v>1</v>
      </c>
      <c r="D207" s="39">
        <v>0</v>
      </c>
      <c r="E207" s="38">
        <v>1</v>
      </c>
      <c r="F207" s="38">
        <v>0</v>
      </c>
      <c r="G207" s="37">
        <v>0</v>
      </c>
      <c r="H207" s="36">
        <f t="shared" si="29"/>
        <v>-4.7813603811794225</v>
      </c>
      <c r="I207" s="35">
        <f t="shared" si="30"/>
        <v>5.5083317309358142</v>
      </c>
      <c r="J207" s="34">
        <f t="shared" si="31"/>
        <v>0.53968975484544679</v>
      </c>
      <c r="K207" s="33"/>
      <c r="L207" s="67">
        <v>0.53968975484544679</v>
      </c>
      <c r="M207" s="66">
        <v>6.0480214857812609</v>
      </c>
      <c r="N207" s="66">
        <v>-4.2416706263339758</v>
      </c>
      <c r="O207" s="65">
        <v>1.2666611046018383</v>
      </c>
      <c r="P207" s="134">
        <f t="shared" si="24"/>
        <v>0.63174024385516836</v>
      </c>
      <c r="Q207" s="133">
        <f t="shared" si="25"/>
        <v>0.9976430367124659</v>
      </c>
      <c r="R207" s="133">
        <f t="shared" si="26"/>
        <v>1.4179589510710872E-2</v>
      </c>
      <c r="S207" s="133">
        <f t="shared" si="27"/>
        <v>0.78017064834216943</v>
      </c>
      <c r="T207" s="132">
        <f>EXP(P207)/((EXP(P206)+EXP(P207)+EXP(P208)+EXP(P209)))</f>
        <v>0.2494915498309799</v>
      </c>
      <c r="U207" s="132">
        <f>EXP(Q207)/((EXP(Q206)+EXP(Q207)+EXP(Q208)+EXP(Q209)))</f>
        <v>0.35362225843663181</v>
      </c>
      <c r="V207" s="132">
        <f>EXP(R207)/((EXP(R206)+EXP(R207)+EXP(R208)+EXP(R209)))</f>
        <v>0.13225949045629973</v>
      </c>
      <c r="W207" s="131">
        <f>EXP(S207)/((EXP(S206)+EXP(S207)+EXP(S208)+EXP(S209)))</f>
        <v>0.26970440273505802</v>
      </c>
      <c r="X207" s="11"/>
      <c r="Y207" s="30">
        <v>6.2372887457744976E-2</v>
      </c>
      <c r="Z207" s="30">
        <v>-0.16159443539084206</v>
      </c>
      <c r="AA207" s="30">
        <v>3.3064872614074932E-2</v>
      </c>
      <c r="AB207" s="29">
        <v>6.7426100683764506E-2</v>
      </c>
      <c r="AC207" s="28">
        <v>0.10049097329783943</v>
      </c>
      <c r="AD207" s="27">
        <v>-9.4168334707077556E-2</v>
      </c>
      <c r="AE207" s="6">
        <f t="shared" si="28"/>
        <v>1.2694253647423381E-3</v>
      </c>
      <c r="AF207" s="26">
        <v>-4.8818513544772619</v>
      </c>
      <c r="AG207" s="25">
        <v>5.602500065642892</v>
      </c>
      <c r="AH207" s="24">
        <v>0.5384203294807044</v>
      </c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</row>
    <row r="208" spans="1:149" s="1" customFormat="1" ht="15" thickBot="1" x14ac:dyDescent="0.4">
      <c r="A208" s="182"/>
      <c r="B208" s="41">
        <v>1</v>
      </c>
      <c r="C208" s="40">
        <v>0</v>
      </c>
      <c r="D208" s="39">
        <v>0</v>
      </c>
      <c r="E208" s="38">
        <v>0</v>
      </c>
      <c r="F208" s="38">
        <v>1</v>
      </c>
      <c r="G208" s="37">
        <v>0</v>
      </c>
      <c r="H208" s="36">
        <f t="shared" si="29"/>
        <v>5.5083317309358142</v>
      </c>
      <c r="I208" s="35">
        <f t="shared" si="30"/>
        <v>-4.7813603811794225</v>
      </c>
      <c r="J208" s="34">
        <f t="shared" si="31"/>
        <v>0.53968975484544701</v>
      </c>
      <c r="K208" s="33"/>
      <c r="L208" s="67">
        <v>0.53968975484544701</v>
      </c>
      <c r="M208" s="66">
        <v>-4.2416706263339758</v>
      </c>
      <c r="N208" s="66">
        <v>6.0480214857812609</v>
      </c>
      <c r="O208" s="65">
        <v>1.2666611046018388</v>
      </c>
      <c r="P208" s="134">
        <f t="shared" si="24"/>
        <v>0.63174024385516847</v>
      </c>
      <c r="Q208" s="133">
        <f t="shared" si="25"/>
        <v>1.4179589510710872E-2</v>
      </c>
      <c r="R208" s="133">
        <f t="shared" si="26"/>
        <v>0.9976430367124659</v>
      </c>
      <c r="S208" s="133">
        <f t="shared" si="27"/>
        <v>0.78017064834216943</v>
      </c>
      <c r="T208" s="132">
        <f>EXP(P208)/((EXP(P206)+EXP(P207)+EXP(P208)+EXP(P209)))</f>
        <v>0.24949154983097993</v>
      </c>
      <c r="U208" s="132">
        <f>EXP(Q208)/((EXP(Q206)+EXP(Q207)+EXP(Q208)+EXP(Q209)))</f>
        <v>0.13225949045629973</v>
      </c>
      <c r="V208" s="132">
        <f>EXP(R208)/((EXP(R206)+EXP(R207)+EXP(R208)+EXP(R209)))</f>
        <v>0.35362225843663181</v>
      </c>
      <c r="W208" s="131">
        <f>EXP(S208)/((EXP(S206)+EXP(S207)+EXP(S208)+EXP(S209)))</f>
        <v>0.26970440273505802</v>
      </c>
      <c r="X208" s="11"/>
      <c r="Y208" s="30">
        <v>6.2372887457744983E-2</v>
      </c>
      <c r="Z208" s="30">
        <v>3.3064872614074932E-2</v>
      </c>
      <c r="AA208" s="30">
        <v>-0.16159443539084206</v>
      </c>
      <c r="AB208" s="29">
        <v>6.7426100683764506E-2</v>
      </c>
      <c r="AC208" s="28">
        <v>-9.4168334707077556E-2</v>
      </c>
      <c r="AD208" s="27">
        <v>0.10049097329783943</v>
      </c>
      <c r="AE208" s="6">
        <f t="shared" si="28"/>
        <v>1.2694253647423659E-3</v>
      </c>
      <c r="AF208" s="26">
        <v>5.602500065642892</v>
      </c>
      <c r="AG208" s="25">
        <v>-4.8818513544772619</v>
      </c>
      <c r="AH208" s="24">
        <v>0.53842032948070462</v>
      </c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</row>
    <row r="209" spans="1:149" s="1" customFormat="1" ht="15" thickBot="1" x14ac:dyDescent="0.4">
      <c r="A209" s="183"/>
      <c r="B209" s="23">
        <v>1</v>
      </c>
      <c r="C209" s="22">
        <v>1</v>
      </c>
      <c r="D209" s="21">
        <v>0</v>
      </c>
      <c r="E209" s="20">
        <v>0</v>
      </c>
      <c r="F209" s="20">
        <v>0</v>
      </c>
      <c r="G209" s="19">
        <v>1</v>
      </c>
      <c r="H209" s="18">
        <f t="shared" si="29"/>
        <v>4.9978340575211577</v>
      </c>
      <c r="I209" s="17">
        <f t="shared" si="30"/>
        <v>4.9978340575211577</v>
      </c>
      <c r="J209" s="16">
        <f t="shared" si="31"/>
        <v>-1.3372245353384886</v>
      </c>
      <c r="K209" s="15"/>
      <c r="L209" s="64">
        <v>-1.3372245353384886</v>
      </c>
      <c r="M209" s="63">
        <v>3.6606095221826691</v>
      </c>
      <c r="N209" s="63">
        <v>3.6606095221826691</v>
      </c>
      <c r="O209" s="62">
        <v>8.6584435797038264</v>
      </c>
      <c r="P209" s="130">
        <f t="shared" si="24"/>
        <v>0.20796685323846578</v>
      </c>
      <c r="Q209" s="129">
        <f t="shared" si="25"/>
        <v>0.97492794098573332</v>
      </c>
      <c r="R209" s="129">
        <f t="shared" si="26"/>
        <v>0.97492794098573332</v>
      </c>
      <c r="S209" s="129">
        <f t="shared" si="27"/>
        <v>0.99982637577473277</v>
      </c>
      <c r="T209" s="128">
        <f>EXP(P209)/((EXP(P206)+EXP(P207)+EXP(P208)+EXP(P209)))</f>
        <v>0.16331023198198139</v>
      </c>
      <c r="U209" s="128">
        <f>EXP(Q209)/((EXP(Q206)+EXP(Q207)+EXP(Q208)+EXP(Q209)))</f>
        <v>0.34568023834621031</v>
      </c>
      <c r="V209" s="128">
        <f>EXP(R209)/((EXP(R206)+EXP(R207)+EXP(R208)+EXP(R209)))</f>
        <v>0.34568023834621031</v>
      </c>
      <c r="W209" s="127">
        <f>EXP(S209)/((EXP(S206)+EXP(S207)+EXP(S208)+EXP(S209)))</f>
        <v>0.33595669979785253</v>
      </c>
      <c r="X209" s="11"/>
      <c r="Y209" s="10">
        <v>4.0827557995495346E-2</v>
      </c>
      <c r="Z209" s="10">
        <v>8.6420059586552578E-2</v>
      </c>
      <c r="AA209" s="10">
        <v>8.6420059586552578E-2</v>
      </c>
      <c r="AB209" s="9">
        <v>-0.16601082505053688</v>
      </c>
      <c r="AC209" s="8">
        <v>-7.9590765463984303E-2</v>
      </c>
      <c r="AD209" s="7">
        <v>-7.9590765463984303E-2</v>
      </c>
      <c r="AE209" s="6">
        <f t="shared" si="28"/>
        <v>4.7656852118063614E-2</v>
      </c>
      <c r="AF209" s="5">
        <v>5.077424822985142</v>
      </c>
      <c r="AG209" s="4">
        <v>5.077424822985142</v>
      </c>
      <c r="AH209" s="3">
        <v>-1.3848813874565522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</row>
    <row r="210" spans="1:149" s="1" customFormat="1" ht="15" thickBot="1" x14ac:dyDescent="0.4">
      <c r="A210" s="181">
        <f>A206+1</f>
        <v>51</v>
      </c>
      <c r="B210" s="58">
        <v>0</v>
      </c>
      <c r="C210" s="57">
        <v>0</v>
      </c>
      <c r="D210" s="56">
        <v>1</v>
      </c>
      <c r="E210" s="55">
        <v>0</v>
      </c>
      <c r="F210" s="55">
        <v>0</v>
      </c>
      <c r="G210" s="54">
        <v>0</v>
      </c>
      <c r="H210" s="36">
        <f t="shared" si="29"/>
        <v>-3.7980735341507743</v>
      </c>
      <c r="I210" s="35">
        <f t="shared" si="30"/>
        <v>-3.7980735341507743</v>
      </c>
      <c r="J210" s="53">
        <f t="shared" si="31"/>
        <v>2.7080407284951429</v>
      </c>
      <c r="K210" s="52">
        <f>K206</f>
        <v>1</v>
      </c>
      <c r="L210" s="61" cm="1">
        <f t="array" ref="L210:O213">J210:J213 + MMULT(H210:I213, TRANSPOSE(B210:C213))</f>
        <v>2.7080407284951429</v>
      </c>
      <c r="M210" s="60">
        <v>-1.0900328056556314</v>
      </c>
      <c r="N210" s="60">
        <v>-1.0900328056556314</v>
      </c>
      <c r="O210" s="59">
        <v>-4.8881063398064057</v>
      </c>
      <c r="P210" s="136">
        <f t="shared" si="24"/>
        <v>0.93749944496212945</v>
      </c>
      <c r="Q210" s="135">
        <f t="shared" si="25"/>
        <v>0.25161210092441189</v>
      </c>
      <c r="R210" s="135">
        <f t="shared" si="26"/>
        <v>0.25161210092441189</v>
      </c>
      <c r="S210" s="135">
        <f t="shared" si="27"/>
        <v>7.4793172536982378E-3</v>
      </c>
      <c r="T210" s="132">
        <f>EXP(P210)/((EXP(P210)+EXP(P211)+EXP(P212)+EXP(P213)))</f>
        <v>0.33885560505977924</v>
      </c>
      <c r="U210" s="132">
        <f>EXP(Q210)/((EXP(Q210)+EXP(Q211)+EXP(Q212)+EXP(Q213)))</f>
        <v>0.16779990343234802</v>
      </c>
      <c r="V210" s="132">
        <f>EXP(R210)/((EXP(R210)+EXP(R211)+EXP(R212)+EXP(R213)))</f>
        <v>0.16779990343234802</v>
      </c>
      <c r="W210" s="131">
        <f>EXP(S210)/((EXP(S210)+EXP(S211)+EXP(S212)+EXP(S213)))</f>
        <v>0.12463958217719147</v>
      </c>
      <c r="X210" s="49" cm="1">
        <f t="array" ref="X210">SUM(LN(T210:W213)*D210:G213*(-0.25))</f>
        <v>1.0624079578743713</v>
      </c>
      <c r="Y210" s="48" cm="1">
        <f t="array" ref="Y210:AB213">0.25*(T210:W213-D210:G213)</f>
        <v>-0.16528609873505518</v>
      </c>
      <c r="Z210" s="48">
        <v>4.1949975858087005E-2</v>
      </c>
      <c r="AA210" s="48">
        <v>4.1949975858087005E-2</v>
      </c>
      <c r="AB210" s="47">
        <v>3.1159895544297867E-2</v>
      </c>
      <c r="AC210" s="46" cm="1">
        <f t="array" ref="AC210:AD213">MMULT(_xlfn.ANCHORARRAY(Y210),B210:C213)</f>
        <v>7.3109871402384868E-2</v>
      </c>
      <c r="AD210" s="45">
        <v>7.3109871402384868E-2</v>
      </c>
      <c r="AE210" s="6">
        <f t="shared" si="28"/>
        <v>-5.0226251474583303E-2</v>
      </c>
      <c r="AF210" s="44" cm="1">
        <f t="array" ref="AF210:AG213">H210:I213-K210*_xlfn.ANCHORARRAY(AC210)</f>
        <v>-3.8711834055531593</v>
      </c>
      <c r="AG210" s="43">
        <v>-3.8711834055531593</v>
      </c>
      <c r="AH210" s="42" cm="1">
        <f t="array" ref="AH210:AH213">J210:J213-K210*AE210:AE213</f>
        <v>2.7582669799697261</v>
      </c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</row>
    <row r="211" spans="1:149" s="1" customFormat="1" ht="15" thickBot="1" x14ac:dyDescent="0.4">
      <c r="A211" s="182"/>
      <c r="B211" s="41">
        <v>0</v>
      </c>
      <c r="C211" s="40">
        <v>1</v>
      </c>
      <c r="D211" s="39">
        <v>0</v>
      </c>
      <c r="E211" s="38">
        <v>1</v>
      </c>
      <c r="F211" s="38">
        <v>0</v>
      </c>
      <c r="G211" s="37">
        <v>0</v>
      </c>
      <c r="H211" s="36">
        <f t="shared" si="29"/>
        <v>-4.8818513544772619</v>
      </c>
      <c r="I211" s="35">
        <f t="shared" si="30"/>
        <v>5.602500065642892</v>
      </c>
      <c r="J211" s="34">
        <f t="shared" si="31"/>
        <v>0.5384203294807044</v>
      </c>
      <c r="K211" s="33"/>
      <c r="L211" s="67">
        <v>0.5384203294807044</v>
      </c>
      <c r="M211" s="66">
        <v>6.1409203951235964</v>
      </c>
      <c r="N211" s="66">
        <v>-4.3434310249965575</v>
      </c>
      <c r="O211" s="65">
        <v>1.2590690406463345</v>
      </c>
      <c r="P211" s="134">
        <f t="shared" si="24"/>
        <v>0.63144486965849222</v>
      </c>
      <c r="Q211" s="133">
        <f t="shared" si="25"/>
        <v>0.99785168404823998</v>
      </c>
      <c r="R211" s="133">
        <f t="shared" si="26"/>
        <v>1.2825252106657786E-2</v>
      </c>
      <c r="S211" s="133">
        <f t="shared" si="27"/>
        <v>0.77886580668287597</v>
      </c>
      <c r="T211" s="132">
        <f>EXP(P211)/((EXP(P210)+EXP(P211)+EXP(P212)+EXP(P213)))</f>
        <v>0.24951511575892496</v>
      </c>
      <c r="U211" s="132">
        <f>EXP(Q211)/((EXP(Q210)+EXP(Q211)+EXP(Q212)+EXP(Q213)))</f>
        <v>0.35389908492647876</v>
      </c>
      <c r="V211" s="132">
        <f>EXP(R211)/((EXP(R210)+EXP(R211)+EXP(R212)+EXP(R213)))</f>
        <v>0.1321563074945708</v>
      </c>
      <c r="W211" s="131">
        <f>EXP(S211)/((EXP(S210)+EXP(S211)+EXP(S212)+EXP(S213)))</f>
        <v>0.26956585469950683</v>
      </c>
      <c r="X211" s="11"/>
      <c r="Y211" s="30">
        <v>6.237877893973124E-2</v>
      </c>
      <c r="Z211" s="30">
        <v>-0.16152522876838032</v>
      </c>
      <c r="AA211" s="30">
        <v>3.30390768736427E-2</v>
      </c>
      <c r="AB211" s="29">
        <v>6.7391463674876709E-2</v>
      </c>
      <c r="AC211" s="28">
        <v>0.10043054054851941</v>
      </c>
      <c r="AD211" s="27">
        <v>-9.4133765093503616E-2</v>
      </c>
      <c r="AE211" s="6">
        <f t="shared" si="28"/>
        <v>1.2840907198703178E-3</v>
      </c>
      <c r="AF211" s="26">
        <v>-4.982281895025781</v>
      </c>
      <c r="AG211" s="25">
        <v>5.6966338307363955</v>
      </c>
      <c r="AH211" s="24">
        <v>0.53713623876083405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</row>
    <row r="212" spans="1:149" s="1" customFormat="1" ht="15" thickBot="1" x14ac:dyDescent="0.4">
      <c r="A212" s="182"/>
      <c r="B212" s="41">
        <v>1</v>
      </c>
      <c r="C212" s="40">
        <v>0</v>
      </c>
      <c r="D212" s="39">
        <v>0</v>
      </c>
      <c r="E212" s="38">
        <v>0</v>
      </c>
      <c r="F212" s="38">
        <v>1</v>
      </c>
      <c r="G212" s="37">
        <v>0</v>
      </c>
      <c r="H212" s="36">
        <f t="shared" si="29"/>
        <v>5.602500065642892</v>
      </c>
      <c r="I212" s="35">
        <f t="shared" si="30"/>
        <v>-4.8818513544772619</v>
      </c>
      <c r="J212" s="34">
        <f t="shared" si="31"/>
        <v>0.53842032948070462</v>
      </c>
      <c r="K212" s="33"/>
      <c r="L212" s="67">
        <v>0.53842032948070462</v>
      </c>
      <c r="M212" s="66">
        <v>-4.3434310249965575</v>
      </c>
      <c r="N212" s="66">
        <v>6.1409203951235964</v>
      </c>
      <c r="O212" s="65">
        <v>1.2590690406463347</v>
      </c>
      <c r="P212" s="134">
        <f t="shared" si="24"/>
        <v>0.63144486965849222</v>
      </c>
      <c r="Q212" s="133">
        <f t="shared" si="25"/>
        <v>1.2825252106657786E-2</v>
      </c>
      <c r="R212" s="133">
        <f t="shared" si="26"/>
        <v>0.99785168404823998</v>
      </c>
      <c r="S212" s="133">
        <f t="shared" si="27"/>
        <v>0.77886580668287597</v>
      </c>
      <c r="T212" s="132">
        <f>EXP(P212)/((EXP(P210)+EXP(P211)+EXP(P212)+EXP(P213)))</f>
        <v>0.24951511575892496</v>
      </c>
      <c r="U212" s="132">
        <f>EXP(Q212)/((EXP(Q210)+EXP(Q211)+EXP(Q212)+EXP(Q213)))</f>
        <v>0.1321563074945708</v>
      </c>
      <c r="V212" s="132">
        <f>EXP(R212)/((EXP(R210)+EXP(R211)+EXP(R212)+EXP(R213)))</f>
        <v>0.35389908492647876</v>
      </c>
      <c r="W212" s="131">
        <f>EXP(S212)/((EXP(S210)+EXP(S211)+EXP(S212)+EXP(S213)))</f>
        <v>0.26956585469950683</v>
      </c>
      <c r="X212" s="11"/>
      <c r="Y212" s="30">
        <v>6.237877893973124E-2</v>
      </c>
      <c r="Z212" s="30">
        <v>3.30390768736427E-2</v>
      </c>
      <c r="AA212" s="30">
        <v>-0.16152522876838032</v>
      </c>
      <c r="AB212" s="29">
        <v>6.7391463674876709E-2</v>
      </c>
      <c r="AC212" s="28">
        <v>-9.4133765093503616E-2</v>
      </c>
      <c r="AD212" s="27">
        <v>0.10043054054851941</v>
      </c>
      <c r="AE212" s="6">
        <f t="shared" si="28"/>
        <v>1.2840907198703316E-3</v>
      </c>
      <c r="AF212" s="26">
        <v>5.6966338307363955</v>
      </c>
      <c r="AG212" s="25">
        <v>-4.982281895025781</v>
      </c>
      <c r="AH212" s="24">
        <v>0.53713623876083427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</row>
    <row r="213" spans="1:149" s="1" customFormat="1" ht="15" thickBot="1" x14ac:dyDescent="0.4">
      <c r="A213" s="183"/>
      <c r="B213" s="23">
        <v>1</v>
      </c>
      <c r="C213" s="22">
        <v>1</v>
      </c>
      <c r="D213" s="21">
        <v>0</v>
      </c>
      <c r="E213" s="20">
        <v>0</v>
      </c>
      <c r="F213" s="20">
        <v>0</v>
      </c>
      <c r="G213" s="19">
        <v>1</v>
      </c>
      <c r="H213" s="18">
        <f t="shared" si="29"/>
        <v>5.077424822985142</v>
      </c>
      <c r="I213" s="17">
        <f t="shared" si="30"/>
        <v>5.077424822985142</v>
      </c>
      <c r="J213" s="16">
        <f t="shared" si="31"/>
        <v>-1.3848813874565522</v>
      </c>
      <c r="K213" s="15"/>
      <c r="L213" s="64">
        <v>-1.3848813874565522</v>
      </c>
      <c r="M213" s="63">
        <v>3.6925434355285898</v>
      </c>
      <c r="N213" s="63">
        <v>3.6925434355285898</v>
      </c>
      <c r="O213" s="62">
        <v>8.7699682585137317</v>
      </c>
      <c r="P213" s="130">
        <f t="shared" si="24"/>
        <v>0.20022617162086806</v>
      </c>
      <c r="Q213" s="129">
        <f t="shared" si="25"/>
        <v>0.97569679008900367</v>
      </c>
      <c r="R213" s="129">
        <f t="shared" si="26"/>
        <v>0.97569679008900367</v>
      </c>
      <c r="S213" s="129">
        <f t="shared" si="27"/>
        <v>0.99984469561227096</v>
      </c>
      <c r="T213" s="128">
        <f>EXP(P213)/((EXP(P210)+EXP(P211)+EXP(P212)+EXP(P213)))</f>
        <v>0.16211416342237078</v>
      </c>
      <c r="U213" s="128">
        <f>EXP(Q213)/((EXP(Q210)+EXP(Q211)+EXP(Q212)+EXP(Q213)))</f>
        <v>0.34614470414660253</v>
      </c>
      <c r="V213" s="128">
        <f>EXP(R213)/((EXP(R210)+EXP(R211)+EXP(R212)+EXP(R213)))</f>
        <v>0.34614470414660253</v>
      </c>
      <c r="W213" s="127">
        <f>EXP(S213)/((EXP(S210)+EXP(S211)+EXP(S212)+EXP(S213)))</f>
        <v>0.33622870842379488</v>
      </c>
      <c r="X213" s="11"/>
      <c r="Y213" s="10">
        <v>4.0528540855592696E-2</v>
      </c>
      <c r="Z213" s="10">
        <v>8.6536176036650633E-2</v>
      </c>
      <c r="AA213" s="10">
        <v>8.6536176036650633E-2</v>
      </c>
      <c r="AB213" s="9">
        <v>-0.16594282289405127</v>
      </c>
      <c r="AC213" s="8">
        <v>-7.9406646857400634E-2</v>
      </c>
      <c r="AD213" s="7">
        <v>-7.9406646857400634E-2</v>
      </c>
      <c r="AE213" s="6">
        <f t="shared" si="28"/>
        <v>4.7658070034842681E-2</v>
      </c>
      <c r="AF213" s="5">
        <v>5.156831469842543</v>
      </c>
      <c r="AG213" s="4">
        <v>5.156831469842543</v>
      </c>
      <c r="AH213" s="3">
        <v>-1.4325394574913948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</row>
    <row r="214" spans="1:149" s="1" customFormat="1" ht="15" thickBot="1" x14ac:dyDescent="0.4">
      <c r="A214" s="181">
        <f>A210+1</f>
        <v>52</v>
      </c>
      <c r="B214" s="58">
        <v>0</v>
      </c>
      <c r="C214" s="57">
        <v>0</v>
      </c>
      <c r="D214" s="56">
        <v>1</v>
      </c>
      <c r="E214" s="55">
        <v>0</v>
      </c>
      <c r="F214" s="55">
        <v>0</v>
      </c>
      <c r="G214" s="54">
        <v>0</v>
      </c>
      <c r="H214" s="36">
        <f t="shared" si="29"/>
        <v>-3.8711834055531593</v>
      </c>
      <c r="I214" s="35">
        <f t="shared" si="30"/>
        <v>-3.8711834055531593</v>
      </c>
      <c r="J214" s="53">
        <f t="shared" si="31"/>
        <v>2.7582669799697261</v>
      </c>
      <c r="K214" s="52">
        <f>K210</f>
        <v>1</v>
      </c>
      <c r="L214" s="61" cm="1">
        <f t="array" ref="L214:O217">J214:J217 + MMULT(H214:I217, TRANSPOSE(B214:C217))</f>
        <v>2.7582669799697261</v>
      </c>
      <c r="M214" s="60">
        <v>-1.1129164255834332</v>
      </c>
      <c r="N214" s="60">
        <v>-1.1129164255834332</v>
      </c>
      <c r="O214" s="59">
        <v>-4.9840998311365929</v>
      </c>
      <c r="P214" s="136">
        <f t="shared" si="24"/>
        <v>0.94037854336498827</v>
      </c>
      <c r="Q214" s="135">
        <f t="shared" si="25"/>
        <v>0.24732757657254717</v>
      </c>
      <c r="R214" s="135">
        <f t="shared" si="26"/>
        <v>0.24732757657254717</v>
      </c>
      <c r="S214" s="135">
        <f t="shared" si="27"/>
        <v>6.7993895569775321E-3</v>
      </c>
      <c r="T214" s="132">
        <f>EXP(P214)/((EXP(P214)+EXP(P215)+EXP(P216)+EXP(P217)))</f>
        <v>0.33996421388783615</v>
      </c>
      <c r="U214" s="132">
        <f>EXP(Q214)/((EXP(Q214)+EXP(Q215)+EXP(Q216)+EXP(Q217)))</f>
        <v>0.16717532256099393</v>
      </c>
      <c r="V214" s="132">
        <f>EXP(R214)/((EXP(R214)+EXP(R215)+EXP(R216)+EXP(R217)))</f>
        <v>0.16717532256099396</v>
      </c>
      <c r="W214" s="131">
        <f>EXP(S214)/((EXP(S214)+EXP(S215)+EXP(S216)+EXP(S217)))</f>
        <v>0.12465261586421168</v>
      </c>
      <c r="X214" s="49" cm="1">
        <f t="array" ref="X214">SUM(LN(T214:W217)*D214:G217*(-0.25))</f>
        <v>1.061018418964822</v>
      </c>
      <c r="Y214" s="48" cm="1">
        <f t="array" ref="Y214:AB217">0.25*(T214:W217-D214:G217)</f>
        <v>-0.16500894652804096</v>
      </c>
      <c r="Z214" s="48">
        <v>4.1793830640248483E-2</v>
      </c>
      <c r="AA214" s="48">
        <v>4.179383064024849E-2</v>
      </c>
      <c r="AB214" s="47">
        <v>3.1163153966052921E-2</v>
      </c>
      <c r="AC214" s="46" cm="1">
        <f t="array" ref="AC214:AD217">MMULT(_xlfn.ANCHORARRAY(Y214),B214:C217)</f>
        <v>7.2956984606301414E-2</v>
      </c>
      <c r="AD214" s="45">
        <v>7.29569846063014E-2</v>
      </c>
      <c r="AE214" s="6">
        <f t="shared" si="28"/>
        <v>-5.0258131281491078E-2</v>
      </c>
      <c r="AF214" s="44" cm="1">
        <f t="array" ref="AF214:AG217">H214:I217-K214*_xlfn.ANCHORARRAY(AC214)</f>
        <v>-3.9441403901594607</v>
      </c>
      <c r="AG214" s="43">
        <v>-3.9441403901594607</v>
      </c>
      <c r="AH214" s="42" cm="1">
        <f t="array" ref="AH214:AH217">J214:J217-K214*AE214:AE217</f>
        <v>2.8085251112512171</v>
      </c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</row>
    <row r="215" spans="1:149" s="1" customFormat="1" ht="15" thickBot="1" x14ac:dyDescent="0.4">
      <c r="A215" s="182"/>
      <c r="B215" s="41">
        <v>0</v>
      </c>
      <c r="C215" s="40">
        <v>1</v>
      </c>
      <c r="D215" s="39">
        <v>0</v>
      </c>
      <c r="E215" s="38">
        <v>1</v>
      </c>
      <c r="F215" s="38">
        <v>0</v>
      </c>
      <c r="G215" s="37">
        <v>0</v>
      </c>
      <c r="H215" s="36">
        <f t="shared" si="29"/>
        <v>-4.982281895025781</v>
      </c>
      <c r="I215" s="35">
        <f t="shared" si="30"/>
        <v>5.6966338307363955</v>
      </c>
      <c r="J215" s="34">
        <f t="shared" si="31"/>
        <v>0.53713623876083405</v>
      </c>
      <c r="K215" s="33"/>
      <c r="L215" s="67">
        <v>0.53713623876083405</v>
      </c>
      <c r="M215" s="66">
        <v>6.2337700694972291</v>
      </c>
      <c r="N215" s="66">
        <v>-4.4451456562649465</v>
      </c>
      <c r="O215" s="65">
        <v>1.2514881744714486</v>
      </c>
      <c r="P215" s="134">
        <f t="shared" si="24"/>
        <v>0.63114598277459522</v>
      </c>
      <c r="Q215" s="133">
        <f t="shared" si="25"/>
        <v>0.99804180116134844</v>
      </c>
      <c r="R215" s="133">
        <f t="shared" si="26"/>
        <v>1.1599274486366587E-2</v>
      </c>
      <c r="S215" s="133">
        <f t="shared" si="27"/>
        <v>0.7775573649878087</v>
      </c>
      <c r="T215" s="132">
        <f>EXP(P215)/((EXP(P214)+EXP(P215)+EXP(P216)+EXP(P217)))</f>
        <v>0.24953714907827004</v>
      </c>
      <c r="U215" s="132">
        <f>EXP(Q215)/((EXP(Q214)+EXP(Q215)+EXP(Q216)+EXP(Q217)))</f>
        <v>0.35416302226705537</v>
      </c>
      <c r="V215" s="132">
        <f>EXP(R215)/((EXP(R214)+EXP(R215)+EXP(R216)+EXP(R217)))</f>
        <v>0.1320677165660675</v>
      </c>
      <c r="W215" s="131">
        <f>EXP(S215)/((EXP(S214)+EXP(S215)+EXP(S216)+EXP(S217)))</f>
        <v>0.26942465308074931</v>
      </c>
      <c r="X215" s="11"/>
      <c r="Y215" s="30">
        <v>6.2384287269567511E-2</v>
      </c>
      <c r="Z215" s="30">
        <v>-0.16145924443323617</v>
      </c>
      <c r="AA215" s="30">
        <v>3.3016929141516875E-2</v>
      </c>
      <c r="AB215" s="29">
        <v>6.7356163270187328E-2</v>
      </c>
      <c r="AC215" s="28">
        <v>0.1003730924117042</v>
      </c>
      <c r="AD215" s="27">
        <v>-9.4103081163048843E-2</v>
      </c>
      <c r="AE215" s="6">
        <f t="shared" si="28"/>
        <v>1.2981352480355562E-3</v>
      </c>
      <c r="AF215" s="26">
        <v>-5.0826549874374853</v>
      </c>
      <c r="AG215" s="25">
        <v>5.7907369118994447</v>
      </c>
      <c r="AH215" s="24">
        <v>0.53583810351279848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</row>
    <row r="216" spans="1:149" s="1" customFormat="1" ht="15" thickBot="1" x14ac:dyDescent="0.4">
      <c r="A216" s="182"/>
      <c r="B216" s="41">
        <v>1</v>
      </c>
      <c r="C216" s="40">
        <v>0</v>
      </c>
      <c r="D216" s="39">
        <v>0</v>
      </c>
      <c r="E216" s="38">
        <v>0</v>
      </c>
      <c r="F216" s="38">
        <v>1</v>
      </c>
      <c r="G216" s="37">
        <v>0</v>
      </c>
      <c r="H216" s="36">
        <f t="shared" si="29"/>
        <v>5.6966338307363955</v>
      </c>
      <c r="I216" s="35">
        <f t="shared" si="30"/>
        <v>-4.982281895025781</v>
      </c>
      <c r="J216" s="34">
        <f t="shared" si="31"/>
        <v>0.53713623876083427</v>
      </c>
      <c r="K216" s="33"/>
      <c r="L216" s="67">
        <v>0.53713623876083427</v>
      </c>
      <c r="M216" s="66">
        <v>-4.4451456562649465</v>
      </c>
      <c r="N216" s="66">
        <v>6.23377006949723</v>
      </c>
      <c r="O216" s="65">
        <v>1.2514881744714488</v>
      </c>
      <c r="P216" s="134">
        <f t="shared" si="24"/>
        <v>0.63114598277459522</v>
      </c>
      <c r="Q216" s="133">
        <f t="shared" si="25"/>
        <v>1.1599274486366587E-2</v>
      </c>
      <c r="R216" s="133">
        <f t="shared" si="26"/>
        <v>0.99804180116134844</v>
      </c>
      <c r="S216" s="133">
        <f t="shared" si="27"/>
        <v>0.77755736498780892</v>
      </c>
      <c r="T216" s="132">
        <f>EXP(P216)/((EXP(P214)+EXP(P215)+EXP(P216)+EXP(P217)))</f>
        <v>0.24953714907827004</v>
      </c>
      <c r="U216" s="132">
        <f>EXP(Q216)/((EXP(Q214)+EXP(Q215)+EXP(Q216)+EXP(Q217)))</f>
        <v>0.1320677165660675</v>
      </c>
      <c r="V216" s="132">
        <f>EXP(R216)/((EXP(R214)+EXP(R215)+EXP(R216)+EXP(R217)))</f>
        <v>0.35416302226705543</v>
      </c>
      <c r="W216" s="131">
        <f>EXP(S216)/((EXP(S214)+EXP(S215)+EXP(S216)+EXP(S217)))</f>
        <v>0.26942465308074937</v>
      </c>
      <c r="X216" s="11"/>
      <c r="Y216" s="30">
        <v>6.2384287269567511E-2</v>
      </c>
      <c r="Z216" s="30">
        <v>3.3016929141516875E-2</v>
      </c>
      <c r="AA216" s="30">
        <v>-0.16145924443323614</v>
      </c>
      <c r="AB216" s="29">
        <v>6.7356163270187341E-2</v>
      </c>
      <c r="AC216" s="28">
        <v>-9.4103081163048802E-2</v>
      </c>
      <c r="AD216" s="27">
        <v>0.10037309241170422</v>
      </c>
      <c r="AE216" s="6">
        <f t="shared" si="28"/>
        <v>1.298135248035584E-3</v>
      </c>
      <c r="AF216" s="26">
        <v>5.7907369118994447</v>
      </c>
      <c r="AG216" s="25">
        <v>-5.0826549874374853</v>
      </c>
      <c r="AH216" s="24">
        <v>0.5358381035127987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</row>
    <row r="217" spans="1:149" s="1" customFormat="1" ht="15" thickBot="1" x14ac:dyDescent="0.4">
      <c r="A217" s="183"/>
      <c r="B217" s="23">
        <v>1</v>
      </c>
      <c r="C217" s="22">
        <v>1</v>
      </c>
      <c r="D217" s="21">
        <v>0</v>
      </c>
      <c r="E217" s="20">
        <v>0</v>
      </c>
      <c r="F217" s="20">
        <v>0</v>
      </c>
      <c r="G217" s="19">
        <v>1</v>
      </c>
      <c r="H217" s="18">
        <f t="shared" si="29"/>
        <v>5.156831469842543</v>
      </c>
      <c r="I217" s="17">
        <f t="shared" si="30"/>
        <v>5.156831469842543</v>
      </c>
      <c r="J217" s="16">
        <f t="shared" si="31"/>
        <v>-1.4325394574913948</v>
      </c>
      <c r="K217" s="15"/>
      <c r="L217" s="64">
        <v>-1.4325394574913948</v>
      </c>
      <c r="M217" s="63">
        <v>3.7242920123511483</v>
      </c>
      <c r="N217" s="63">
        <v>3.7242920123511483</v>
      </c>
      <c r="O217" s="62">
        <v>8.8811234821936917</v>
      </c>
      <c r="P217" s="130">
        <f t="shared" si="24"/>
        <v>0.19270331569111837</v>
      </c>
      <c r="Q217" s="129">
        <f t="shared" si="25"/>
        <v>0.97643836812807783</v>
      </c>
      <c r="R217" s="129">
        <f t="shared" si="26"/>
        <v>0.97643836812807783</v>
      </c>
      <c r="S217" s="129">
        <f t="shared" si="27"/>
        <v>0.99986103138760818</v>
      </c>
      <c r="T217" s="128">
        <f>EXP(P217)/((EXP(P214)+EXP(P215)+EXP(P216)+EXP(P217)))</f>
        <v>0.16096148795562382</v>
      </c>
      <c r="U217" s="128">
        <f>EXP(Q217)/((EXP(Q214)+EXP(Q215)+EXP(Q216)+EXP(Q217)))</f>
        <v>0.34659393860588311</v>
      </c>
      <c r="V217" s="128">
        <f>EXP(R217)/((EXP(R214)+EXP(R215)+EXP(R216)+EXP(R217)))</f>
        <v>0.34659393860588317</v>
      </c>
      <c r="W217" s="127">
        <f>EXP(S217)/((EXP(S214)+EXP(S215)+EXP(S216)+EXP(S217)))</f>
        <v>0.33649807797428977</v>
      </c>
      <c r="X217" s="11"/>
      <c r="Y217" s="10">
        <v>4.0240371988905954E-2</v>
      </c>
      <c r="Z217" s="10">
        <v>8.6648484651470778E-2</v>
      </c>
      <c r="AA217" s="10">
        <v>8.6648484651470792E-2</v>
      </c>
      <c r="AB217" s="9">
        <v>-0.16587548050642756</v>
      </c>
      <c r="AC217" s="8">
        <v>-7.9226995854956767E-2</v>
      </c>
      <c r="AD217" s="7">
        <v>-7.922699585495678E-2</v>
      </c>
      <c r="AE217" s="6">
        <f t="shared" si="28"/>
        <v>4.7661860785419979E-2</v>
      </c>
      <c r="AF217" s="5">
        <v>5.2360584656975</v>
      </c>
      <c r="AG217" s="4">
        <v>5.2360584656975</v>
      </c>
      <c r="AH217" s="3">
        <v>-1.4802013182768148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</row>
    <row r="218" spans="1:149" s="1" customFormat="1" ht="15" thickBot="1" x14ac:dyDescent="0.4">
      <c r="A218" s="181">
        <f>A214+1</f>
        <v>53</v>
      </c>
      <c r="B218" s="58">
        <v>0</v>
      </c>
      <c r="C218" s="57">
        <v>0</v>
      </c>
      <c r="D218" s="56">
        <v>1</v>
      </c>
      <c r="E218" s="55">
        <v>0</v>
      </c>
      <c r="F218" s="55">
        <v>0</v>
      </c>
      <c r="G218" s="54">
        <v>0</v>
      </c>
      <c r="H218" s="36">
        <f t="shared" si="29"/>
        <v>-3.9441403901594607</v>
      </c>
      <c r="I218" s="35">
        <f t="shared" si="30"/>
        <v>-3.9441403901594607</v>
      </c>
      <c r="J218" s="53">
        <f t="shared" si="31"/>
        <v>2.8085251112512171</v>
      </c>
      <c r="K218" s="52">
        <f>K214</f>
        <v>1</v>
      </c>
      <c r="L218" s="61" cm="1">
        <f t="array" ref="L218:O221">J218:J221 + MMULT(H218:I221, TRANSPOSE(B218:C221))</f>
        <v>2.8085251112512171</v>
      </c>
      <c r="M218" s="60">
        <v>-1.1356152789082437</v>
      </c>
      <c r="N218" s="60">
        <v>-1.1356152789082437</v>
      </c>
      <c r="O218" s="59">
        <v>-5.0797556690677048</v>
      </c>
      <c r="P218" s="136">
        <f t="shared" si="24"/>
        <v>0.94313477026279047</v>
      </c>
      <c r="Q218" s="135">
        <f t="shared" si="25"/>
        <v>0.24312631037973936</v>
      </c>
      <c r="R218" s="135">
        <f t="shared" si="26"/>
        <v>0.24312631037973936</v>
      </c>
      <c r="S218" s="135">
        <f t="shared" si="27"/>
        <v>6.182962058832806E-3</v>
      </c>
      <c r="T218" s="132">
        <f>EXP(P218)/((EXP(P218)+EXP(P219)+EXP(P220)+EXP(P221)))</f>
        <v>0.34103357149934421</v>
      </c>
      <c r="U218" s="132">
        <f>EXP(Q218)/((EXP(Q218)+EXP(Q219)+EXP(Q220)+EXP(Q221)))</f>
        <v>0.16656404845144657</v>
      </c>
      <c r="V218" s="132">
        <f>EXP(R218)/((EXP(R218)+EXP(R219)+EXP(R220)+EXP(R221)))</f>
        <v>0.16656404845144657</v>
      </c>
      <c r="W218" s="131">
        <f>EXP(S218)/((EXP(S218)+EXP(S219)+EXP(S220)+EXP(S221)))</f>
        <v>0.12467283114636162</v>
      </c>
      <c r="X218" s="49" cm="1">
        <f t="array" ref="X218">SUM(LN(T218:W221)*D218:G221*(-0.25))</f>
        <v>1.0596793267869784</v>
      </c>
      <c r="Y218" s="48" cm="1">
        <f t="array" ref="Y218:AB221">0.25*(T218:W221-D218:G221)</f>
        <v>-0.16474160712516395</v>
      </c>
      <c r="Z218" s="48">
        <v>4.1641012112861642E-2</v>
      </c>
      <c r="AA218" s="48">
        <v>4.1641012112861642E-2</v>
      </c>
      <c r="AB218" s="47">
        <v>3.1168207786590404E-2</v>
      </c>
      <c r="AC218" s="46" cm="1">
        <f t="array" ref="AC218:AD221">MMULT(_xlfn.ANCHORARRAY(Y218),B218:C221)</f>
        <v>7.2809219899452049E-2</v>
      </c>
      <c r="AD218" s="45">
        <v>7.2809219899452049E-2</v>
      </c>
      <c r="AE218" s="6">
        <f t="shared" si="28"/>
        <v>-5.0291375112850256E-2</v>
      </c>
      <c r="AF218" s="44" cm="1">
        <f t="array" ref="AF218:AG221">H218:I221-K218*_xlfn.ANCHORARRAY(AC218)</f>
        <v>-4.016949610058913</v>
      </c>
      <c r="AG218" s="43">
        <v>-4.016949610058913</v>
      </c>
      <c r="AH218" s="42" cm="1">
        <f t="array" ref="AH218:AH221">J218:J221-K218*AE218:AE221</f>
        <v>2.8588164863640673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</row>
    <row r="219" spans="1:149" s="1" customFormat="1" ht="15" thickBot="1" x14ac:dyDescent="0.4">
      <c r="A219" s="182"/>
      <c r="B219" s="41">
        <v>0</v>
      </c>
      <c r="C219" s="40">
        <v>1</v>
      </c>
      <c r="D219" s="39">
        <v>0</v>
      </c>
      <c r="E219" s="38">
        <v>1</v>
      </c>
      <c r="F219" s="38">
        <v>0</v>
      </c>
      <c r="G219" s="37">
        <v>0</v>
      </c>
      <c r="H219" s="36">
        <f t="shared" si="29"/>
        <v>-5.0826549874374853</v>
      </c>
      <c r="I219" s="35">
        <f t="shared" si="30"/>
        <v>5.7907369118994447</v>
      </c>
      <c r="J219" s="34">
        <f t="shared" si="31"/>
        <v>0.53583810351279848</v>
      </c>
      <c r="K219" s="33"/>
      <c r="L219" s="67">
        <v>0.53583810351279848</v>
      </c>
      <c r="M219" s="66">
        <v>6.3265750154122431</v>
      </c>
      <c r="N219" s="66">
        <v>-4.546816883924687</v>
      </c>
      <c r="O219" s="65">
        <v>1.2439200279747578</v>
      </c>
      <c r="P219" s="134">
        <f t="shared" si="24"/>
        <v>0.63084372452407611</v>
      </c>
      <c r="Q219" s="133">
        <f t="shared" si="25"/>
        <v>0.99821504409341855</v>
      </c>
      <c r="R219" s="133">
        <f t="shared" si="26"/>
        <v>1.0489694467925028E-2</v>
      </c>
      <c r="S219" s="133">
        <f t="shared" si="27"/>
        <v>0.77624561472637488</v>
      </c>
      <c r="T219" s="132">
        <f>EXP(P219)/((EXP(P218)+EXP(P219)+EXP(P220)+EXP(P221)))</f>
        <v>0.24955763158727012</v>
      </c>
      <c r="U219" s="132">
        <f>EXP(Q219)/((EXP(Q218)+EXP(Q219)+EXP(Q220)+EXP(Q221)))</f>
        <v>0.3544150360291059</v>
      </c>
      <c r="V219" s="132">
        <f>EXP(R219)/((EXP(R218)+EXP(R219)+EXP(R220)+EXP(R221)))</f>
        <v>0.13199226137543657</v>
      </c>
      <c r="W219" s="131">
        <f>EXP(S219)/((EXP(S218)+EXP(S219)+EXP(S220)+EXP(S221)))</f>
        <v>0.26928104412096837</v>
      </c>
      <c r="X219" s="11"/>
      <c r="Y219" s="30">
        <v>6.2389407896817531E-2</v>
      </c>
      <c r="Z219" s="30">
        <v>-0.16139624099272354</v>
      </c>
      <c r="AA219" s="30">
        <v>3.2998065343859143E-2</v>
      </c>
      <c r="AB219" s="29">
        <v>6.7320261030242093E-2</v>
      </c>
      <c r="AC219" s="28">
        <v>0.10031832637410124</v>
      </c>
      <c r="AD219" s="27">
        <v>-9.4075979962481446E-2</v>
      </c>
      <c r="AE219" s="6">
        <f t="shared" si="28"/>
        <v>1.3114932781952277E-3</v>
      </c>
      <c r="AF219" s="26">
        <v>-5.182973313811587</v>
      </c>
      <c r="AG219" s="25">
        <v>5.8848128918619258</v>
      </c>
      <c r="AH219" s="24">
        <v>0.53452661023460324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</row>
    <row r="220" spans="1:149" s="1" customFormat="1" ht="15" thickBot="1" x14ac:dyDescent="0.4">
      <c r="A220" s="182"/>
      <c r="B220" s="41">
        <v>1</v>
      </c>
      <c r="C220" s="40">
        <v>0</v>
      </c>
      <c r="D220" s="39">
        <v>0</v>
      </c>
      <c r="E220" s="38">
        <v>0</v>
      </c>
      <c r="F220" s="38">
        <v>1</v>
      </c>
      <c r="G220" s="37">
        <v>0</v>
      </c>
      <c r="H220" s="36">
        <f t="shared" si="29"/>
        <v>5.7907369118994447</v>
      </c>
      <c r="I220" s="35">
        <f t="shared" si="30"/>
        <v>-5.0826549874374853</v>
      </c>
      <c r="J220" s="34">
        <f t="shared" si="31"/>
        <v>0.5358381035127987</v>
      </c>
      <c r="K220" s="33"/>
      <c r="L220" s="67">
        <v>0.5358381035127987</v>
      </c>
      <c r="M220" s="66">
        <v>-4.546816883924687</v>
      </c>
      <c r="N220" s="66">
        <v>6.3265750154122431</v>
      </c>
      <c r="O220" s="65">
        <v>1.2439200279747582</v>
      </c>
      <c r="P220" s="134">
        <f t="shared" si="24"/>
        <v>0.63084372452407611</v>
      </c>
      <c r="Q220" s="133">
        <f t="shared" si="25"/>
        <v>1.0489694467925028E-2</v>
      </c>
      <c r="R220" s="133">
        <f t="shared" si="26"/>
        <v>0.99821504409341855</v>
      </c>
      <c r="S220" s="133">
        <f t="shared" si="27"/>
        <v>0.77624561472637488</v>
      </c>
      <c r="T220" s="132">
        <f>EXP(P220)/((EXP(P218)+EXP(P219)+EXP(P220)+EXP(P221)))</f>
        <v>0.24955763158727012</v>
      </c>
      <c r="U220" s="132">
        <f>EXP(Q220)/((EXP(Q218)+EXP(Q219)+EXP(Q220)+EXP(Q221)))</f>
        <v>0.13199226137543657</v>
      </c>
      <c r="V220" s="132">
        <f>EXP(R220)/((EXP(R218)+EXP(R219)+EXP(R220)+EXP(R221)))</f>
        <v>0.3544150360291059</v>
      </c>
      <c r="W220" s="131">
        <f>EXP(S220)/((EXP(S218)+EXP(S219)+EXP(S220)+EXP(S221)))</f>
        <v>0.26928104412096837</v>
      </c>
      <c r="X220" s="11"/>
      <c r="Y220" s="30">
        <v>6.2389407896817531E-2</v>
      </c>
      <c r="Z220" s="30">
        <v>3.2998065343859143E-2</v>
      </c>
      <c r="AA220" s="30">
        <v>-0.16139624099272354</v>
      </c>
      <c r="AB220" s="29">
        <v>6.7320261030242093E-2</v>
      </c>
      <c r="AC220" s="28">
        <v>-9.4075979962481446E-2</v>
      </c>
      <c r="AD220" s="27">
        <v>0.10031832637410124</v>
      </c>
      <c r="AE220" s="6">
        <f t="shared" si="28"/>
        <v>1.3114932781952277E-3</v>
      </c>
      <c r="AF220" s="26">
        <v>5.8848128918619258</v>
      </c>
      <c r="AG220" s="25">
        <v>-5.182973313811587</v>
      </c>
      <c r="AH220" s="24">
        <v>0.53452661023460346</v>
      </c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</row>
    <row r="221" spans="1:149" s="1" customFormat="1" ht="15" thickBot="1" x14ac:dyDescent="0.4">
      <c r="A221" s="183"/>
      <c r="B221" s="23">
        <v>1</v>
      </c>
      <c r="C221" s="22">
        <v>1</v>
      </c>
      <c r="D221" s="21">
        <v>0</v>
      </c>
      <c r="E221" s="20">
        <v>0</v>
      </c>
      <c r="F221" s="20">
        <v>0</v>
      </c>
      <c r="G221" s="19">
        <v>1</v>
      </c>
      <c r="H221" s="18">
        <f t="shared" si="29"/>
        <v>5.2360584656975</v>
      </c>
      <c r="I221" s="17">
        <f t="shared" si="30"/>
        <v>5.2360584656975</v>
      </c>
      <c r="J221" s="16">
        <f t="shared" si="31"/>
        <v>-1.4802013182768148</v>
      </c>
      <c r="K221" s="15"/>
      <c r="L221" s="64">
        <v>-1.4802013182768148</v>
      </c>
      <c r="M221" s="63">
        <v>3.7558571474206852</v>
      </c>
      <c r="N221" s="63">
        <v>3.7558571474206852</v>
      </c>
      <c r="O221" s="62">
        <v>8.9919156131181843</v>
      </c>
      <c r="P221" s="130">
        <f t="shared" si="24"/>
        <v>0.18539701328245634</v>
      </c>
      <c r="Q221" s="129">
        <f t="shared" si="25"/>
        <v>0.97715375286526174</v>
      </c>
      <c r="R221" s="129">
        <f t="shared" si="26"/>
        <v>0.97715375286526174</v>
      </c>
      <c r="S221" s="129">
        <f t="shared" si="27"/>
        <v>0.99987560393586183</v>
      </c>
      <c r="T221" s="128">
        <f>EXP(P221)/((EXP(P218)+EXP(P219)+EXP(P220)+EXP(P221)))</f>
        <v>0.15985116532611551</v>
      </c>
      <c r="U221" s="128">
        <f>EXP(Q221)/((EXP(Q218)+EXP(Q219)+EXP(Q220)+EXP(Q221)))</f>
        <v>0.34702865414401096</v>
      </c>
      <c r="V221" s="128">
        <f>EXP(R221)/((EXP(R218)+EXP(R219)+EXP(R220)+EXP(R221)))</f>
        <v>0.34702865414401096</v>
      </c>
      <c r="W221" s="127">
        <f>EXP(S221)/((EXP(S218)+EXP(S219)+EXP(S220)+EXP(S221)))</f>
        <v>0.33676508061170152</v>
      </c>
      <c r="X221" s="11"/>
      <c r="Y221" s="10">
        <v>3.9962791331528878E-2</v>
      </c>
      <c r="Z221" s="10">
        <v>8.675716353600274E-2</v>
      </c>
      <c r="AA221" s="10">
        <v>8.675716353600274E-2</v>
      </c>
      <c r="AB221" s="9">
        <v>-0.16580872984707462</v>
      </c>
      <c r="AC221" s="8">
        <v>-7.905156631107188E-2</v>
      </c>
      <c r="AD221" s="7">
        <v>-7.905156631107188E-2</v>
      </c>
      <c r="AE221" s="6">
        <f t="shared" si="28"/>
        <v>4.7668388556459745E-2</v>
      </c>
      <c r="AF221" s="5">
        <v>5.3151100320085716</v>
      </c>
      <c r="AG221" s="4">
        <v>5.3151100320085716</v>
      </c>
      <c r="AH221" s="3">
        <v>-1.5278697068332745</v>
      </c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</row>
    <row r="222" spans="1:149" s="1" customFormat="1" ht="15" thickBot="1" x14ac:dyDescent="0.4">
      <c r="A222" s="181">
        <f>A218+1</f>
        <v>54</v>
      </c>
      <c r="B222" s="58">
        <v>0</v>
      </c>
      <c r="C222" s="57">
        <v>0</v>
      </c>
      <c r="D222" s="56">
        <v>1</v>
      </c>
      <c r="E222" s="55">
        <v>0</v>
      </c>
      <c r="F222" s="55">
        <v>0</v>
      </c>
      <c r="G222" s="54">
        <v>0</v>
      </c>
      <c r="H222" s="36">
        <f t="shared" si="29"/>
        <v>-4.016949610058913</v>
      </c>
      <c r="I222" s="35">
        <f t="shared" si="30"/>
        <v>-4.016949610058913</v>
      </c>
      <c r="J222" s="53">
        <f t="shared" si="31"/>
        <v>2.8588164863640673</v>
      </c>
      <c r="K222" s="52">
        <f>K218</f>
        <v>1</v>
      </c>
      <c r="L222" s="61" cm="1">
        <f t="array" ref="L222:O225">J222:J225 + MMULT(H222:I225, TRANSPOSE(B222:C225))</f>
        <v>2.8588164863640673</v>
      </c>
      <c r="M222" s="60">
        <v>-1.1581331236948458</v>
      </c>
      <c r="N222" s="60">
        <v>-1.1581331236948458</v>
      </c>
      <c r="O222" s="59">
        <v>-5.1750827337537588</v>
      </c>
      <c r="P222" s="136">
        <f t="shared" si="24"/>
        <v>0.94577263295273006</v>
      </c>
      <c r="Q222" s="135">
        <f t="shared" si="25"/>
        <v>0.23900667179215487</v>
      </c>
      <c r="R222" s="135">
        <f t="shared" si="26"/>
        <v>0.23900667179215487</v>
      </c>
      <c r="S222" s="135">
        <f t="shared" si="27"/>
        <v>5.6239413726094818E-3</v>
      </c>
      <c r="T222" s="132">
        <f>EXP(P222)/((EXP(P222)+EXP(P223)+EXP(P224)+EXP(P225)))</f>
        <v>0.34206476020328669</v>
      </c>
      <c r="U222" s="132">
        <f>EXP(Q222)/((EXP(Q222)+EXP(Q223)+EXP(Q224)+EXP(Q225)))</f>
        <v>0.16596585565455746</v>
      </c>
      <c r="V222" s="132">
        <f>EXP(R222)/((EXP(R222)+EXP(R223)+EXP(R224)+EXP(R225)))</f>
        <v>0.16596585565455746</v>
      </c>
      <c r="W222" s="131">
        <f>EXP(S222)/((EXP(S222)+EXP(S223)+EXP(S224)+EXP(S225)))</f>
        <v>0.12469953689597958</v>
      </c>
      <c r="X222" s="49" cm="1">
        <f t="array" ref="X222">SUM(LN(T222:W225)*D222:G225*(-0.25))</f>
        <v>1.0583881453052775</v>
      </c>
      <c r="Y222" s="48" cm="1">
        <f t="array" ref="Y222:AB225">0.25*(T222:W225-D222:G225)</f>
        <v>-0.16448380994917833</v>
      </c>
      <c r="Z222" s="48">
        <v>4.1491463913639365E-2</v>
      </c>
      <c r="AA222" s="48">
        <v>4.1491463913639365E-2</v>
      </c>
      <c r="AB222" s="47">
        <v>3.1174884223994895E-2</v>
      </c>
      <c r="AC222" s="46" cm="1">
        <f t="array" ref="AC222:AD225">MMULT(_xlfn.ANCHORARRAY(Y222),B222:C225)</f>
        <v>7.2666348137634257E-2</v>
      </c>
      <c r="AD222" s="45">
        <v>7.2666348137634257E-2</v>
      </c>
      <c r="AE222" s="6">
        <f t="shared" si="28"/>
        <v>-5.0325997897904706E-2</v>
      </c>
      <c r="AF222" s="44" cm="1">
        <f t="array" ref="AF222:AG225">H222:I225-K222*_xlfn.ANCHORARRAY(AC222)</f>
        <v>-4.0896159581965472</v>
      </c>
      <c r="AG222" s="43">
        <v>-4.0896159581965472</v>
      </c>
      <c r="AH222" s="42" cm="1">
        <f t="array" ref="AH222:AH225">J222:J225-K222*AE222:AE225</f>
        <v>2.909142484261972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</row>
    <row r="223" spans="1:149" s="1" customFormat="1" ht="15" thickBot="1" x14ac:dyDescent="0.4">
      <c r="A223" s="182"/>
      <c r="B223" s="41">
        <v>0</v>
      </c>
      <c r="C223" s="40">
        <v>1</v>
      </c>
      <c r="D223" s="39">
        <v>0</v>
      </c>
      <c r="E223" s="38">
        <v>1</v>
      </c>
      <c r="F223" s="38">
        <v>0</v>
      </c>
      <c r="G223" s="37">
        <v>0</v>
      </c>
      <c r="H223" s="36">
        <f t="shared" si="29"/>
        <v>-5.182973313811587</v>
      </c>
      <c r="I223" s="35">
        <f t="shared" si="30"/>
        <v>5.8848128918619258</v>
      </c>
      <c r="J223" s="34">
        <f t="shared" si="31"/>
        <v>0.53452661023460324</v>
      </c>
      <c r="K223" s="33"/>
      <c r="L223" s="67">
        <v>0.53452661023460324</v>
      </c>
      <c r="M223" s="66">
        <v>6.4193395020965287</v>
      </c>
      <c r="N223" s="66">
        <v>-4.6484467035769841</v>
      </c>
      <c r="O223" s="65">
        <v>1.2363661882849422</v>
      </c>
      <c r="P223" s="134">
        <f t="shared" si="24"/>
        <v>0.63053825169913869</v>
      </c>
      <c r="Q223" s="133">
        <f t="shared" si="25"/>
        <v>0.99837291939169326</v>
      </c>
      <c r="R223" s="133">
        <f t="shared" si="26"/>
        <v>9.4856266968205687E-3</v>
      </c>
      <c r="S223" s="133">
        <f t="shared" si="27"/>
        <v>0.77493086343668238</v>
      </c>
      <c r="T223" s="132">
        <f>EXP(P223)/((EXP(P222)+EXP(P223)+EXP(P224)+EXP(P225)))</f>
        <v>0.24957655335470297</v>
      </c>
      <c r="U223" s="132">
        <f>EXP(Q223)/((EXP(Q222)+EXP(Q223)+EXP(Q224)+EXP(Q225)))</f>
        <v>0.35465600722718849</v>
      </c>
      <c r="V223" s="132">
        <f>EXP(R223)/((EXP(R222)+EXP(R223)+EXP(R224)+EXP(R225)))</f>
        <v>0.13192862191664431</v>
      </c>
      <c r="W223" s="131">
        <f>EXP(S223)/((EXP(S222)+EXP(S223)+EXP(S224)+EXP(S225)))</f>
        <v>0.2691352552878819</v>
      </c>
      <c r="X223" s="11"/>
      <c r="Y223" s="30">
        <v>6.2394138338675742E-2</v>
      </c>
      <c r="Z223" s="30">
        <v>-0.16133599819320288</v>
      </c>
      <c r="AA223" s="30">
        <v>3.2982155479161078E-2</v>
      </c>
      <c r="AB223" s="29">
        <v>6.7283813821970476E-2</v>
      </c>
      <c r="AC223" s="28">
        <v>0.10026596930113155</v>
      </c>
      <c r="AD223" s="27">
        <v>-9.4052184371232403E-2</v>
      </c>
      <c r="AE223" s="6">
        <f t="shared" si="28"/>
        <v>1.324109446604424E-3</v>
      </c>
      <c r="AF223" s="26">
        <v>-5.2832392831127182</v>
      </c>
      <c r="AG223" s="25">
        <v>5.9788650762331583</v>
      </c>
      <c r="AH223" s="24">
        <v>0.5332025007879988</v>
      </c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</row>
    <row r="224" spans="1:149" s="1" customFormat="1" ht="15" thickBot="1" x14ac:dyDescent="0.4">
      <c r="A224" s="182"/>
      <c r="B224" s="41">
        <v>1</v>
      </c>
      <c r="C224" s="40">
        <v>0</v>
      </c>
      <c r="D224" s="39">
        <v>0</v>
      </c>
      <c r="E224" s="38">
        <v>0</v>
      </c>
      <c r="F224" s="38">
        <v>1</v>
      </c>
      <c r="G224" s="37">
        <v>0</v>
      </c>
      <c r="H224" s="36">
        <f t="shared" si="29"/>
        <v>5.8848128918619258</v>
      </c>
      <c r="I224" s="35">
        <f t="shared" si="30"/>
        <v>-5.182973313811587</v>
      </c>
      <c r="J224" s="34">
        <f t="shared" si="31"/>
        <v>0.53452661023460346</v>
      </c>
      <c r="K224" s="33"/>
      <c r="L224" s="67">
        <v>0.53452661023460346</v>
      </c>
      <c r="M224" s="66">
        <v>-4.6484467035769832</v>
      </c>
      <c r="N224" s="66">
        <v>6.4193395020965296</v>
      </c>
      <c r="O224" s="65">
        <v>1.2363661882849422</v>
      </c>
      <c r="P224" s="134">
        <f t="shared" si="24"/>
        <v>0.63053825169913869</v>
      </c>
      <c r="Q224" s="133">
        <f t="shared" si="25"/>
        <v>9.4856266968205774E-3</v>
      </c>
      <c r="R224" s="133">
        <f t="shared" si="26"/>
        <v>0.99837291939169326</v>
      </c>
      <c r="S224" s="133">
        <f t="shared" si="27"/>
        <v>0.77493086343668238</v>
      </c>
      <c r="T224" s="132">
        <f>EXP(P224)/((EXP(P222)+EXP(P223)+EXP(P224)+EXP(P225)))</f>
        <v>0.24957655335470297</v>
      </c>
      <c r="U224" s="132">
        <f>EXP(Q224)/((EXP(Q222)+EXP(Q223)+EXP(Q224)+EXP(Q225)))</f>
        <v>0.13192862191664431</v>
      </c>
      <c r="V224" s="132">
        <f>EXP(R224)/((EXP(R222)+EXP(R223)+EXP(R224)+EXP(R225)))</f>
        <v>0.35465600722718849</v>
      </c>
      <c r="W224" s="131">
        <f>EXP(S224)/((EXP(S222)+EXP(S223)+EXP(S224)+EXP(S225)))</f>
        <v>0.2691352552878819</v>
      </c>
      <c r="X224" s="11"/>
      <c r="Y224" s="30">
        <v>6.2394138338675742E-2</v>
      </c>
      <c r="Z224" s="30">
        <v>3.2982155479161078E-2</v>
      </c>
      <c r="AA224" s="30">
        <v>-0.16133599819320288</v>
      </c>
      <c r="AB224" s="29">
        <v>6.7283813821970476E-2</v>
      </c>
      <c r="AC224" s="28">
        <v>-9.4052184371232403E-2</v>
      </c>
      <c r="AD224" s="27">
        <v>0.10026596930113155</v>
      </c>
      <c r="AE224" s="6">
        <f t="shared" si="28"/>
        <v>1.324109446604424E-3</v>
      </c>
      <c r="AF224" s="26">
        <v>5.9788650762331583</v>
      </c>
      <c r="AG224" s="25">
        <v>-5.2832392831127182</v>
      </c>
      <c r="AH224" s="24">
        <v>0.53320250078799902</v>
      </c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</row>
    <row r="225" spans="1:149" s="1" customFormat="1" ht="15" thickBot="1" x14ac:dyDescent="0.4">
      <c r="A225" s="183"/>
      <c r="B225" s="23">
        <v>1</v>
      </c>
      <c r="C225" s="22">
        <v>1</v>
      </c>
      <c r="D225" s="21">
        <v>0</v>
      </c>
      <c r="E225" s="20">
        <v>0</v>
      </c>
      <c r="F225" s="20">
        <v>0</v>
      </c>
      <c r="G225" s="19">
        <v>1</v>
      </c>
      <c r="H225" s="18">
        <f t="shared" si="29"/>
        <v>5.3151100320085716</v>
      </c>
      <c r="I225" s="17">
        <f t="shared" si="30"/>
        <v>5.3151100320085716</v>
      </c>
      <c r="J225" s="16">
        <f t="shared" si="31"/>
        <v>-1.5278697068332745</v>
      </c>
      <c r="K225" s="15"/>
      <c r="L225" s="64">
        <v>-1.5278697068332745</v>
      </c>
      <c r="M225" s="63">
        <v>3.7872403251752971</v>
      </c>
      <c r="N225" s="63">
        <v>3.7872403251752971</v>
      </c>
      <c r="O225" s="62">
        <v>9.1023503571838695</v>
      </c>
      <c r="P225" s="130">
        <f t="shared" si="24"/>
        <v>0.17830558693482484</v>
      </c>
      <c r="Q225" s="129">
        <f t="shared" si="25"/>
        <v>0.97784396787574557</v>
      </c>
      <c r="R225" s="129">
        <f t="shared" si="26"/>
        <v>0.97784396787574557</v>
      </c>
      <c r="S225" s="129">
        <f t="shared" si="27"/>
        <v>0.99988860874724916</v>
      </c>
      <c r="T225" s="128">
        <f>EXP(P225)/((EXP(P222)+EXP(P223)+EXP(P224)+EXP(P225)))</f>
        <v>0.15878213308730749</v>
      </c>
      <c r="U225" s="128">
        <f>EXP(Q225)/((EXP(Q222)+EXP(Q223)+EXP(Q224)+EXP(Q225)))</f>
        <v>0.34744951520160983</v>
      </c>
      <c r="V225" s="128">
        <f>EXP(R225)/((EXP(R222)+EXP(R223)+EXP(R224)+EXP(R225)))</f>
        <v>0.34744951520160983</v>
      </c>
      <c r="W225" s="127">
        <f>EXP(S225)/((EXP(S222)+EXP(S223)+EXP(S224)+EXP(S225)))</f>
        <v>0.33702995252825657</v>
      </c>
      <c r="X225" s="11"/>
      <c r="Y225" s="10">
        <v>3.9695533271826872E-2</v>
      </c>
      <c r="Z225" s="10">
        <v>8.6862378800402457E-2</v>
      </c>
      <c r="AA225" s="10">
        <v>8.6862378800402457E-2</v>
      </c>
      <c r="AB225" s="9">
        <v>-0.16574251186793587</v>
      </c>
      <c r="AC225" s="8">
        <v>-7.8880133067533414E-2</v>
      </c>
      <c r="AD225" s="7">
        <v>-7.8880133067533414E-2</v>
      </c>
      <c r="AE225" s="6">
        <f t="shared" si="28"/>
        <v>4.7677779004695914E-2</v>
      </c>
      <c r="AF225" s="5">
        <v>5.3939901650761053</v>
      </c>
      <c r="AG225" s="4">
        <v>5.3939901650761053</v>
      </c>
      <c r="AH225" s="3">
        <v>-1.5755474858379703</v>
      </c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</row>
    <row r="226" spans="1:149" s="1" customFormat="1" ht="15" thickBot="1" x14ac:dyDescent="0.4">
      <c r="A226" s="181">
        <f>A222+1</f>
        <v>55</v>
      </c>
      <c r="B226" s="58">
        <v>0</v>
      </c>
      <c r="C226" s="57">
        <v>0</v>
      </c>
      <c r="D226" s="56">
        <v>1</v>
      </c>
      <c r="E226" s="55">
        <v>0</v>
      </c>
      <c r="F226" s="55">
        <v>0</v>
      </c>
      <c r="G226" s="54">
        <v>0</v>
      </c>
      <c r="H226" s="36">
        <f t="shared" si="29"/>
        <v>-4.0896159581965472</v>
      </c>
      <c r="I226" s="35">
        <f t="shared" si="30"/>
        <v>-4.0896159581965472</v>
      </c>
      <c r="J226" s="53">
        <f t="shared" si="31"/>
        <v>2.909142484261972</v>
      </c>
      <c r="K226" s="52">
        <f>K222</f>
        <v>1</v>
      </c>
      <c r="L226" s="61" cm="1">
        <f t="array" ref="L226:O229">J226:J229 + MMULT(H226:I229, TRANSPOSE(B226:C229))</f>
        <v>2.909142484261972</v>
      </c>
      <c r="M226" s="60">
        <v>-1.1804734739345752</v>
      </c>
      <c r="N226" s="60">
        <v>-1.1804734739345752</v>
      </c>
      <c r="O226" s="59">
        <v>-5.2700894321311225</v>
      </c>
      <c r="P226" s="136">
        <f t="shared" si="24"/>
        <v>0.94829653651165613</v>
      </c>
      <c r="Q226" s="135">
        <f t="shared" si="25"/>
        <v>0.23496707504244477</v>
      </c>
      <c r="R226" s="135">
        <f t="shared" si="26"/>
        <v>0.23496707504244477</v>
      </c>
      <c r="S226" s="135">
        <f t="shared" si="27"/>
        <v>5.1168339420385343E-3</v>
      </c>
      <c r="T226" s="132">
        <f>EXP(P226)/((EXP(P226)+EXP(P227)+EXP(P228)+EXP(P229)))</f>
        <v>0.34305886366372396</v>
      </c>
      <c r="U226" s="132">
        <f>EXP(Q226)/((EXP(Q226)+EXP(Q227)+EXP(Q228)+EXP(Q229)))</f>
        <v>0.16538051547832211</v>
      </c>
      <c r="V226" s="132">
        <f>EXP(R226)/((EXP(R226)+EXP(R227)+EXP(R228)+EXP(R229)))</f>
        <v>0.16538051547832211</v>
      </c>
      <c r="W226" s="131">
        <f>EXP(S226)/((EXP(S226)+EXP(S227)+EXP(S228)+EXP(S229)))</f>
        <v>0.12473210792064855</v>
      </c>
      <c r="X226" s="49" cm="1">
        <f t="array" ref="X226">SUM(LN(T226:W229)*D226:G229*(-0.25))</f>
        <v>1.057142497859856</v>
      </c>
      <c r="Y226" s="48" cm="1">
        <f t="array" ref="Y226:AB229">0.25*(T226:W229-D226:G229)</f>
        <v>-0.16423528408406901</v>
      </c>
      <c r="Z226" s="48">
        <v>4.1345128869580527E-2</v>
      </c>
      <c r="AA226" s="48">
        <v>4.1345128869580527E-2</v>
      </c>
      <c r="AB226" s="47">
        <v>3.1183026980162138E-2</v>
      </c>
      <c r="AC226" s="46" cm="1">
        <f t="array" ref="AC226:AD229">MMULT(_xlfn.ANCHORARRAY(Y226),B226:C229)</f>
        <v>7.2528155849742662E-2</v>
      </c>
      <c r="AD226" s="45">
        <v>7.2528155849742662E-2</v>
      </c>
      <c r="AE226" s="6">
        <f t="shared" si="28"/>
        <v>-5.0361999364745821E-2</v>
      </c>
      <c r="AF226" s="44" cm="1">
        <f t="array" ref="AF226:AG229">H226:I229-K226*_xlfn.ANCHORARRAY(AC226)</f>
        <v>-4.1621441140462903</v>
      </c>
      <c r="AG226" s="43">
        <v>-4.1621441140462903</v>
      </c>
      <c r="AH226" s="42" cm="1">
        <f t="array" ref="AH226:AH229">J226:J229-K226*AE226:AE229</f>
        <v>2.9595044836267177</v>
      </c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</row>
    <row r="227" spans="1:149" s="1" customFormat="1" ht="15" thickBot="1" x14ac:dyDescent="0.4">
      <c r="A227" s="182"/>
      <c r="B227" s="41">
        <v>0</v>
      </c>
      <c r="C227" s="40">
        <v>1</v>
      </c>
      <c r="D227" s="39">
        <v>0</v>
      </c>
      <c r="E227" s="38">
        <v>1</v>
      </c>
      <c r="F227" s="38">
        <v>0</v>
      </c>
      <c r="G227" s="37">
        <v>0</v>
      </c>
      <c r="H227" s="36">
        <f t="shared" si="29"/>
        <v>-5.2832392831127182</v>
      </c>
      <c r="I227" s="35">
        <f t="shared" si="30"/>
        <v>5.9788650762331583</v>
      </c>
      <c r="J227" s="34">
        <f t="shared" si="31"/>
        <v>0.5332025007879988</v>
      </c>
      <c r="K227" s="33"/>
      <c r="L227" s="67">
        <v>0.5332025007879988</v>
      </c>
      <c r="M227" s="66">
        <v>6.5120675770211571</v>
      </c>
      <c r="N227" s="66">
        <v>-4.7500367823247194</v>
      </c>
      <c r="O227" s="65">
        <v>1.228828293908439</v>
      </c>
      <c r="P227" s="134">
        <f t="shared" si="24"/>
        <v>0.63022973419260242</v>
      </c>
      <c r="Q227" s="133">
        <f t="shared" si="25"/>
        <v>0.99851679780056291</v>
      </c>
      <c r="R227" s="133">
        <f t="shared" si="26"/>
        <v>8.5771726257075024E-3</v>
      </c>
      <c r="S227" s="133">
        <f t="shared" si="27"/>
        <v>0.77361343250595183</v>
      </c>
      <c r="T227" s="132">
        <f>EXP(P227)/((EXP(P226)+EXP(P227)+EXP(P228)+EXP(P229)))</f>
        <v>0.24959391178301427</v>
      </c>
      <c r="U227" s="132">
        <f>EXP(Q227)/((EXP(Q226)+EXP(Q227)+EXP(Q228)+EXP(Q229)))</f>
        <v>0.35488673988034869</v>
      </c>
      <c r="V227" s="132">
        <f>EXP(R227)/((EXP(R226)+EXP(R227)+EXP(R228)+EXP(R229)))</f>
        <v>0.13187560221841985</v>
      </c>
      <c r="W227" s="131">
        <f>EXP(S227)/((EXP(S226)+EXP(S227)+EXP(S228)+EXP(S229)))</f>
        <v>0.26898749712370934</v>
      </c>
      <c r="X227" s="11"/>
      <c r="Y227" s="30">
        <v>6.2398477945753567E-2</v>
      </c>
      <c r="Z227" s="30">
        <v>-0.16127831502991283</v>
      </c>
      <c r="AA227" s="30">
        <v>3.2968900554604962E-2</v>
      </c>
      <c r="AB227" s="29">
        <v>6.7246874280927335E-2</v>
      </c>
      <c r="AC227" s="28">
        <v>0.10021577483553229</v>
      </c>
      <c r="AD227" s="27">
        <v>-9.4031440748985493E-2</v>
      </c>
      <c r="AE227" s="6">
        <f t="shared" si="28"/>
        <v>1.3359377513730425E-3</v>
      </c>
      <c r="AF227" s="26">
        <v>-5.3834550579482503</v>
      </c>
      <c r="AG227" s="25">
        <v>6.0728965169821434</v>
      </c>
      <c r="AH227" s="24">
        <v>0.53186656303662572</v>
      </c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</row>
    <row r="228" spans="1:149" s="1" customFormat="1" ht="15" thickBot="1" x14ac:dyDescent="0.4">
      <c r="A228" s="182"/>
      <c r="B228" s="41">
        <v>1</v>
      </c>
      <c r="C228" s="40">
        <v>0</v>
      </c>
      <c r="D228" s="39">
        <v>0</v>
      </c>
      <c r="E228" s="38">
        <v>0</v>
      </c>
      <c r="F228" s="38">
        <v>1</v>
      </c>
      <c r="G228" s="37">
        <v>0</v>
      </c>
      <c r="H228" s="36">
        <f t="shared" si="29"/>
        <v>5.9788650762331583</v>
      </c>
      <c r="I228" s="35">
        <f t="shared" si="30"/>
        <v>-5.2832392831127182</v>
      </c>
      <c r="J228" s="34">
        <f t="shared" si="31"/>
        <v>0.53320250078799902</v>
      </c>
      <c r="K228" s="33"/>
      <c r="L228" s="67">
        <v>0.53320250078799902</v>
      </c>
      <c r="M228" s="66">
        <v>-4.7500367823247194</v>
      </c>
      <c r="N228" s="66">
        <v>6.5120675770211571</v>
      </c>
      <c r="O228" s="65">
        <v>1.2288282939084392</v>
      </c>
      <c r="P228" s="134">
        <f t="shared" si="24"/>
        <v>0.63022973419260253</v>
      </c>
      <c r="Q228" s="133">
        <f t="shared" si="25"/>
        <v>8.5771726257075024E-3</v>
      </c>
      <c r="R228" s="133">
        <f t="shared" si="26"/>
        <v>0.99851679780056291</v>
      </c>
      <c r="S228" s="133">
        <f t="shared" si="27"/>
        <v>0.77361343250595183</v>
      </c>
      <c r="T228" s="132">
        <f>EXP(P228)/((EXP(P226)+EXP(P227)+EXP(P228)+EXP(P229)))</f>
        <v>0.24959391178301429</v>
      </c>
      <c r="U228" s="132">
        <f>EXP(Q228)/((EXP(Q226)+EXP(Q227)+EXP(Q228)+EXP(Q229)))</f>
        <v>0.13187560221841985</v>
      </c>
      <c r="V228" s="132">
        <f>EXP(R228)/((EXP(R226)+EXP(R227)+EXP(R228)+EXP(R229)))</f>
        <v>0.35488673988034869</v>
      </c>
      <c r="W228" s="131">
        <f>EXP(S228)/((EXP(S226)+EXP(S227)+EXP(S228)+EXP(S229)))</f>
        <v>0.26898749712370934</v>
      </c>
      <c r="X228" s="11"/>
      <c r="Y228" s="30">
        <v>6.2398477945753573E-2</v>
      </c>
      <c r="Z228" s="30">
        <v>3.2968900554604962E-2</v>
      </c>
      <c r="AA228" s="30">
        <v>-0.16127831502991283</v>
      </c>
      <c r="AB228" s="29">
        <v>6.7246874280927335E-2</v>
      </c>
      <c r="AC228" s="28">
        <v>-9.4031440748985493E-2</v>
      </c>
      <c r="AD228" s="27">
        <v>0.10021577483553229</v>
      </c>
      <c r="AE228" s="6">
        <f t="shared" si="28"/>
        <v>1.3359377513730425E-3</v>
      </c>
      <c r="AF228" s="26">
        <v>6.0728965169821434</v>
      </c>
      <c r="AG228" s="25">
        <v>-5.3834550579482503</v>
      </c>
      <c r="AH228" s="24">
        <v>0.53186656303662594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</row>
    <row r="229" spans="1:149" s="1" customFormat="1" ht="15" thickBot="1" x14ac:dyDescent="0.4">
      <c r="A229" s="183"/>
      <c r="B229" s="23">
        <v>1</v>
      </c>
      <c r="C229" s="22">
        <v>1</v>
      </c>
      <c r="D229" s="21">
        <v>0</v>
      </c>
      <c r="E229" s="20">
        <v>0</v>
      </c>
      <c r="F229" s="20">
        <v>0</v>
      </c>
      <c r="G229" s="19">
        <v>1</v>
      </c>
      <c r="H229" s="18">
        <f t="shared" si="29"/>
        <v>5.3939901650761053</v>
      </c>
      <c r="I229" s="17">
        <f t="shared" si="30"/>
        <v>5.3939901650761053</v>
      </c>
      <c r="J229" s="16">
        <f t="shared" si="31"/>
        <v>-1.5755474858379703</v>
      </c>
      <c r="K229" s="15"/>
      <c r="L229" s="64">
        <v>-1.5755474858379703</v>
      </c>
      <c r="M229" s="63">
        <v>3.8184426792381352</v>
      </c>
      <c r="N229" s="63">
        <v>3.8184426792381352</v>
      </c>
      <c r="O229" s="62">
        <v>9.2124328443142396</v>
      </c>
      <c r="P229" s="130">
        <f t="shared" si="24"/>
        <v>0.17142699121896657</v>
      </c>
      <c r="Q229" s="129">
        <f t="shared" si="25"/>
        <v>0.97850998703369607</v>
      </c>
      <c r="R229" s="129">
        <f t="shared" si="26"/>
        <v>0.97850998703369607</v>
      </c>
      <c r="S229" s="129">
        <f t="shared" si="27"/>
        <v>0.99990021898570869</v>
      </c>
      <c r="T229" s="128">
        <f>EXP(P229)/((EXP(P226)+EXP(P227)+EXP(P228)+EXP(P229)))</f>
        <v>0.15775331277024748</v>
      </c>
      <c r="U229" s="128">
        <f>EXP(Q229)/((EXP(Q226)+EXP(Q227)+EXP(Q228)+EXP(Q229)))</f>
        <v>0.34785714242290933</v>
      </c>
      <c r="V229" s="128">
        <f>EXP(R229)/((EXP(R226)+EXP(R227)+EXP(R228)+EXP(R229)))</f>
        <v>0.34785714242290933</v>
      </c>
      <c r="W229" s="127">
        <f>EXP(S229)/((EXP(S226)+EXP(S227)+EXP(S228)+EXP(S229)))</f>
        <v>0.33729289783193278</v>
      </c>
      <c r="X229" s="11"/>
      <c r="Y229" s="10">
        <v>3.9438328192561871E-2</v>
      </c>
      <c r="Z229" s="10">
        <v>8.6964285605727332E-2</v>
      </c>
      <c r="AA229" s="10">
        <v>8.6964285605727332E-2</v>
      </c>
      <c r="AB229" s="9">
        <v>-0.16567677554201682</v>
      </c>
      <c r="AC229" s="8">
        <v>-7.8712489936289487E-2</v>
      </c>
      <c r="AD229" s="7">
        <v>-7.8712489936289487E-2</v>
      </c>
      <c r="AE229" s="6">
        <f t="shared" si="28"/>
        <v>4.7690123861999723E-2</v>
      </c>
      <c r="AF229" s="5">
        <v>5.4727026550123945</v>
      </c>
      <c r="AG229" s="4">
        <v>5.4727026550123945</v>
      </c>
      <c r="AH229" s="3">
        <v>-1.6232376096999701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</row>
    <row r="230" spans="1:149" s="1" customFormat="1" ht="15" thickBot="1" x14ac:dyDescent="0.4">
      <c r="A230" s="181">
        <f>A226+1</f>
        <v>56</v>
      </c>
      <c r="B230" s="58">
        <v>0</v>
      </c>
      <c r="C230" s="57">
        <v>0</v>
      </c>
      <c r="D230" s="56">
        <v>1</v>
      </c>
      <c r="E230" s="55">
        <v>0</v>
      </c>
      <c r="F230" s="55">
        <v>0</v>
      </c>
      <c r="G230" s="54">
        <v>0</v>
      </c>
      <c r="H230" s="36">
        <f t="shared" si="29"/>
        <v>-4.1621441140462903</v>
      </c>
      <c r="I230" s="35">
        <f t="shared" si="30"/>
        <v>-4.1621441140462903</v>
      </c>
      <c r="J230" s="53">
        <f t="shared" si="31"/>
        <v>2.9595044836267177</v>
      </c>
      <c r="K230" s="52">
        <f>K226</f>
        <v>1</v>
      </c>
      <c r="L230" s="61" cm="1">
        <f t="array" ref="L230:O233">J230:J233 + MMULT(H230:I233, TRANSPOSE(B230:C233))</f>
        <v>2.9595044836267177</v>
      </c>
      <c r="M230" s="60">
        <v>-1.2026396304195726</v>
      </c>
      <c r="N230" s="60">
        <v>-1.2026396304195726</v>
      </c>
      <c r="O230" s="59">
        <v>-5.3647837444658624</v>
      </c>
      <c r="P230" s="136">
        <f t="shared" si="24"/>
        <v>0.95071077930618642</v>
      </c>
      <c r="Q230" s="135">
        <f t="shared" si="25"/>
        <v>0.23100597379856869</v>
      </c>
      <c r="R230" s="135">
        <f t="shared" si="26"/>
        <v>0.23100597379856869</v>
      </c>
      <c r="S230" s="135">
        <f t="shared" si="27"/>
        <v>4.6566857035011825E-3</v>
      </c>
      <c r="T230" s="132">
        <f>EXP(P230)/((EXP(P230)+EXP(P231)+EXP(P232)+EXP(P233)))</f>
        <v>0.34401696309579782</v>
      </c>
      <c r="U230" s="132">
        <f>EXP(Q230)/((EXP(Q230)+EXP(Q231)+EXP(Q232)+EXP(Q233)))</f>
        <v>0.16480779652201974</v>
      </c>
      <c r="V230" s="132">
        <f>EXP(R230)/((EXP(R230)+EXP(R231)+EXP(R232)+EXP(R233)))</f>
        <v>0.16480779652201974</v>
      </c>
      <c r="W230" s="131">
        <f>EXP(S230)/((EXP(S230)+EXP(S231)+EXP(S232)+EXP(S233)))</f>
        <v>0.12476997820057593</v>
      </c>
      <c r="X230" s="49" cm="1">
        <f t="array" ref="X230">SUM(LN(T230:W233)*D230:G233*(-0.25))</f>
        <v>1.0559401554655132</v>
      </c>
      <c r="Y230" s="48" cm="1">
        <f t="array" ref="Y230:AB233">0.25*(T230:W233-D230:G233)</f>
        <v>-0.16399575922605053</v>
      </c>
      <c r="Z230" s="48">
        <v>4.1201949130504935E-2</v>
      </c>
      <c r="AA230" s="48">
        <v>4.1201949130504935E-2</v>
      </c>
      <c r="AB230" s="47">
        <v>3.1192494550143984E-2</v>
      </c>
      <c r="AC230" s="46" cm="1">
        <f t="array" ref="AC230:AD233">MMULT(_xlfn.ANCHORARRAY(Y230),B230:C233)</f>
        <v>7.2394443680648915E-2</v>
      </c>
      <c r="AD230" s="45">
        <v>7.2394443680648915E-2</v>
      </c>
      <c r="AE230" s="6">
        <f t="shared" si="28"/>
        <v>-5.0399366414896687E-2</v>
      </c>
      <c r="AF230" s="44" cm="1">
        <f t="array" ref="AF230:AG233">H230:I233-K230*_xlfn.ANCHORARRAY(AC230)</f>
        <v>-4.234538557726939</v>
      </c>
      <c r="AG230" s="43">
        <v>-4.234538557726939</v>
      </c>
      <c r="AH230" s="42" cm="1">
        <f t="array" ref="AH230:AH233">J230:J233-K230*AE230:AE233</f>
        <v>3.0099038500416144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</row>
    <row r="231" spans="1:149" s="1" customFormat="1" ht="15" thickBot="1" x14ac:dyDescent="0.4">
      <c r="A231" s="182"/>
      <c r="B231" s="41">
        <v>0</v>
      </c>
      <c r="C231" s="40">
        <v>1</v>
      </c>
      <c r="D231" s="39">
        <v>0</v>
      </c>
      <c r="E231" s="38">
        <v>1</v>
      </c>
      <c r="F231" s="38">
        <v>0</v>
      </c>
      <c r="G231" s="37">
        <v>0</v>
      </c>
      <c r="H231" s="36">
        <f t="shared" si="29"/>
        <v>-5.3834550579482503</v>
      </c>
      <c r="I231" s="35">
        <f t="shared" si="30"/>
        <v>6.0728965169821434</v>
      </c>
      <c r="J231" s="34">
        <f t="shared" si="31"/>
        <v>0.53186656303662572</v>
      </c>
      <c r="K231" s="33"/>
      <c r="L231" s="67">
        <v>0.53186656303662572</v>
      </c>
      <c r="M231" s="66">
        <v>6.6047630800187687</v>
      </c>
      <c r="N231" s="66">
        <v>-4.8515884949116241</v>
      </c>
      <c r="O231" s="65">
        <v>1.2213080220705188</v>
      </c>
      <c r="P231" s="134">
        <f t="shared" si="24"/>
        <v>0.62991835284256781</v>
      </c>
      <c r="Q231" s="133">
        <f t="shared" si="25"/>
        <v>0.99864792667480429</v>
      </c>
      <c r="R231" s="133">
        <f t="shared" si="26"/>
        <v>7.7553367424650858E-3</v>
      </c>
      <c r="S231" s="133">
        <f t="shared" si="27"/>
        <v>0.77229365509539027</v>
      </c>
      <c r="T231" s="132">
        <f>EXP(P231)/((EXP(P230)+EXP(P231)+EXP(P232)+EXP(P233)))</f>
        <v>0.24960971075801985</v>
      </c>
      <c r="U231" s="132">
        <f>EXP(Q231)/((EXP(Q230)+EXP(Q231)+EXP(Q232)+EXP(Q233)))</f>
        <v>0.35510796792133115</v>
      </c>
      <c r="V231" s="132">
        <f>EXP(R231)/((EXP(R230)+EXP(R231)+EXP(R232)+EXP(R233)))</f>
        <v>0.13183211912142434</v>
      </c>
      <c r="W231" s="131">
        <f>EXP(S231)/((EXP(S230)+EXP(S231)+EXP(S232)+EXP(S233)))</f>
        <v>0.26883796488787243</v>
      </c>
      <c r="X231" s="11"/>
      <c r="Y231" s="30">
        <v>6.2402427689504963E-2</v>
      </c>
      <c r="Z231" s="30">
        <v>-0.16122300801966721</v>
      </c>
      <c r="AA231" s="30">
        <v>3.2958029780356085E-2</v>
      </c>
      <c r="AB231" s="29">
        <v>6.7209491221968107E-2</v>
      </c>
      <c r="AC231" s="28">
        <v>0.10016752100232419</v>
      </c>
      <c r="AD231" s="27">
        <v>-9.4013516797699107E-2</v>
      </c>
      <c r="AE231" s="6">
        <f t="shared" si="28"/>
        <v>1.346940672161942E-3</v>
      </c>
      <c r="AF231" s="26">
        <v>-5.4836225789505741</v>
      </c>
      <c r="AG231" s="25">
        <v>6.1669100337798426</v>
      </c>
      <c r="AH231" s="24">
        <v>0.53051962236446382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</row>
    <row r="232" spans="1:149" s="1" customFormat="1" ht="15" thickBot="1" x14ac:dyDescent="0.4">
      <c r="A232" s="182"/>
      <c r="B232" s="41">
        <v>1</v>
      </c>
      <c r="C232" s="40">
        <v>0</v>
      </c>
      <c r="D232" s="39">
        <v>0</v>
      </c>
      <c r="E232" s="38">
        <v>0</v>
      </c>
      <c r="F232" s="38">
        <v>1</v>
      </c>
      <c r="G232" s="37">
        <v>0</v>
      </c>
      <c r="H232" s="36">
        <f t="shared" si="29"/>
        <v>6.0728965169821434</v>
      </c>
      <c r="I232" s="35">
        <f t="shared" si="30"/>
        <v>-5.3834550579482503</v>
      </c>
      <c r="J232" s="34">
        <f t="shared" si="31"/>
        <v>0.53186656303662594</v>
      </c>
      <c r="K232" s="33"/>
      <c r="L232" s="67">
        <v>0.53186656303662594</v>
      </c>
      <c r="M232" s="66">
        <v>-4.8515884949116241</v>
      </c>
      <c r="N232" s="66">
        <v>6.6047630800187695</v>
      </c>
      <c r="O232" s="65">
        <v>1.221308022070519</v>
      </c>
      <c r="P232" s="134">
        <f t="shared" si="24"/>
        <v>0.62991835284256781</v>
      </c>
      <c r="Q232" s="133">
        <f t="shared" si="25"/>
        <v>7.7553367424650858E-3</v>
      </c>
      <c r="R232" s="133">
        <f t="shared" si="26"/>
        <v>0.99864792667480429</v>
      </c>
      <c r="S232" s="133">
        <f t="shared" si="27"/>
        <v>0.77229365509539027</v>
      </c>
      <c r="T232" s="132">
        <f>EXP(P232)/((EXP(P230)+EXP(P231)+EXP(P232)+EXP(P233)))</f>
        <v>0.24960971075801985</v>
      </c>
      <c r="U232" s="132">
        <f>EXP(Q232)/((EXP(Q230)+EXP(Q231)+EXP(Q232)+EXP(Q233)))</f>
        <v>0.13183211912142434</v>
      </c>
      <c r="V232" s="132">
        <f>EXP(R232)/((EXP(R230)+EXP(R231)+EXP(R232)+EXP(R233)))</f>
        <v>0.35510796792133115</v>
      </c>
      <c r="W232" s="131">
        <f>EXP(S232)/((EXP(S230)+EXP(S231)+EXP(S232)+EXP(S233)))</f>
        <v>0.26883796488787243</v>
      </c>
      <c r="X232" s="11"/>
      <c r="Y232" s="30">
        <v>6.2402427689504963E-2</v>
      </c>
      <c r="Z232" s="30">
        <v>3.2958029780356085E-2</v>
      </c>
      <c r="AA232" s="30">
        <v>-0.16122300801966721</v>
      </c>
      <c r="AB232" s="29">
        <v>6.7209491221968107E-2</v>
      </c>
      <c r="AC232" s="28">
        <v>-9.4013516797699107E-2</v>
      </c>
      <c r="AD232" s="27">
        <v>0.10016752100232419</v>
      </c>
      <c r="AE232" s="6">
        <f t="shared" si="28"/>
        <v>1.346940672161942E-3</v>
      </c>
      <c r="AF232" s="26">
        <v>6.1669100337798426</v>
      </c>
      <c r="AG232" s="25">
        <v>-5.4836225789505741</v>
      </c>
      <c r="AH232" s="24">
        <v>0.53051962236446404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</row>
    <row r="233" spans="1:149" s="1" customFormat="1" ht="15" thickBot="1" x14ac:dyDescent="0.4">
      <c r="A233" s="183"/>
      <c r="B233" s="23">
        <v>1</v>
      </c>
      <c r="C233" s="22">
        <v>1</v>
      </c>
      <c r="D233" s="21">
        <v>0</v>
      </c>
      <c r="E233" s="20">
        <v>0</v>
      </c>
      <c r="F233" s="20">
        <v>0</v>
      </c>
      <c r="G233" s="19">
        <v>1</v>
      </c>
      <c r="H233" s="18">
        <f t="shared" si="29"/>
        <v>5.4727026550123945</v>
      </c>
      <c r="I233" s="17">
        <f t="shared" si="30"/>
        <v>5.4727026550123945</v>
      </c>
      <c r="J233" s="16">
        <f t="shared" si="31"/>
        <v>-1.6232376096999701</v>
      </c>
      <c r="K233" s="15"/>
      <c r="L233" s="64">
        <v>-1.6232376096999701</v>
      </c>
      <c r="M233" s="63">
        <v>3.8494650453124244</v>
      </c>
      <c r="N233" s="63">
        <v>3.8494650453124244</v>
      </c>
      <c r="O233" s="62">
        <v>9.3221677003248189</v>
      </c>
      <c r="P233" s="130">
        <f t="shared" si="24"/>
        <v>0.16475884809497243</v>
      </c>
      <c r="Q233" s="129">
        <f t="shared" si="25"/>
        <v>0.97915273843535</v>
      </c>
      <c r="R233" s="129">
        <f t="shared" si="26"/>
        <v>0.97915273843535</v>
      </c>
      <c r="S233" s="129">
        <f t="shared" si="27"/>
        <v>0.99991058813050449</v>
      </c>
      <c r="T233" s="128">
        <f>EXP(P233)/((EXP(P230)+EXP(P231)+EXP(P232)+EXP(P233)))</f>
        <v>0.15676361538816247</v>
      </c>
      <c r="U233" s="128">
        <f>EXP(Q233)/((EXP(Q230)+EXP(Q231)+EXP(Q232)+EXP(Q233)))</f>
        <v>0.3482521164352248</v>
      </c>
      <c r="V233" s="128">
        <f>EXP(R233)/((EXP(R230)+EXP(R231)+EXP(R232)+EXP(R233)))</f>
        <v>0.3482521164352248</v>
      </c>
      <c r="W233" s="127">
        <f>EXP(S233)/((EXP(S230)+EXP(S231)+EXP(S232)+EXP(S233)))</f>
        <v>0.33755409202367914</v>
      </c>
      <c r="X233" s="11"/>
      <c r="Y233" s="10">
        <v>3.9190903847040617E-2</v>
      </c>
      <c r="Z233" s="10">
        <v>8.70630291088062E-2</v>
      </c>
      <c r="AA233" s="10">
        <v>8.70630291088062E-2</v>
      </c>
      <c r="AB233" s="9">
        <v>-0.16561147699408021</v>
      </c>
      <c r="AC233" s="8">
        <v>-7.8548447885274014E-2</v>
      </c>
      <c r="AD233" s="7">
        <v>-7.8548447885274014E-2</v>
      </c>
      <c r="AE233" s="6">
        <f t="shared" si="28"/>
        <v>4.770548507057279E-2</v>
      </c>
      <c r="AF233" s="5">
        <v>5.5512511028976688</v>
      </c>
      <c r="AG233" s="4">
        <v>5.5512511028976688</v>
      </c>
      <c r="AH233" s="3">
        <v>-1.6709430947705428</v>
      </c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</row>
    <row r="234" spans="1:149" s="1" customFormat="1" ht="15" thickBot="1" x14ac:dyDescent="0.4">
      <c r="A234" s="181">
        <f>A230+1</f>
        <v>57</v>
      </c>
      <c r="B234" s="58">
        <v>0</v>
      </c>
      <c r="C234" s="57">
        <v>0</v>
      </c>
      <c r="D234" s="56">
        <v>1</v>
      </c>
      <c r="E234" s="55">
        <v>0</v>
      </c>
      <c r="F234" s="55">
        <v>0</v>
      </c>
      <c r="G234" s="54">
        <v>0</v>
      </c>
      <c r="H234" s="36">
        <f t="shared" si="29"/>
        <v>-4.234538557726939</v>
      </c>
      <c r="I234" s="35">
        <f t="shared" si="30"/>
        <v>-4.234538557726939</v>
      </c>
      <c r="J234" s="53">
        <f t="shared" si="31"/>
        <v>3.0099038500416144</v>
      </c>
      <c r="K234" s="52">
        <f>K230</f>
        <v>1</v>
      </c>
      <c r="L234" s="61" cm="1">
        <f t="array" ref="L234:O237">J234:J237 + MMULT(H234:I237, TRANSPOSE(B234:C237))</f>
        <v>3.0099038500416144</v>
      </c>
      <c r="M234" s="60">
        <v>-1.2246347076853246</v>
      </c>
      <c r="N234" s="60">
        <v>-1.2246347076853246</v>
      </c>
      <c r="O234" s="59">
        <v>-5.4591732654122636</v>
      </c>
      <c r="P234" s="136">
        <f t="shared" si="24"/>
        <v>0.95301954955947499</v>
      </c>
      <c r="Q234" s="135">
        <f t="shared" si="25"/>
        <v>0.227121856718034</v>
      </c>
      <c r="R234" s="135">
        <f t="shared" si="26"/>
        <v>0.227121856718034</v>
      </c>
      <c r="S234" s="135">
        <f t="shared" si="27"/>
        <v>4.2390279060336624E-3</v>
      </c>
      <c r="T234" s="132">
        <f>EXP(P234)/((EXP(P234)+EXP(P235)+EXP(P236)+EXP(P237)))</f>
        <v>0.34494013391007949</v>
      </c>
      <c r="U234" s="132">
        <f>EXP(Q234)/((EXP(Q234)+EXP(Q235)+EXP(Q236)+EXP(Q237)))</f>
        <v>0.16424746521888214</v>
      </c>
      <c r="V234" s="132">
        <f>EXP(R234)/((EXP(R234)+EXP(R235)+EXP(R236)+EXP(R237)))</f>
        <v>0.16424746521888214</v>
      </c>
      <c r="W234" s="131">
        <f>EXP(S234)/((EXP(S234)+EXP(S235)+EXP(S236)+EXP(S237)))</f>
        <v>0.12481263485462989</v>
      </c>
      <c r="X234" s="49" cm="1">
        <f t="array" ref="X234">SUM(LN(T234:W237)*D234:G237*(-0.25))</f>
        <v>1.05477902605513</v>
      </c>
      <c r="Y234" s="48" cm="1">
        <f t="array" ref="Y234:AB237">0.25*(T234:W237-D234:G237)</f>
        <v>-0.16376496652248013</v>
      </c>
      <c r="Z234" s="48">
        <v>4.1061866304720536E-2</v>
      </c>
      <c r="AA234" s="48">
        <v>4.1061866304720536E-2</v>
      </c>
      <c r="AB234" s="47">
        <v>3.1203158713657472E-2</v>
      </c>
      <c r="AC234" s="46" cm="1">
        <f t="array" ref="AC234:AD237">MMULT(_xlfn.ANCHORARRAY(Y234),B234:C237)</f>
        <v>7.2265025018378004E-2</v>
      </c>
      <c r="AD234" s="45">
        <v>7.2265025018378004E-2</v>
      </c>
      <c r="AE234" s="6">
        <f t="shared" si="28"/>
        <v>-5.0438075199381593E-2</v>
      </c>
      <c r="AF234" s="44" cm="1">
        <f t="array" ref="AF234:AG237">H234:I237-K234*_xlfn.ANCHORARRAY(AC234)</f>
        <v>-4.3068035827453173</v>
      </c>
      <c r="AG234" s="43">
        <v>-4.3068035827453173</v>
      </c>
      <c r="AH234" s="42" cm="1">
        <f t="array" ref="AH234:AH237">J234:J237-K234*AE234:AE237</f>
        <v>3.060341925240996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</row>
    <row r="235" spans="1:149" s="1" customFormat="1" ht="15" thickBot="1" x14ac:dyDescent="0.4">
      <c r="A235" s="182"/>
      <c r="B235" s="41">
        <v>0</v>
      </c>
      <c r="C235" s="40">
        <v>1</v>
      </c>
      <c r="D235" s="39">
        <v>0</v>
      </c>
      <c r="E235" s="38">
        <v>1</v>
      </c>
      <c r="F235" s="38">
        <v>0</v>
      </c>
      <c r="G235" s="37">
        <v>0</v>
      </c>
      <c r="H235" s="36">
        <f t="shared" si="29"/>
        <v>-5.4836225789505741</v>
      </c>
      <c r="I235" s="35">
        <f t="shared" si="30"/>
        <v>6.1669100337798426</v>
      </c>
      <c r="J235" s="34">
        <f t="shared" si="31"/>
        <v>0.53051962236446382</v>
      </c>
      <c r="K235" s="33"/>
      <c r="L235" s="67">
        <v>0.53051962236446382</v>
      </c>
      <c r="M235" s="66">
        <v>6.6974296561443065</v>
      </c>
      <c r="N235" s="66">
        <v>-4.9531029565861102</v>
      </c>
      <c r="O235" s="65">
        <v>1.2138070771937324</v>
      </c>
      <c r="P235" s="134">
        <f t="shared" si="24"/>
        <v>0.62960429747786428</v>
      </c>
      <c r="Q235" s="133">
        <f t="shared" si="25"/>
        <v>0.99876744123680183</v>
      </c>
      <c r="R235" s="133">
        <f t="shared" si="26"/>
        <v>7.0119488633022201E-3</v>
      </c>
      <c r="S235" s="133">
        <f t="shared" si="27"/>
        <v>0.77097187420572855</v>
      </c>
      <c r="T235" s="132">
        <f>EXP(P235)/((EXP(P234)+EXP(P235)+EXP(P236)+EXP(P237)))</f>
        <v>0.2496239598792607</v>
      </c>
      <c r="U235" s="132">
        <f>EXP(Q235)/((EXP(Q234)+EXP(Q235)+EXP(Q236)+EXP(Q237)))</f>
        <v>0.35532036150473018</v>
      </c>
      <c r="V235" s="132">
        <f>EXP(R235)/((EXP(R234)+EXP(R235)+EXP(R236)+EXP(R237)))</f>
        <v>0.13179719201314063</v>
      </c>
      <c r="W235" s="131">
        <f>EXP(S235)/((EXP(S234)+EXP(S235)+EXP(S236)+EXP(S237)))</f>
        <v>0.26868684001735532</v>
      </c>
      <c r="X235" s="11"/>
      <c r="Y235" s="30">
        <v>6.2405989969815175E-2</v>
      </c>
      <c r="Z235" s="30">
        <v>-0.16116990962381744</v>
      </c>
      <c r="AA235" s="30">
        <v>3.2949298003285159E-2</v>
      </c>
      <c r="AB235" s="29">
        <v>6.717171000433883E-2</v>
      </c>
      <c r="AC235" s="28">
        <v>0.100121008007624</v>
      </c>
      <c r="AD235" s="27">
        <v>-9.3998199619478612E-2</v>
      </c>
      <c r="AE235" s="6">
        <f t="shared" si="28"/>
        <v>1.3570883536217215E-3</v>
      </c>
      <c r="AF235" s="26">
        <v>-5.5837435869581977</v>
      </c>
      <c r="AG235" s="25">
        <v>6.2609082333993209</v>
      </c>
      <c r="AH235" s="24">
        <v>0.52916253401084212</v>
      </c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</row>
    <row r="236" spans="1:149" s="1" customFormat="1" ht="15" thickBot="1" x14ac:dyDescent="0.4">
      <c r="A236" s="182"/>
      <c r="B236" s="41">
        <v>1</v>
      </c>
      <c r="C236" s="40">
        <v>0</v>
      </c>
      <c r="D236" s="39">
        <v>0</v>
      </c>
      <c r="E236" s="38">
        <v>0</v>
      </c>
      <c r="F236" s="38">
        <v>1</v>
      </c>
      <c r="G236" s="37">
        <v>0</v>
      </c>
      <c r="H236" s="36">
        <f t="shared" si="29"/>
        <v>6.1669100337798426</v>
      </c>
      <c r="I236" s="35">
        <f t="shared" si="30"/>
        <v>-5.4836225789505741</v>
      </c>
      <c r="J236" s="34">
        <f t="shared" si="31"/>
        <v>0.53051962236446404</v>
      </c>
      <c r="K236" s="33"/>
      <c r="L236" s="67">
        <v>0.53051962236446404</v>
      </c>
      <c r="M236" s="66">
        <v>-4.9531029565861102</v>
      </c>
      <c r="N236" s="66">
        <v>6.6974296561443065</v>
      </c>
      <c r="O236" s="65">
        <v>1.2138070771937324</v>
      </c>
      <c r="P236" s="134">
        <f t="shared" si="24"/>
        <v>0.62960429747786428</v>
      </c>
      <c r="Q236" s="133">
        <f t="shared" si="25"/>
        <v>7.0119488633022201E-3</v>
      </c>
      <c r="R236" s="133">
        <f t="shared" si="26"/>
        <v>0.99876744123680183</v>
      </c>
      <c r="S236" s="133">
        <f t="shared" si="27"/>
        <v>0.77097187420572855</v>
      </c>
      <c r="T236" s="132">
        <f>EXP(P236)/((EXP(P234)+EXP(P235)+EXP(P236)+EXP(P237)))</f>
        <v>0.2496239598792607</v>
      </c>
      <c r="U236" s="132">
        <f>EXP(Q236)/((EXP(Q234)+EXP(Q235)+EXP(Q236)+EXP(Q237)))</f>
        <v>0.13179719201314063</v>
      </c>
      <c r="V236" s="132">
        <f>EXP(R236)/((EXP(R234)+EXP(R235)+EXP(R236)+EXP(R237)))</f>
        <v>0.35532036150473018</v>
      </c>
      <c r="W236" s="131">
        <f>EXP(S236)/((EXP(S234)+EXP(S235)+EXP(S236)+EXP(S237)))</f>
        <v>0.26868684001735532</v>
      </c>
      <c r="X236" s="11"/>
      <c r="Y236" s="30">
        <v>6.2405989969815175E-2</v>
      </c>
      <c r="Z236" s="30">
        <v>3.2949298003285159E-2</v>
      </c>
      <c r="AA236" s="30">
        <v>-0.16116990962381744</v>
      </c>
      <c r="AB236" s="29">
        <v>6.717171000433883E-2</v>
      </c>
      <c r="AC236" s="28">
        <v>-9.3998199619478612E-2</v>
      </c>
      <c r="AD236" s="27">
        <v>0.100121008007624</v>
      </c>
      <c r="AE236" s="6">
        <f t="shared" si="28"/>
        <v>1.3570883536217215E-3</v>
      </c>
      <c r="AF236" s="26">
        <v>6.2609082333993209</v>
      </c>
      <c r="AG236" s="25">
        <v>-5.5837435869581977</v>
      </c>
      <c r="AH236" s="24">
        <v>0.52916253401084234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</row>
    <row r="237" spans="1:149" s="1" customFormat="1" ht="15" thickBot="1" x14ac:dyDescent="0.4">
      <c r="A237" s="183"/>
      <c r="B237" s="23">
        <v>1</v>
      </c>
      <c r="C237" s="22">
        <v>1</v>
      </c>
      <c r="D237" s="21">
        <v>0</v>
      </c>
      <c r="E237" s="20">
        <v>0</v>
      </c>
      <c r="F237" s="20">
        <v>0</v>
      </c>
      <c r="G237" s="19">
        <v>1</v>
      </c>
      <c r="H237" s="18">
        <f t="shared" si="29"/>
        <v>5.5512511028976688</v>
      </c>
      <c r="I237" s="17">
        <f t="shared" si="30"/>
        <v>5.5512511028976688</v>
      </c>
      <c r="J237" s="16">
        <f t="shared" si="31"/>
        <v>-1.6709430947705428</v>
      </c>
      <c r="K237" s="15"/>
      <c r="L237" s="64">
        <v>-1.6709430947705428</v>
      </c>
      <c r="M237" s="63">
        <v>3.880308008127126</v>
      </c>
      <c r="N237" s="63">
        <v>3.880308008127126</v>
      </c>
      <c r="O237" s="62">
        <v>9.4315591110247947</v>
      </c>
      <c r="P237" s="130">
        <f t="shared" si="24"/>
        <v>0.15829848033243971</v>
      </c>
      <c r="Q237" s="129">
        <f t="shared" si="25"/>
        <v>0.97977310783899685</v>
      </c>
      <c r="R237" s="129">
        <f t="shared" si="26"/>
        <v>0.97977310783899685</v>
      </c>
      <c r="S237" s="129">
        <f t="shared" si="27"/>
        <v>0.99991985229089775</v>
      </c>
      <c r="T237" s="128">
        <f>EXP(P237)/((EXP(P234)+EXP(P235)+EXP(P236)+EXP(P237)))</f>
        <v>0.15581194633139908</v>
      </c>
      <c r="U237" s="128">
        <f>EXP(Q237)/((EXP(Q234)+EXP(Q235)+EXP(Q236)+EXP(Q237)))</f>
        <v>0.3486349812632471</v>
      </c>
      <c r="V237" s="128">
        <f>EXP(R237)/((EXP(R234)+EXP(R235)+EXP(R236)+EXP(R237)))</f>
        <v>0.3486349812632471</v>
      </c>
      <c r="W237" s="127">
        <f>EXP(S237)/((EXP(S234)+EXP(S235)+EXP(S236)+EXP(S237)))</f>
        <v>0.3378136851106594</v>
      </c>
      <c r="X237" s="11"/>
      <c r="Y237" s="10">
        <v>3.895298658284977E-2</v>
      </c>
      <c r="Z237" s="10">
        <v>8.7158745315811775E-2</v>
      </c>
      <c r="AA237" s="10">
        <v>8.7158745315811775E-2</v>
      </c>
      <c r="AB237" s="9">
        <v>-0.16554657872233514</v>
      </c>
      <c r="AC237" s="8">
        <v>-7.8387833406523361E-2</v>
      </c>
      <c r="AD237" s="7">
        <v>-7.8387833406523361E-2</v>
      </c>
      <c r="AE237" s="6">
        <f t="shared" si="28"/>
        <v>4.7723898492138178E-2</v>
      </c>
      <c r="AF237" s="5">
        <v>5.6296389363041923</v>
      </c>
      <c r="AG237" s="4">
        <v>5.6296389363041923</v>
      </c>
      <c r="AH237" s="3">
        <v>-1.718666993262681</v>
      </c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</row>
    <row r="238" spans="1:149" s="1" customFormat="1" ht="15" thickBot="1" x14ac:dyDescent="0.4">
      <c r="A238" s="181">
        <f>A234+1</f>
        <v>58</v>
      </c>
      <c r="B238" s="58">
        <v>0</v>
      </c>
      <c r="C238" s="57">
        <v>0</v>
      </c>
      <c r="D238" s="56">
        <v>1</v>
      </c>
      <c r="E238" s="55">
        <v>0</v>
      </c>
      <c r="F238" s="55">
        <v>0</v>
      </c>
      <c r="G238" s="54">
        <v>0</v>
      </c>
      <c r="H238" s="36">
        <f t="shared" si="29"/>
        <v>-4.3068035827453173</v>
      </c>
      <c r="I238" s="35">
        <f t="shared" si="30"/>
        <v>-4.3068035827453173</v>
      </c>
      <c r="J238" s="53">
        <f t="shared" si="31"/>
        <v>3.060341925240996</v>
      </c>
      <c r="K238" s="52">
        <f>K234</f>
        <v>1</v>
      </c>
      <c r="L238" s="61" cm="1">
        <f t="array" ref="L238:O241">J238:J241 + MMULT(H238:I241, TRANSPOSE(B238:C241))</f>
        <v>3.060341925240996</v>
      </c>
      <c r="M238" s="60">
        <v>-1.2464616575043213</v>
      </c>
      <c r="N238" s="60">
        <v>-1.2464616575043213</v>
      </c>
      <c r="O238" s="59">
        <v>-5.5532652402496385</v>
      </c>
      <c r="P238" s="136">
        <f t="shared" si="24"/>
        <v>0.95522692283877919</v>
      </c>
      <c r="Q238" s="135">
        <f t="shared" si="25"/>
        <v>0.22331324377713488</v>
      </c>
      <c r="R238" s="135">
        <f t="shared" si="26"/>
        <v>0.22331324377713488</v>
      </c>
      <c r="S238" s="135">
        <f t="shared" si="27"/>
        <v>3.8598284593693412E-3</v>
      </c>
      <c r="T238" s="132">
        <f>EXP(P238)/((EXP(P238)+EXP(P239)+EXP(P240)+EXP(P241)))</f>
        <v>0.34582944276572625</v>
      </c>
      <c r="U238" s="132">
        <f>EXP(Q238)/((EXP(Q238)+EXP(Q239)+EXP(Q240)+EXP(Q241)))</f>
        <v>0.1636992863758604</v>
      </c>
      <c r="V238" s="132">
        <f>EXP(R238)/((EXP(R238)+EXP(R239)+EXP(R240)+EXP(R241)))</f>
        <v>0.16369928637586034</v>
      </c>
      <c r="W238" s="131">
        <f>EXP(S238)/((EXP(S238)+EXP(S239)+EXP(S240)+EXP(S241)))</f>
        <v>0.12485961275338825</v>
      </c>
      <c r="X238" s="49" cm="1">
        <f t="array" ref="X238">SUM(LN(T238:W241)*D238:G241*(-0.25))</f>
        <v>1.0536571445887057</v>
      </c>
      <c r="Y238" s="48" cm="1">
        <f t="array" ref="Y238:AB241">0.25*(T238:W241-D238:G241)</f>
        <v>-0.16354263930856844</v>
      </c>
      <c r="Z238" s="48">
        <v>4.0924821593965099E-2</v>
      </c>
      <c r="AA238" s="48">
        <v>4.0924821593965086E-2</v>
      </c>
      <c r="AB238" s="47">
        <v>3.1214903188347062E-2</v>
      </c>
      <c r="AC238" s="46" cm="1">
        <f t="array" ref="AC238:AD241">MMULT(_xlfn.ANCHORARRAY(Y238),B238:C241)</f>
        <v>7.2139724782312148E-2</v>
      </c>
      <c r="AD238" s="45">
        <v>7.2139724782312162E-2</v>
      </c>
      <c r="AE238" s="6">
        <f t="shared" si="28"/>
        <v>-5.0478092932291191E-2</v>
      </c>
      <c r="AF238" s="44" cm="1">
        <f t="array" ref="AF238:AG241">H238:I241-K238*_xlfn.ANCHORARRAY(AC238)</f>
        <v>-4.3789433075276296</v>
      </c>
      <c r="AG238" s="43">
        <v>-4.3789433075276296</v>
      </c>
      <c r="AH238" s="42" cm="1">
        <f t="array" ref="AH238:AH241">J238:J241-K238*AE238:AE241</f>
        <v>3.1108200181732872</v>
      </c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</row>
    <row r="239" spans="1:149" s="1" customFormat="1" ht="15" thickBot="1" x14ac:dyDescent="0.4">
      <c r="A239" s="182"/>
      <c r="B239" s="41">
        <v>0</v>
      </c>
      <c r="C239" s="40">
        <v>1</v>
      </c>
      <c r="D239" s="39">
        <v>0</v>
      </c>
      <c r="E239" s="38">
        <v>1</v>
      </c>
      <c r="F239" s="38">
        <v>0</v>
      </c>
      <c r="G239" s="37">
        <v>0</v>
      </c>
      <c r="H239" s="36">
        <f t="shared" si="29"/>
        <v>-5.5837435869581977</v>
      </c>
      <c r="I239" s="35">
        <f t="shared" si="30"/>
        <v>6.2609082333993209</v>
      </c>
      <c r="J239" s="34">
        <f t="shared" si="31"/>
        <v>0.52916253401084212</v>
      </c>
      <c r="K239" s="33"/>
      <c r="L239" s="67">
        <v>0.52916253401084212</v>
      </c>
      <c r="M239" s="66">
        <v>6.790070767410163</v>
      </c>
      <c r="N239" s="66">
        <v>-5.0545810529473556</v>
      </c>
      <c r="O239" s="65">
        <v>1.2063271804519653</v>
      </c>
      <c r="P239" s="134">
        <f t="shared" si="24"/>
        <v>0.62928776514972939</v>
      </c>
      <c r="Q239" s="133">
        <f t="shared" si="25"/>
        <v>0.99887637478796243</v>
      </c>
      <c r="R239" s="133">
        <f t="shared" si="26"/>
        <v>6.3395922546165915E-3</v>
      </c>
      <c r="S239" s="133">
        <f t="shared" si="27"/>
        <v>0.76964844087852191</v>
      </c>
      <c r="T239" s="132">
        <f>EXP(P239)/((EXP(P238)+EXP(P239)+EXP(P240)+EXP(P241)))</f>
        <v>0.24963667376500911</v>
      </c>
      <c r="U239" s="132">
        <f>EXP(Q239)/((EXP(Q238)+EXP(Q239)+EXP(Q240)+EXP(Q241)))</f>
        <v>0.35552453276172435</v>
      </c>
      <c r="V239" s="132">
        <f>EXP(R239)/((EXP(R238)+EXP(R239)+EXP(R240)+EXP(R241)))</f>
        <v>0.13176993344915644</v>
      </c>
      <c r="W239" s="131">
        <f>EXP(S239)/((EXP(S238)+EXP(S239)+EXP(S240)+EXP(S241)))</f>
        <v>0.26853429142577334</v>
      </c>
      <c r="X239" s="11"/>
      <c r="Y239" s="30">
        <v>6.2409168441252279E-2</v>
      </c>
      <c r="Z239" s="30">
        <v>-0.16111886680956891</v>
      </c>
      <c r="AA239" s="30">
        <v>3.294248336228911E-2</v>
      </c>
      <c r="AB239" s="29">
        <v>6.7133572856443335E-2</v>
      </c>
      <c r="AC239" s="28">
        <v>0.10007605621873245</v>
      </c>
      <c r="AD239" s="27">
        <v>-9.3985293953125576E-2</v>
      </c>
      <c r="AE239" s="6">
        <f t="shared" si="28"/>
        <v>1.3663578504158058E-3</v>
      </c>
      <c r="AF239" s="26">
        <v>-5.6838196431769301</v>
      </c>
      <c r="AG239" s="25">
        <v>6.3548935273524467</v>
      </c>
      <c r="AH239" s="24">
        <v>0.52779617616042629</v>
      </c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</row>
    <row r="240" spans="1:149" s="1" customFormat="1" ht="15" thickBot="1" x14ac:dyDescent="0.4">
      <c r="A240" s="182"/>
      <c r="B240" s="41">
        <v>1</v>
      </c>
      <c r="C240" s="40">
        <v>0</v>
      </c>
      <c r="D240" s="39">
        <v>0</v>
      </c>
      <c r="E240" s="38">
        <v>0</v>
      </c>
      <c r="F240" s="38">
        <v>1</v>
      </c>
      <c r="G240" s="37">
        <v>0</v>
      </c>
      <c r="H240" s="36">
        <f t="shared" si="29"/>
        <v>6.2609082333993209</v>
      </c>
      <c r="I240" s="35">
        <f t="shared" si="30"/>
        <v>-5.5837435869581977</v>
      </c>
      <c r="J240" s="34">
        <f t="shared" si="31"/>
        <v>0.52916253401084234</v>
      </c>
      <c r="K240" s="33"/>
      <c r="L240" s="67">
        <v>0.52916253401084234</v>
      </c>
      <c r="M240" s="66">
        <v>-5.0545810529473556</v>
      </c>
      <c r="N240" s="66">
        <v>6.790070767410163</v>
      </c>
      <c r="O240" s="65">
        <v>1.2063271804519655</v>
      </c>
      <c r="P240" s="134">
        <f t="shared" si="24"/>
        <v>0.62928776514972951</v>
      </c>
      <c r="Q240" s="133">
        <f t="shared" si="25"/>
        <v>6.3395922546165915E-3</v>
      </c>
      <c r="R240" s="133">
        <f t="shared" si="26"/>
        <v>0.99887637478796243</v>
      </c>
      <c r="S240" s="133">
        <f t="shared" si="27"/>
        <v>0.76964844087852191</v>
      </c>
      <c r="T240" s="132">
        <f>EXP(P240)/((EXP(P238)+EXP(P239)+EXP(P240)+EXP(P241)))</f>
        <v>0.24963667376500914</v>
      </c>
      <c r="U240" s="132">
        <f>EXP(Q240)/((EXP(Q238)+EXP(Q239)+EXP(Q240)+EXP(Q241)))</f>
        <v>0.13176993344915647</v>
      </c>
      <c r="V240" s="132">
        <f>EXP(R240)/((EXP(R238)+EXP(R239)+EXP(R240)+EXP(R241)))</f>
        <v>0.3555245327617243</v>
      </c>
      <c r="W240" s="131">
        <f>EXP(S240)/((EXP(S238)+EXP(S239)+EXP(S240)+EXP(S241)))</f>
        <v>0.26853429142577334</v>
      </c>
      <c r="X240" s="11"/>
      <c r="Y240" s="30">
        <v>6.2409168441252286E-2</v>
      </c>
      <c r="Z240" s="30">
        <v>3.2942483362289117E-2</v>
      </c>
      <c r="AA240" s="30">
        <v>-0.16111886680956894</v>
      </c>
      <c r="AB240" s="29">
        <v>6.7133572856443335E-2</v>
      </c>
      <c r="AC240" s="28">
        <v>-9.3985293953125604E-2</v>
      </c>
      <c r="AD240" s="27">
        <v>0.10007605621873245</v>
      </c>
      <c r="AE240" s="6">
        <f t="shared" si="28"/>
        <v>1.3663578504158058E-3</v>
      </c>
      <c r="AF240" s="26">
        <v>6.3548935273524467</v>
      </c>
      <c r="AG240" s="25">
        <v>-5.6838196431769301</v>
      </c>
      <c r="AH240" s="24">
        <v>0.52779617616042651</v>
      </c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</row>
    <row r="241" spans="1:149" s="1" customFormat="1" ht="15" thickBot="1" x14ac:dyDescent="0.4">
      <c r="A241" s="183"/>
      <c r="B241" s="23">
        <v>1</v>
      </c>
      <c r="C241" s="22">
        <v>1</v>
      </c>
      <c r="D241" s="21">
        <v>0</v>
      </c>
      <c r="E241" s="20">
        <v>0</v>
      </c>
      <c r="F241" s="20">
        <v>0</v>
      </c>
      <c r="G241" s="19">
        <v>1</v>
      </c>
      <c r="H241" s="18">
        <f t="shared" si="29"/>
        <v>5.6296389363041923</v>
      </c>
      <c r="I241" s="17">
        <f t="shared" si="30"/>
        <v>5.6296389363041923</v>
      </c>
      <c r="J241" s="16">
        <f t="shared" si="31"/>
        <v>-1.718666993262681</v>
      </c>
      <c r="K241" s="15"/>
      <c r="L241" s="64">
        <v>-1.718666993262681</v>
      </c>
      <c r="M241" s="63">
        <v>3.9109719430415115</v>
      </c>
      <c r="N241" s="63">
        <v>3.9109719430415115</v>
      </c>
      <c r="O241" s="62">
        <v>9.540610879345703</v>
      </c>
      <c r="P241" s="130">
        <f t="shared" si="24"/>
        <v>0.15204294303027641</v>
      </c>
      <c r="Q241" s="129">
        <f t="shared" si="25"/>
        <v>0.98037194169045494</v>
      </c>
      <c r="R241" s="129">
        <f t="shared" si="26"/>
        <v>0.98037194169045494</v>
      </c>
      <c r="S241" s="129">
        <f t="shared" si="27"/>
        <v>0.99992813223679011</v>
      </c>
      <c r="T241" s="128">
        <f>EXP(P241)/((EXP(P238)+EXP(P239)+EXP(P240)+EXP(P241)))</f>
        <v>0.1548972097042555</v>
      </c>
      <c r="U241" s="128">
        <f>EXP(Q241)/((EXP(Q238)+EXP(Q239)+EXP(Q240)+EXP(Q241)))</f>
        <v>0.34900624741325886</v>
      </c>
      <c r="V241" s="128">
        <f>EXP(R241)/((EXP(R238)+EXP(R239)+EXP(R240)+EXP(R241)))</f>
        <v>0.34900624741325875</v>
      </c>
      <c r="W241" s="127">
        <f>EXP(S241)/((EXP(S238)+EXP(S239)+EXP(S240)+EXP(S241)))</f>
        <v>0.33807180439506496</v>
      </c>
      <c r="X241" s="11"/>
      <c r="Y241" s="10">
        <v>3.8724302426063874E-2</v>
      </c>
      <c r="Z241" s="10">
        <v>8.7251561853314716E-2</v>
      </c>
      <c r="AA241" s="10">
        <v>8.7251561853314688E-2</v>
      </c>
      <c r="AB241" s="9">
        <v>-0.16548204890123375</v>
      </c>
      <c r="AC241" s="8">
        <v>-7.8230487047919059E-2</v>
      </c>
      <c r="AD241" s="7">
        <v>-7.8230487047919031E-2</v>
      </c>
      <c r="AE241" s="6">
        <f t="shared" si="28"/>
        <v>4.7745377231459551E-2</v>
      </c>
      <c r="AF241" s="5">
        <v>5.7078694233521112</v>
      </c>
      <c r="AG241" s="4">
        <v>5.7078694233521112</v>
      </c>
      <c r="AH241" s="3">
        <v>-1.7664123704941406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</row>
    <row r="242" spans="1:149" s="1" customFormat="1" ht="15" thickBot="1" x14ac:dyDescent="0.4">
      <c r="A242" s="181">
        <f>A238+1</f>
        <v>59</v>
      </c>
      <c r="B242" s="58">
        <v>0</v>
      </c>
      <c r="C242" s="57">
        <v>0</v>
      </c>
      <c r="D242" s="56">
        <v>1</v>
      </c>
      <c r="E242" s="55">
        <v>0</v>
      </c>
      <c r="F242" s="55">
        <v>0</v>
      </c>
      <c r="G242" s="54">
        <v>0</v>
      </c>
      <c r="H242" s="36">
        <f t="shared" si="29"/>
        <v>-4.3789433075276296</v>
      </c>
      <c r="I242" s="35">
        <f t="shared" si="30"/>
        <v>-4.3789433075276296</v>
      </c>
      <c r="J242" s="53">
        <f t="shared" si="31"/>
        <v>3.1108200181732872</v>
      </c>
      <c r="K242" s="52">
        <f>K238</f>
        <v>1</v>
      </c>
      <c r="L242" s="61" cm="1">
        <f t="array" ref="L242:O245">J242:J245 + MMULT(H242:I245, TRANSPOSE(B242:C245))</f>
        <v>3.1108200181732872</v>
      </c>
      <c r="M242" s="60">
        <v>-1.2681232893543424</v>
      </c>
      <c r="N242" s="60">
        <v>-1.2681232893543424</v>
      </c>
      <c r="O242" s="59">
        <v>-5.647066596881972</v>
      </c>
      <c r="P242" s="136">
        <f t="shared" si="24"/>
        <v>0.95733686034395304</v>
      </c>
      <c r="Q242" s="135">
        <f t="shared" si="25"/>
        <v>0.21957868326153615</v>
      </c>
      <c r="R242" s="135">
        <f t="shared" si="26"/>
        <v>0.21957868326153615</v>
      </c>
      <c r="S242" s="135">
        <f t="shared" si="27"/>
        <v>3.5154482434022697E-3</v>
      </c>
      <c r="T242" s="132">
        <f>EXP(P242)/((EXP(P242)+EXP(P243)+EXP(P244)+EXP(P245)))</f>
        <v>0.34668594499572569</v>
      </c>
      <c r="U242" s="132">
        <f>EXP(Q242)/((EXP(Q242)+EXP(Q243)+EXP(Q244)+EXP(Q245)))</f>
        <v>0.16316302370170521</v>
      </c>
      <c r="V242" s="132">
        <f>EXP(R242)/((EXP(R242)+EXP(R243)+EXP(R244)+EXP(R245)))</f>
        <v>0.16316302370170521</v>
      </c>
      <c r="W242" s="131">
        <f>EXP(S242)/((EXP(S242)+EXP(S243)+EXP(S244)+EXP(S245)))</f>
        <v>0.12491048970710092</v>
      </c>
      <c r="X242" s="49" cm="1">
        <f t="array" ref="X242">SUM(LN(T242:W245)*D242:G245*(-0.25))</f>
        <v>1.0525726639555941</v>
      </c>
      <c r="Y242" s="48" cm="1">
        <f t="array" ref="Y242:AB245">0.25*(T242:W245-D242:G245)</f>
        <v>-0.16332851375106858</v>
      </c>
      <c r="Z242" s="48">
        <v>4.0790755925426303E-2</v>
      </c>
      <c r="AA242" s="48">
        <v>4.0790755925426303E-2</v>
      </c>
      <c r="AB242" s="47">
        <v>3.122762242677523E-2</v>
      </c>
      <c r="AC242" s="46" cm="1">
        <f t="array" ref="AC242:AD245">MMULT(_xlfn.ANCHORARRAY(Y242),B242:C245)</f>
        <v>7.201837835220154E-2</v>
      </c>
      <c r="AD242" s="45">
        <v>7.201837835220154E-2</v>
      </c>
      <c r="AE242" s="6">
        <f t="shared" si="28"/>
        <v>-5.0519379473440741E-2</v>
      </c>
      <c r="AF242" s="44" cm="1">
        <f t="array" ref="AF242:AG245">H242:I245-K242*_xlfn.ANCHORARRAY(AC242)</f>
        <v>-4.4509616858798315</v>
      </c>
      <c r="AG242" s="43">
        <v>-4.4509616858798315</v>
      </c>
      <c r="AH242" s="42" cm="1">
        <f t="array" ref="AH242:AH245">J242:J245-K242*AE242:AE245</f>
        <v>3.1613393976467279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</row>
    <row r="243" spans="1:149" s="1" customFormat="1" ht="15" thickBot="1" x14ac:dyDescent="0.4">
      <c r="A243" s="182"/>
      <c r="B243" s="41">
        <v>0</v>
      </c>
      <c r="C243" s="40">
        <v>1</v>
      </c>
      <c r="D243" s="39">
        <v>0</v>
      </c>
      <c r="E243" s="38">
        <v>1</v>
      </c>
      <c r="F243" s="38">
        <v>0</v>
      </c>
      <c r="G243" s="37">
        <v>0</v>
      </c>
      <c r="H243" s="36">
        <f t="shared" si="29"/>
        <v>-5.6838196431769301</v>
      </c>
      <c r="I243" s="35">
        <f t="shared" si="30"/>
        <v>6.3548935273524467</v>
      </c>
      <c r="J243" s="34">
        <f t="shared" si="31"/>
        <v>0.52779617616042629</v>
      </c>
      <c r="K243" s="33"/>
      <c r="L243" s="32">
        <v>0.52779617616042629</v>
      </c>
      <c r="M243" s="30">
        <v>6.8826897035128729</v>
      </c>
      <c r="N243" s="30">
        <v>-5.1560234670165039</v>
      </c>
      <c r="O243" s="31">
        <v>1.1988700603359428</v>
      </c>
      <c r="P243" s="134">
        <f t="shared" si="24"/>
        <v>0.62896895853566681</v>
      </c>
      <c r="Q243" s="133">
        <f t="shared" si="25"/>
        <v>0.9989756679737396</v>
      </c>
      <c r="R243" s="133">
        <f t="shared" si="26"/>
        <v>5.7315373109793543E-3</v>
      </c>
      <c r="S243" s="133">
        <f t="shared" si="27"/>
        <v>0.76832371252759746</v>
      </c>
      <c r="T243" s="132">
        <f>EXP(P243)/((EXP(P242)+EXP(P243)+EXP(P244)+EXP(P245)))</f>
        <v>0.24964787142596548</v>
      </c>
      <c r="U243" s="132">
        <f>EXP(Q243)/((EXP(Q242)+EXP(Q243)+EXP(Q244)+EXP(Q245)))</f>
        <v>0.35572104104618657</v>
      </c>
      <c r="V243" s="132">
        <f>EXP(R243)/((EXP(R242)+EXP(R243)+EXP(R244)+EXP(R245)))</f>
        <v>0.13174954059273764</v>
      </c>
      <c r="W243" s="131">
        <f>EXP(S243)/((EXP(S242)+EXP(S243)+EXP(S244)+EXP(S245)))</f>
        <v>0.268380476659693</v>
      </c>
      <c r="X243" s="11"/>
      <c r="Y243" s="30">
        <v>6.241196785649137E-2</v>
      </c>
      <c r="Z243" s="30">
        <v>-0.16106973973845334</v>
      </c>
      <c r="AA243" s="30">
        <v>3.2937385148184409E-2</v>
      </c>
      <c r="AB243" s="29">
        <v>6.709511916492325E-2</v>
      </c>
      <c r="AC243" s="28">
        <v>0.10003250431310766</v>
      </c>
      <c r="AD243" s="27">
        <v>-9.3974620573530093E-2</v>
      </c>
      <c r="AE243" s="6">
        <f t="shared" si="28"/>
        <v>1.3747324311456782E-3</v>
      </c>
      <c r="AF243" s="26">
        <v>-5.7838521474900375</v>
      </c>
      <c r="AG243" s="25">
        <v>6.4488681479259764</v>
      </c>
      <c r="AH243" s="24">
        <v>0.52642144372928057</v>
      </c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</row>
    <row r="244" spans="1:149" s="1" customFormat="1" ht="15" thickBot="1" x14ac:dyDescent="0.4">
      <c r="A244" s="182"/>
      <c r="B244" s="41">
        <v>1</v>
      </c>
      <c r="C244" s="40">
        <v>0</v>
      </c>
      <c r="D244" s="39">
        <v>0</v>
      </c>
      <c r="E244" s="38">
        <v>0</v>
      </c>
      <c r="F244" s="38">
        <v>1</v>
      </c>
      <c r="G244" s="37">
        <v>0</v>
      </c>
      <c r="H244" s="36">
        <f t="shared" si="29"/>
        <v>6.3548935273524467</v>
      </c>
      <c r="I244" s="35">
        <f t="shared" si="30"/>
        <v>-5.6838196431769301</v>
      </c>
      <c r="J244" s="34">
        <f t="shared" si="31"/>
        <v>0.52779617616042651</v>
      </c>
      <c r="K244" s="33"/>
      <c r="L244" s="32">
        <v>0.52779617616042651</v>
      </c>
      <c r="M244" s="30">
        <v>-5.1560234670165039</v>
      </c>
      <c r="N244" s="30">
        <v>6.8826897035128729</v>
      </c>
      <c r="O244" s="31">
        <v>1.1988700603359432</v>
      </c>
      <c r="P244" s="134">
        <f t="shared" si="24"/>
        <v>0.62896895853566692</v>
      </c>
      <c r="Q244" s="133">
        <f t="shared" si="25"/>
        <v>5.7315373109793543E-3</v>
      </c>
      <c r="R244" s="133">
        <f t="shared" si="26"/>
        <v>0.9989756679737396</v>
      </c>
      <c r="S244" s="133">
        <f t="shared" si="27"/>
        <v>0.76832371252759746</v>
      </c>
      <c r="T244" s="132">
        <f>EXP(P244)/((EXP(P242)+EXP(P243)+EXP(P244)+EXP(P245)))</f>
        <v>0.24964787142596551</v>
      </c>
      <c r="U244" s="132">
        <f>EXP(Q244)/((EXP(Q242)+EXP(Q243)+EXP(Q244)+EXP(Q245)))</f>
        <v>0.13174954059273764</v>
      </c>
      <c r="V244" s="132">
        <f>EXP(R244)/((EXP(R242)+EXP(R243)+EXP(R244)+EXP(R245)))</f>
        <v>0.35572104104618657</v>
      </c>
      <c r="W244" s="131">
        <f>EXP(S244)/((EXP(S242)+EXP(S243)+EXP(S244)+EXP(S245)))</f>
        <v>0.268380476659693</v>
      </c>
      <c r="X244" s="11"/>
      <c r="Y244" s="30">
        <v>6.2411967856491377E-2</v>
      </c>
      <c r="Z244" s="30">
        <v>3.2937385148184409E-2</v>
      </c>
      <c r="AA244" s="30">
        <v>-0.16106973973845334</v>
      </c>
      <c r="AB244" s="29">
        <v>6.709511916492325E-2</v>
      </c>
      <c r="AC244" s="28">
        <v>-9.3974620573530093E-2</v>
      </c>
      <c r="AD244" s="27">
        <v>0.10003250431310766</v>
      </c>
      <c r="AE244" s="6">
        <f t="shared" si="28"/>
        <v>1.3747324311456921E-3</v>
      </c>
      <c r="AF244" s="26">
        <v>6.4488681479259764</v>
      </c>
      <c r="AG244" s="25">
        <v>-5.7838521474900375</v>
      </c>
      <c r="AH244" s="24">
        <v>0.52642144372928079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</row>
    <row r="245" spans="1:149" s="1" customFormat="1" ht="15" thickBot="1" x14ac:dyDescent="0.4">
      <c r="A245" s="183"/>
      <c r="B245" s="23">
        <v>1</v>
      </c>
      <c r="C245" s="22">
        <v>1</v>
      </c>
      <c r="D245" s="21">
        <v>0</v>
      </c>
      <c r="E245" s="20">
        <v>0</v>
      </c>
      <c r="F245" s="20">
        <v>0</v>
      </c>
      <c r="G245" s="19">
        <v>1</v>
      </c>
      <c r="H245" s="18">
        <f t="shared" si="29"/>
        <v>5.7078694233521112</v>
      </c>
      <c r="I245" s="17">
        <f t="shared" si="30"/>
        <v>5.7078694233521112</v>
      </c>
      <c r="J245" s="16">
        <f t="shared" si="31"/>
        <v>-1.7664123704941406</v>
      </c>
      <c r="K245" s="15"/>
      <c r="L245" s="14">
        <v>-1.7664123704941406</v>
      </c>
      <c r="M245" s="10">
        <v>3.9414570528579707</v>
      </c>
      <c r="N245" s="10">
        <v>3.9414570528579707</v>
      </c>
      <c r="O245" s="13">
        <v>9.6493264762100814</v>
      </c>
      <c r="P245" s="130">
        <f t="shared" si="24"/>
        <v>0.14598905328279838</v>
      </c>
      <c r="Q245" s="129">
        <f t="shared" si="25"/>
        <v>0.98095004979290046</v>
      </c>
      <c r="R245" s="129">
        <f t="shared" si="26"/>
        <v>0.98095004979290046</v>
      </c>
      <c r="S245" s="129">
        <f t="shared" si="27"/>
        <v>0.99993553518217815</v>
      </c>
      <c r="T245" s="128">
        <f>EXP(P245)/((EXP(P242)+EXP(P243)+EXP(P244)+EXP(P245)))</f>
        <v>0.1540183121523433</v>
      </c>
      <c r="U245" s="128">
        <f>EXP(Q245)/((EXP(Q242)+EXP(Q243)+EXP(Q244)+EXP(Q245)))</f>
        <v>0.34936639465937058</v>
      </c>
      <c r="V245" s="128">
        <f>EXP(R245)/((EXP(R242)+EXP(R243)+EXP(R244)+EXP(R245)))</f>
        <v>0.34936639465937058</v>
      </c>
      <c r="W245" s="127">
        <f>EXP(S245)/((EXP(S242)+EXP(S243)+EXP(S244)+EXP(S245)))</f>
        <v>0.33832855697351288</v>
      </c>
      <c r="X245" s="11"/>
      <c r="Y245" s="10">
        <v>3.8504578038085824E-2</v>
      </c>
      <c r="Z245" s="10">
        <v>8.7341598664842646E-2</v>
      </c>
      <c r="AA245" s="10">
        <v>8.7341598664842646E-2</v>
      </c>
      <c r="AB245" s="9">
        <v>-0.16541786075662179</v>
      </c>
      <c r="AC245" s="8">
        <v>-7.8076262091779147E-2</v>
      </c>
      <c r="AD245" s="7">
        <v>-7.8076262091779147E-2</v>
      </c>
      <c r="AE245" s="6">
        <f t="shared" si="28"/>
        <v>4.7769914611149322E-2</v>
      </c>
      <c r="AF245" s="5">
        <v>5.78594568544389</v>
      </c>
      <c r="AG245" s="4">
        <v>5.78594568544389</v>
      </c>
      <c r="AH245" s="3">
        <v>-1.8141822851052898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</row>
    <row r="246" spans="1:149" s="1" customFormat="1" ht="15" thickBot="1" x14ac:dyDescent="0.4">
      <c r="A246" s="181">
        <f>A242+1</f>
        <v>60</v>
      </c>
      <c r="B246" s="58">
        <v>0</v>
      </c>
      <c r="C246" s="57">
        <v>0</v>
      </c>
      <c r="D246" s="56">
        <v>1</v>
      </c>
      <c r="E246" s="55">
        <v>0</v>
      </c>
      <c r="F246" s="55">
        <v>0</v>
      </c>
      <c r="G246" s="54">
        <v>0</v>
      </c>
      <c r="H246" s="36">
        <f t="shared" si="29"/>
        <v>-4.4509616858798315</v>
      </c>
      <c r="I246" s="35">
        <f t="shared" si="30"/>
        <v>-4.4509616858798315</v>
      </c>
      <c r="J246" s="53">
        <f t="shared" si="31"/>
        <v>3.1613393976467279</v>
      </c>
      <c r="K246" s="52">
        <f>K242</f>
        <v>1</v>
      </c>
      <c r="L246" s="51" cm="1">
        <f t="array" ref="L246:O249">MMULT(H246:I249, TRANSPOSE(B246:C249))+J246:J249</f>
        <v>3.1613393976467279</v>
      </c>
      <c r="M246" s="48">
        <v>-1.2896222882331037</v>
      </c>
      <c r="N246" s="48">
        <v>-1.2896222882331037</v>
      </c>
      <c r="O246" s="50">
        <v>-5.7405839741129352</v>
      </c>
      <c r="P246" s="136">
        <f t="shared" si="24"/>
        <v>0.95935320789112355</v>
      </c>
      <c r="Q246" s="135">
        <f t="shared" si="25"/>
        <v>0.21591674931926311</v>
      </c>
      <c r="R246" s="135">
        <f t="shared" si="26"/>
        <v>0.21591674931926311</v>
      </c>
      <c r="S246" s="135">
        <f t="shared" si="27"/>
        <v>3.2026018696408119E-3</v>
      </c>
      <c r="T246" s="132">
        <f>EXP(P246)/((EXP(P246)+EXP(P247)+EXP(P248)+EXP(P249)))</f>
        <v>0.34751068237020688</v>
      </c>
      <c r="U246" s="132">
        <f>EXP(Q246)/((EXP(Q246)+EXP(Q247)+EXP(Q248)+EXP(Q249)))</f>
        <v>0.16263844031673802</v>
      </c>
      <c r="V246" s="132">
        <f>EXP(R246)/((EXP(R246)+EXP(R247)+EXP(R248)+EXP(R249)))</f>
        <v>0.16263844031673802</v>
      </c>
      <c r="W246" s="131">
        <f>EXP(S246)/((EXP(S246)+EXP(S247)+EXP(S248)+EXP(S249)))</f>
        <v>0.12496488216483878</v>
      </c>
      <c r="X246" s="49" cm="1">
        <f t="array" ref="X246">SUM(LN(T246:W249)*D246:G249*(-0.25))</f>
        <v>1.0515238466034809</v>
      </c>
      <c r="Y246" s="48" cm="1">
        <f t="array" ref="Y246:AB249">0.25*(T246:W249-D246:G249)</f>
        <v>-0.16312232940744828</v>
      </c>
      <c r="Z246" s="48">
        <v>4.0659610079184505E-2</v>
      </c>
      <c r="AA246" s="48">
        <v>4.0659610079184505E-2</v>
      </c>
      <c r="AB246" s="47">
        <v>3.1241220541209695E-2</v>
      </c>
      <c r="AC246" s="46" cm="1">
        <f t="array" ref="AC246:AD249">MMULT(_xlfn.ANCHORARRAY(Y246),B246:C249)</f>
        <v>7.1900830620394207E-2</v>
      </c>
      <c r="AD246" s="45">
        <v>7.1900830620394207E-2</v>
      </c>
      <c r="AE246" s="6">
        <f t="shared" si="28"/>
        <v>-5.0561888707869575E-2</v>
      </c>
      <c r="AF246" s="44" cm="1">
        <f t="array" ref="AF246:AG249">H246:I249-K246*_xlfn.ANCHORARRAY(AC246)</f>
        <v>-4.5228625165002256</v>
      </c>
      <c r="AG246" s="43">
        <v>-4.5228625165002256</v>
      </c>
      <c r="AH246" s="42" cm="1">
        <f t="array" ref="AH246:AH249">J246:J249-K246*AE246:AE249</f>
        <v>3.2119012863545975</v>
      </c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</row>
    <row r="247" spans="1:149" s="1" customFormat="1" ht="15" thickBot="1" x14ac:dyDescent="0.4">
      <c r="A247" s="182"/>
      <c r="B247" s="41">
        <v>0</v>
      </c>
      <c r="C247" s="40">
        <v>1</v>
      </c>
      <c r="D247" s="39">
        <v>0</v>
      </c>
      <c r="E247" s="38">
        <v>1</v>
      </c>
      <c r="F247" s="38">
        <v>0</v>
      </c>
      <c r="G247" s="37">
        <v>0</v>
      </c>
      <c r="H247" s="36">
        <f t="shared" si="29"/>
        <v>-5.7838521474900375</v>
      </c>
      <c r="I247" s="35">
        <f t="shared" si="30"/>
        <v>6.4488681479259764</v>
      </c>
      <c r="J247" s="34">
        <f t="shared" si="31"/>
        <v>0.52642144372928057</v>
      </c>
      <c r="K247" s="33"/>
      <c r="L247" s="32">
        <v>0.52642144372928057</v>
      </c>
      <c r="M247" s="30">
        <v>6.9752895916552573</v>
      </c>
      <c r="N247" s="30">
        <v>-5.2574307037607566</v>
      </c>
      <c r="O247" s="31">
        <v>1.1914374441652194</v>
      </c>
      <c r="P247" s="134">
        <f t="shared" si="24"/>
        <v>0.62864808450204634</v>
      </c>
      <c r="Q247" s="133">
        <f t="shared" si="25"/>
        <v>0.99906617719195534</v>
      </c>
      <c r="R247" s="133">
        <f t="shared" si="26"/>
        <v>5.1816804935592205E-3</v>
      </c>
      <c r="S247" s="133">
        <f t="shared" si="27"/>
        <v>0.76699805139457378</v>
      </c>
      <c r="T247" s="132">
        <f>EXP(P247)/((EXP(P246)+EXP(P247)+EXP(P248)+EXP(P249)))</f>
        <v>0.24965757570183966</v>
      </c>
      <c r="U247" s="132">
        <f>EXP(Q247)/((EXP(Q246)+EXP(Q247)+EXP(Q248)+EXP(Q249)))</f>
        <v>0.35591039771407362</v>
      </c>
      <c r="V247" s="132">
        <f>EXP(R247)/((EXP(R246)+EXP(R247)+EXP(R248)+EXP(R249)))</f>
        <v>0.13173528740815729</v>
      </c>
      <c r="W247" s="131">
        <f>EXP(S247)/((EXP(S246)+EXP(S247)+EXP(S248)+EXP(S249)))</f>
        <v>0.26822554292854434</v>
      </c>
      <c r="X247" s="11"/>
      <c r="Y247" s="30">
        <v>6.2414393925459916E-2</v>
      </c>
      <c r="Z247" s="30">
        <v>-0.16102240057148159</v>
      </c>
      <c r="AA247" s="30">
        <v>3.2933821852039323E-2</v>
      </c>
      <c r="AB247" s="29">
        <v>6.7056385732136084E-2</v>
      </c>
      <c r="AC247" s="28">
        <v>9.99902075841754E-2</v>
      </c>
      <c r="AD247" s="27">
        <v>-9.396601483934551E-2</v>
      </c>
      <c r="AE247" s="6">
        <f t="shared" si="28"/>
        <v>1.3822009381537353E-3</v>
      </c>
      <c r="AF247" s="26">
        <v>-5.8838423550742132</v>
      </c>
      <c r="AG247" s="25">
        <v>6.5428341627653221</v>
      </c>
      <c r="AH247" s="24">
        <v>0.52503924279112679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</row>
    <row r="248" spans="1:149" s="1" customFormat="1" ht="15" thickBot="1" x14ac:dyDescent="0.4">
      <c r="A248" s="182"/>
      <c r="B248" s="41">
        <v>1</v>
      </c>
      <c r="C248" s="40">
        <v>0</v>
      </c>
      <c r="D248" s="39">
        <v>0</v>
      </c>
      <c r="E248" s="38">
        <v>0</v>
      </c>
      <c r="F248" s="38">
        <v>1</v>
      </c>
      <c r="G248" s="37">
        <v>0</v>
      </c>
      <c r="H248" s="36">
        <f t="shared" si="29"/>
        <v>6.4488681479259764</v>
      </c>
      <c r="I248" s="35">
        <f t="shared" si="30"/>
        <v>-5.7838521474900375</v>
      </c>
      <c r="J248" s="34">
        <f t="shared" si="31"/>
        <v>0.52642144372928079</v>
      </c>
      <c r="K248" s="33"/>
      <c r="L248" s="32">
        <v>0.52642144372928079</v>
      </c>
      <c r="M248" s="30">
        <v>-5.2574307037607566</v>
      </c>
      <c r="N248" s="30">
        <v>6.9752895916552573</v>
      </c>
      <c r="O248" s="31">
        <v>1.1914374441652198</v>
      </c>
      <c r="P248" s="134">
        <f t="shared" si="24"/>
        <v>0.62864808450204646</v>
      </c>
      <c r="Q248" s="133">
        <f t="shared" si="25"/>
        <v>5.1816804935592205E-3</v>
      </c>
      <c r="R248" s="133">
        <f t="shared" si="26"/>
        <v>0.99906617719195534</v>
      </c>
      <c r="S248" s="133">
        <f t="shared" si="27"/>
        <v>0.76699805139457389</v>
      </c>
      <c r="T248" s="132">
        <f>EXP(P248)/((EXP(P246)+EXP(P247)+EXP(P248)+EXP(P249)))</f>
        <v>0.24965757570183969</v>
      </c>
      <c r="U248" s="132">
        <f>EXP(Q248)/((EXP(Q246)+EXP(Q247)+EXP(Q248)+EXP(Q249)))</f>
        <v>0.13173528740815729</v>
      </c>
      <c r="V248" s="132">
        <f>EXP(R248)/((EXP(R246)+EXP(R247)+EXP(R248)+EXP(R249)))</f>
        <v>0.35591039771407362</v>
      </c>
      <c r="W248" s="131">
        <f>EXP(S248)/((EXP(S246)+EXP(S247)+EXP(S248)+EXP(S249)))</f>
        <v>0.26822554292854434</v>
      </c>
      <c r="X248" s="11"/>
      <c r="Y248" s="30">
        <v>6.2414393925459923E-2</v>
      </c>
      <c r="Z248" s="30">
        <v>3.2933821852039323E-2</v>
      </c>
      <c r="AA248" s="30">
        <v>-0.16102240057148159</v>
      </c>
      <c r="AB248" s="29">
        <v>6.7056385732136084E-2</v>
      </c>
      <c r="AC248" s="28">
        <v>-9.396601483934551E-2</v>
      </c>
      <c r="AD248" s="27">
        <v>9.99902075841754E-2</v>
      </c>
      <c r="AE248" s="6">
        <f t="shared" si="28"/>
        <v>1.3822009381537353E-3</v>
      </c>
      <c r="AF248" s="26">
        <v>6.5428341627653221</v>
      </c>
      <c r="AG248" s="25">
        <v>-5.8838423550742132</v>
      </c>
      <c r="AH248" s="24">
        <v>0.52503924279112701</v>
      </c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</row>
    <row r="249" spans="1:149" s="1" customFormat="1" ht="15" thickBot="1" x14ac:dyDescent="0.4">
      <c r="A249" s="183"/>
      <c r="B249" s="23">
        <v>1</v>
      </c>
      <c r="C249" s="22">
        <v>1</v>
      </c>
      <c r="D249" s="21">
        <v>0</v>
      </c>
      <c r="E249" s="20">
        <v>0</v>
      </c>
      <c r="F249" s="20">
        <v>0</v>
      </c>
      <c r="G249" s="19">
        <v>1</v>
      </c>
      <c r="H249" s="18">
        <f t="shared" si="29"/>
        <v>5.78594568544389</v>
      </c>
      <c r="I249" s="17">
        <f t="shared" si="30"/>
        <v>5.78594568544389</v>
      </c>
      <c r="J249" s="16">
        <f t="shared" si="31"/>
        <v>-1.8141822851052898</v>
      </c>
      <c r="K249" s="15"/>
      <c r="L249" s="14">
        <v>-1.8141822851052898</v>
      </c>
      <c r="M249" s="10">
        <v>3.9717634003386002</v>
      </c>
      <c r="N249" s="10">
        <v>3.9717634003386002</v>
      </c>
      <c r="O249" s="13">
        <v>9.7577090857824906</v>
      </c>
      <c r="P249" s="130">
        <f t="shared" si="24"/>
        <v>0.14013341804542059</v>
      </c>
      <c r="Q249" s="129">
        <f t="shared" si="25"/>
        <v>0.98150820767153024</v>
      </c>
      <c r="R249" s="129">
        <f t="shared" si="26"/>
        <v>0.98150820767153024</v>
      </c>
      <c r="S249" s="129">
        <f t="shared" si="27"/>
        <v>0.99994215635313022</v>
      </c>
      <c r="T249" s="128">
        <f>EXP(P249)/((EXP(P246)+EXP(P247)+EXP(P248)+EXP(P249)))</f>
        <v>0.15317416622611377</v>
      </c>
      <c r="U249" s="128">
        <f>EXP(Q249)/((EXP(Q246)+EXP(Q247)+EXP(Q248)+EXP(Q249)))</f>
        <v>0.34971587456103104</v>
      </c>
      <c r="V249" s="128">
        <f>EXP(R249)/((EXP(R246)+EXP(R247)+EXP(R248)+EXP(R249)))</f>
        <v>0.34971587456103104</v>
      </c>
      <c r="W249" s="127">
        <f>EXP(S249)/((EXP(S246)+EXP(S247)+EXP(S248)+EXP(S249)))</f>
        <v>0.33858403197807269</v>
      </c>
      <c r="X249" s="11"/>
      <c r="Y249" s="10">
        <v>3.8293541556528442E-2</v>
      </c>
      <c r="Z249" s="10">
        <v>8.7428968640257759E-2</v>
      </c>
      <c r="AA249" s="10">
        <v>8.7428968640257759E-2</v>
      </c>
      <c r="AB249" s="9">
        <v>-0.16535399200548184</v>
      </c>
      <c r="AC249" s="8">
        <v>-7.7925023365224083E-2</v>
      </c>
      <c r="AD249" s="7">
        <v>-7.7925023365224083E-2</v>
      </c>
      <c r="AE249" s="6">
        <f t="shared" si="28"/>
        <v>4.7797486831562125E-2</v>
      </c>
      <c r="AF249" s="5">
        <v>5.863870708809114</v>
      </c>
      <c r="AG249" s="4">
        <v>5.863870708809114</v>
      </c>
      <c r="AH249" s="3">
        <v>-1.8619797719368518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</row>
    <row r="250" spans="1:149" s="1" customFormat="1" ht="15" thickBot="1" x14ac:dyDescent="0.4">
      <c r="A250" s="181">
        <f>A246+1</f>
        <v>61</v>
      </c>
      <c r="B250" s="108">
        <v>0</v>
      </c>
      <c r="C250" s="107">
        <v>0</v>
      </c>
      <c r="D250" s="106">
        <v>1</v>
      </c>
      <c r="E250" s="105">
        <v>0</v>
      </c>
      <c r="F250" s="105">
        <v>0</v>
      </c>
      <c r="G250" s="104">
        <v>0</v>
      </c>
      <c r="H250" s="36">
        <f t="shared" si="29"/>
        <v>-4.5228625165002256</v>
      </c>
      <c r="I250" s="35">
        <f t="shared" si="30"/>
        <v>-4.5228625165002256</v>
      </c>
      <c r="J250" s="53">
        <f t="shared" si="31"/>
        <v>3.2119012863545975</v>
      </c>
      <c r="K250" s="52">
        <f>K246</f>
        <v>1</v>
      </c>
      <c r="L250" s="51" cm="1">
        <f t="array" ref="L250:O253">MMULT(H250:I253, TRANSPOSE(B250:C253))+J250:J253</f>
        <v>3.2119012863545975</v>
      </c>
      <c r="M250" s="48">
        <v>-1.3109612301456282</v>
      </c>
      <c r="N250" s="48">
        <v>-1.3109612301456282</v>
      </c>
      <c r="O250" s="50">
        <v>-5.8338237466458533</v>
      </c>
      <c r="P250" s="136">
        <f t="shared" si="24"/>
        <v>0.96127969549830572</v>
      </c>
      <c r="Q250" s="135">
        <f t="shared" si="25"/>
        <v>0.21232603999009961</v>
      </c>
      <c r="R250" s="135">
        <f t="shared" si="26"/>
        <v>0.21232603999009961</v>
      </c>
      <c r="S250" s="135">
        <f t="shared" si="27"/>
        <v>2.918322436950119E-3</v>
      </c>
      <c r="T250" s="132">
        <f>EXP(P250)/((EXP(P250)+EXP(P251)+EXP(P252)+EXP(P253)))</f>
        <v>0.34830468116636853</v>
      </c>
      <c r="U250" s="132">
        <f>EXP(Q250)/((EXP(Q250)+EXP(Q251)+EXP(Q252)+EXP(Q253)))</f>
        <v>0.16212529923944693</v>
      </c>
      <c r="V250" s="132">
        <f>EXP(R250)/((EXP(R250)+EXP(R251)+EXP(R252)+EXP(R253)))</f>
        <v>0.16212529923944693</v>
      </c>
      <c r="W250" s="131">
        <f>EXP(S250)/((EXP(S250)+EXP(S251)+EXP(S252)+EXP(S253)))</f>
        <v>0.12502244136845342</v>
      </c>
      <c r="X250" s="49" cm="1">
        <f t="array" ref="X250">SUM(LN(T250:W253)*D250:G253*(-0.25))</f>
        <v>1.0505090568331512</v>
      </c>
      <c r="Y250" s="48" cm="1">
        <f t="array" ref="Y250:AB253">0.25*(T250:W253-D250:G253)</f>
        <v>-0.16292382970840785</v>
      </c>
      <c r="Z250" s="48">
        <v>4.0531324809861734E-2</v>
      </c>
      <c r="AA250" s="48">
        <v>4.0531324809861734E-2</v>
      </c>
      <c r="AB250" s="47">
        <v>3.1255610342113355E-2</v>
      </c>
      <c r="AC250" s="46" cm="1">
        <f t="array" ref="AC250:AD253">MMULT(_xlfn.ANCHORARRAY(Y250),B250:C253)</f>
        <v>7.1786935151975095E-2</v>
      </c>
      <c r="AD250" s="45">
        <v>7.1786935151975095E-2</v>
      </c>
      <c r="AE250" s="6">
        <f t="shared" si="28"/>
        <v>-5.0605569746571016E-2</v>
      </c>
      <c r="AF250" s="44" cm="1">
        <f t="array" ref="AF250:AG253">H250:I253-K250*_xlfn.ANCHORARRAY(AC250)</f>
        <v>-4.5946494516522005</v>
      </c>
      <c r="AG250" s="43">
        <v>-4.5946494516522005</v>
      </c>
      <c r="AH250" s="42" cm="1">
        <f t="array" ref="AH250:AH253">J250:J253-K250*AE250:AE253</f>
        <v>3.2625068561011683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</row>
    <row r="251" spans="1:149" s="1" customFormat="1" ht="15" thickBot="1" x14ac:dyDescent="0.4">
      <c r="A251" s="182"/>
      <c r="B251" s="95">
        <v>0</v>
      </c>
      <c r="C251" s="94">
        <v>1</v>
      </c>
      <c r="D251" s="93">
        <v>0</v>
      </c>
      <c r="E251" s="92">
        <v>1</v>
      </c>
      <c r="F251" s="92">
        <v>0</v>
      </c>
      <c r="G251" s="91">
        <v>0</v>
      </c>
      <c r="H251" s="36">
        <f t="shared" si="29"/>
        <v>-5.8838423550742132</v>
      </c>
      <c r="I251" s="35">
        <f t="shared" si="30"/>
        <v>6.5428341627653221</v>
      </c>
      <c r="J251" s="34">
        <f t="shared" si="31"/>
        <v>0.52503924279112679</v>
      </c>
      <c r="K251" s="33"/>
      <c r="L251" s="32">
        <v>0.52503924279112679</v>
      </c>
      <c r="M251" s="30">
        <v>7.0678734055564494</v>
      </c>
      <c r="N251" s="30">
        <v>-5.3588031122830859</v>
      </c>
      <c r="O251" s="31">
        <v>1.1840310504822358</v>
      </c>
      <c r="P251" s="134">
        <f t="shared" si="24"/>
        <v>0.6283253528127094</v>
      </c>
      <c r="Q251" s="133">
        <f t="shared" si="25"/>
        <v>0.99914868222538</v>
      </c>
      <c r="R251" s="133">
        <f t="shared" si="26"/>
        <v>4.6844882206865182E-3</v>
      </c>
      <c r="S251" s="133">
        <f t="shared" si="27"/>
        <v>0.76567182312213644</v>
      </c>
      <c r="T251" s="132">
        <f>EXP(P251)/((EXP(P250)+EXP(P251)+EXP(P252)+EXP(P253)))</f>
        <v>0.2496658127552441</v>
      </c>
      <c r="U251" s="132">
        <f>EXP(Q251)/((EXP(Q250)+EXP(Q251)+EXP(Q252)+EXP(Q253)))</f>
        <v>0.35609307047514605</v>
      </c>
      <c r="V251" s="132">
        <f>EXP(R251)/((EXP(R250)+EXP(R251)+EXP(R252)+EXP(R253)))</f>
        <v>0.13172651754700507</v>
      </c>
      <c r="W251" s="131">
        <f>EXP(S251)/((EXP(S250)+EXP(S251)+EXP(S252)+EXP(S253)))</f>
        <v>0.26806962802254025</v>
      </c>
      <c r="X251" s="11"/>
      <c r="Y251" s="30">
        <v>6.2416453188811026E-2</v>
      </c>
      <c r="Z251" s="30">
        <v>-0.16097673238121349</v>
      </c>
      <c r="AA251" s="30">
        <v>3.2931629386751267E-2</v>
      </c>
      <c r="AB251" s="29">
        <v>6.7017407005635063E-2</v>
      </c>
      <c r="AC251" s="28">
        <v>9.9949036392386337E-2</v>
      </c>
      <c r="AD251" s="27">
        <v>-9.3959325375578426E-2</v>
      </c>
      <c r="AE251" s="6">
        <f t="shared" si="28"/>
        <v>1.3887571999838672E-3</v>
      </c>
      <c r="AF251" s="26">
        <v>-5.9837913914665997</v>
      </c>
      <c r="AG251" s="25">
        <v>6.636793488140901</v>
      </c>
      <c r="AH251" s="24">
        <v>0.52365048559114291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</row>
    <row r="252" spans="1:149" s="1" customFormat="1" ht="15" thickBot="1" x14ac:dyDescent="0.4">
      <c r="A252" s="182"/>
      <c r="B252" s="95">
        <v>1</v>
      </c>
      <c r="C252" s="94">
        <v>0</v>
      </c>
      <c r="D252" s="93">
        <v>0</v>
      </c>
      <c r="E252" s="92">
        <v>0</v>
      </c>
      <c r="F252" s="92">
        <v>1</v>
      </c>
      <c r="G252" s="91">
        <v>0</v>
      </c>
      <c r="H252" s="36">
        <f t="shared" si="29"/>
        <v>6.5428341627653221</v>
      </c>
      <c r="I252" s="35">
        <f t="shared" si="30"/>
        <v>-5.8838423550742132</v>
      </c>
      <c r="J252" s="34">
        <f t="shared" si="31"/>
        <v>0.52503924279112701</v>
      </c>
      <c r="K252" s="33"/>
      <c r="L252" s="32">
        <v>0.52503924279112701</v>
      </c>
      <c r="M252" s="30">
        <v>-5.3588031122830859</v>
      </c>
      <c r="N252" s="30">
        <v>7.0678734055564494</v>
      </c>
      <c r="O252" s="31">
        <v>1.184031050482236</v>
      </c>
      <c r="P252" s="134">
        <f t="shared" si="24"/>
        <v>0.6283253528127094</v>
      </c>
      <c r="Q252" s="133">
        <f t="shared" si="25"/>
        <v>4.6844882206865182E-3</v>
      </c>
      <c r="R252" s="133">
        <f t="shared" si="26"/>
        <v>0.99914868222538</v>
      </c>
      <c r="S252" s="133">
        <f t="shared" si="27"/>
        <v>0.76567182312213644</v>
      </c>
      <c r="T252" s="132">
        <f>EXP(P252)/((EXP(P250)+EXP(P251)+EXP(P252)+EXP(P253)))</f>
        <v>0.2496658127552441</v>
      </c>
      <c r="U252" s="132">
        <f>EXP(Q252)/((EXP(Q250)+EXP(Q251)+EXP(Q252)+EXP(Q253)))</f>
        <v>0.13172651754700507</v>
      </c>
      <c r="V252" s="132">
        <f>EXP(R252)/((EXP(R250)+EXP(R251)+EXP(R252)+EXP(R253)))</f>
        <v>0.35609307047514605</v>
      </c>
      <c r="W252" s="131">
        <f>EXP(S252)/((EXP(S250)+EXP(S251)+EXP(S252)+EXP(S253)))</f>
        <v>0.26806962802254025</v>
      </c>
      <c r="X252" s="11"/>
      <c r="Y252" s="30">
        <v>6.2416453188811026E-2</v>
      </c>
      <c r="Z252" s="30">
        <v>3.2931629386751267E-2</v>
      </c>
      <c r="AA252" s="30">
        <v>-0.16097673238121349</v>
      </c>
      <c r="AB252" s="29">
        <v>6.7017407005635063E-2</v>
      </c>
      <c r="AC252" s="28">
        <v>-9.3959325375578426E-2</v>
      </c>
      <c r="AD252" s="27">
        <v>9.9949036392386337E-2</v>
      </c>
      <c r="AE252" s="6">
        <f t="shared" si="28"/>
        <v>1.3887571999838672E-3</v>
      </c>
      <c r="AF252" s="26">
        <v>6.636793488140901</v>
      </c>
      <c r="AG252" s="25">
        <v>-5.9837913914665997</v>
      </c>
      <c r="AH252" s="24">
        <v>0.52365048559114313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</row>
    <row r="253" spans="1:149" s="1" customFormat="1" ht="15" thickBot="1" x14ac:dyDescent="0.4">
      <c r="A253" s="183"/>
      <c r="B253" s="82">
        <v>1</v>
      </c>
      <c r="C253" s="81">
        <v>1</v>
      </c>
      <c r="D253" s="80">
        <v>0</v>
      </c>
      <c r="E253" s="79">
        <v>0</v>
      </c>
      <c r="F253" s="79">
        <v>0</v>
      </c>
      <c r="G253" s="78">
        <v>1</v>
      </c>
      <c r="H253" s="18">
        <f t="shared" si="29"/>
        <v>5.863870708809114</v>
      </c>
      <c r="I253" s="17">
        <f t="shared" si="30"/>
        <v>5.863870708809114</v>
      </c>
      <c r="J253" s="16">
        <f t="shared" si="31"/>
        <v>-1.8619797719368518</v>
      </c>
      <c r="K253" s="15"/>
      <c r="L253" s="14">
        <v>-1.8619797719368518</v>
      </c>
      <c r="M253" s="10">
        <v>4.0018909368722619</v>
      </c>
      <c r="N253" s="10">
        <v>4.0018909368722619</v>
      </c>
      <c r="O253" s="13">
        <v>9.8657616456813759</v>
      </c>
      <c r="P253" s="130">
        <f t="shared" si="24"/>
        <v>0.13447246025824697</v>
      </c>
      <c r="Q253" s="129">
        <f t="shared" si="25"/>
        <v>0.98204715867630754</v>
      </c>
      <c r="R253" s="129">
        <f t="shared" si="26"/>
        <v>0.98204715867630754</v>
      </c>
      <c r="S253" s="129">
        <f t="shared" si="27"/>
        <v>0.99994808036764893</v>
      </c>
      <c r="T253" s="128">
        <f>EXP(P253)/((EXP(P250)+EXP(P251)+EXP(P252)+EXP(P253)))</f>
        <v>0.15236369332314323</v>
      </c>
      <c r="U253" s="128">
        <f>EXP(Q253)/((EXP(Q250)+EXP(Q251)+EXP(Q252)+EXP(Q253)))</f>
        <v>0.35005511273840201</v>
      </c>
      <c r="V253" s="128">
        <f>EXP(R253)/((EXP(R250)+EXP(R251)+EXP(R252)+EXP(R253)))</f>
        <v>0.35005511273840201</v>
      </c>
      <c r="W253" s="127">
        <f>EXP(S253)/((EXP(S250)+EXP(S251)+EXP(S252)+EXP(S253)))</f>
        <v>0.33883830258646608</v>
      </c>
      <c r="X253" s="11"/>
      <c r="Y253" s="10">
        <v>3.8090923330785807E-2</v>
      </c>
      <c r="Z253" s="10">
        <v>8.7513778184600502E-2</v>
      </c>
      <c r="AA253" s="10">
        <v>8.7513778184600502E-2</v>
      </c>
      <c r="AB253" s="9">
        <v>-0.16529042435338348</v>
      </c>
      <c r="AC253" s="8">
        <v>-7.7776646168782979E-2</v>
      </c>
      <c r="AD253" s="7">
        <v>-7.7776646168782979E-2</v>
      </c>
      <c r="AE253" s="6">
        <f t="shared" si="28"/>
        <v>4.7828055346603338E-2</v>
      </c>
      <c r="AF253" s="5">
        <v>5.9416473549778965</v>
      </c>
      <c r="AG253" s="4">
        <v>5.9416473549778965</v>
      </c>
      <c r="AH253" s="3">
        <v>-1.9098078272834551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</row>
    <row r="254" spans="1:149" s="1" customFormat="1" ht="15" thickBot="1" x14ac:dyDescent="0.4">
      <c r="A254" s="181">
        <f>A250+1</f>
        <v>62</v>
      </c>
      <c r="B254" s="58">
        <v>0</v>
      </c>
      <c r="C254" s="57">
        <v>0</v>
      </c>
      <c r="D254" s="56">
        <v>1</v>
      </c>
      <c r="E254" s="55">
        <v>0</v>
      </c>
      <c r="F254" s="55">
        <v>0</v>
      </c>
      <c r="G254" s="54">
        <v>0</v>
      </c>
      <c r="H254" s="36">
        <f t="shared" si="29"/>
        <v>-4.5946494516522005</v>
      </c>
      <c r="I254" s="35">
        <f t="shared" si="30"/>
        <v>-4.5946494516522005</v>
      </c>
      <c r="J254" s="53">
        <f t="shared" si="31"/>
        <v>3.2625068561011683</v>
      </c>
      <c r="K254" s="52">
        <f>K250</f>
        <v>1</v>
      </c>
      <c r="L254" s="51" cm="1">
        <f t="array" ref="L254:O257">MMULT(H254:I257, TRANSPOSE(B254:C257))+J254:J257</f>
        <v>3.2625068561011683</v>
      </c>
      <c r="M254" s="48">
        <v>-1.3321425955510322</v>
      </c>
      <c r="N254" s="48">
        <v>-1.3321425955510322</v>
      </c>
      <c r="O254" s="50">
        <v>-5.9267920472032323</v>
      </c>
      <c r="P254" s="136">
        <f t="shared" si="24"/>
        <v>0.96311993749076796</v>
      </c>
      <c r="Q254" s="135">
        <f t="shared" si="25"/>
        <v>0.20880517563675072</v>
      </c>
      <c r="R254" s="135">
        <f t="shared" si="26"/>
        <v>0.20880517563675072</v>
      </c>
      <c r="S254" s="135">
        <f t="shared" si="27"/>
        <v>2.6599298705976999E-3</v>
      </c>
      <c r="T254" s="132">
        <f>EXP(P254)/((EXP(P254)+EXP(P255)+EXP(P256)+EXP(P257)))</f>
        <v>0.3490689505160211</v>
      </c>
      <c r="U254" s="132">
        <f>EXP(Q254)/((EXP(Q254)+EXP(Q255)+EXP(Q256)+EXP(Q257)))</f>
        <v>0.16162336384647058</v>
      </c>
      <c r="V254" s="132">
        <f>EXP(R254)/((EXP(R254)+EXP(R255)+EXP(R256)+EXP(R257)))</f>
        <v>0.16162336384647058</v>
      </c>
      <c r="W254" s="131">
        <f>EXP(S254)/((EXP(S254)+EXP(S255)+EXP(S256)+EXP(S257)))</f>
        <v>0.12508284991143373</v>
      </c>
      <c r="X254" s="49" cm="1">
        <f t="array" ref="X254">SUM(LN(T254:W257)*D254:G257*(-0.25))</f>
        <v>1.0495267537031778</v>
      </c>
      <c r="Y254" s="48" cm="1">
        <f t="array" ref="Y254:AB257">0.25*(T254:W257-D254:G257)</f>
        <v>-0.16273276237099471</v>
      </c>
      <c r="Z254" s="48">
        <v>4.0405840961617645E-2</v>
      </c>
      <c r="AA254" s="48">
        <v>4.0405840961617645E-2</v>
      </c>
      <c r="AB254" s="47">
        <v>3.1270712477858432E-2</v>
      </c>
      <c r="AC254" s="46" cm="1">
        <f t="array" ref="AC254:AD257">MMULT(_xlfn.ANCHORARRAY(Y254),B254:C257)</f>
        <v>7.1676553439476071E-2</v>
      </c>
      <c r="AD254" s="45">
        <v>7.1676553439476071E-2</v>
      </c>
      <c r="AE254" s="6">
        <f t="shared" si="28"/>
        <v>-5.0650367969900988E-2</v>
      </c>
      <c r="AF254" s="44" cm="1">
        <f t="array" ref="AF254:AG257">H254:I257-K254*_xlfn.ANCHORARRAY(AC254)</f>
        <v>-4.6663260050916762</v>
      </c>
      <c r="AG254" s="43">
        <v>-4.6663260050916762</v>
      </c>
      <c r="AH254" s="42" cm="1">
        <f t="array" ref="AH254:AH257">J254:J257-K254*AE254:AE257</f>
        <v>3.3131572240710692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</row>
    <row r="255" spans="1:149" s="1" customFormat="1" ht="15" thickBot="1" x14ac:dyDescent="0.4">
      <c r="A255" s="182"/>
      <c r="B255" s="41">
        <v>0</v>
      </c>
      <c r="C255" s="40">
        <v>1</v>
      </c>
      <c r="D255" s="39">
        <v>0</v>
      </c>
      <c r="E255" s="38">
        <v>1</v>
      </c>
      <c r="F255" s="38">
        <v>0</v>
      </c>
      <c r="G255" s="37">
        <v>0</v>
      </c>
      <c r="H255" s="36">
        <f t="shared" si="29"/>
        <v>-5.9837913914665997</v>
      </c>
      <c r="I255" s="35">
        <f t="shared" si="30"/>
        <v>6.636793488140901</v>
      </c>
      <c r="J255" s="34">
        <f t="shared" si="31"/>
        <v>0.52365048559114291</v>
      </c>
      <c r="K255" s="33"/>
      <c r="L255" s="32">
        <v>0.52365048559114291</v>
      </c>
      <c r="M255" s="30">
        <v>7.1604439737320442</v>
      </c>
      <c r="N255" s="30">
        <v>-5.4601409058754564</v>
      </c>
      <c r="O255" s="31">
        <v>1.1766525822654441</v>
      </c>
      <c r="P255" s="134">
        <f t="shared" si="24"/>
        <v>0.62800097497158036</v>
      </c>
      <c r="Q255" s="133">
        <f t="shared" si="25"/>
        <v>0.99922389317167382</v>
      </c>
      <c r="R255" s="133">
        <f t="shared" si="26"/>
        <v>4.2349453977574706E-3</v>
      </c>
      <c r="S255" s="133">
        <f t="shared" si="27"/>
        <v>0.76434539543867419</v>
      </c>
      <c r="T255" s="132">
        <f>EXP(P255)/((EXP(P254)+EXP(P255)+EXP(P256)+EXP(P257)))</f>
        <v>0.2496726116176132</v>
      </c>
      <c r="U255" s="132">
        <f>EXP(Q255)/((EXP(Q254)+EXP(Q255)+EXP(Q256)+EXP(Q257)))</f>
        <v>0.35626948735328529</v>
      </c>
      <c r="V255" s="132">
        <f>EXP(R255)/((EXP(R254)+EXP(R255)+EXP(R256)+EXP(R257)))</f>
        <v>0.13172263787053171</v>
      </c>
      <c r="W255" s="131">
        <f>EXP(S255)/((EXP(S254)+EXP(S255)+EXP(S256)+EXP(S257)))</f>
        <v>0.26791286113133167</v>
      </c>
      <c r="X255" s="11"/>
      <c r="Y255" s="30">
        <v>6.24181529044033E-2</v>
      </c>
      <c r="Z255" s="30">
        <v>-0.16093262816167869</v>
      </c>
      <c r="AA255" s="30">
        <v>3.2930659467632926E-2</v>
      </c>
      <c r="AB255" s="29">
        <v>6.6978215282832917E-2</v>
      </c>
      <c r="AC255" s="28">
        <v>9.9908874750465837E-2</v>
      </c>
      <c r="AD255" s="27">
        <v>-9.3954412878845775E-2</v>
      </c>
      <c r="AE255" s="6">
        <f t="shared" si="28"/>
        <v>1.3943994931904652E-3</v>
      </c>
      <c r="AF255" s="26">
        <v>-6.0837002662170656</v>
      </c>
      <c r="AG255" s="25">
        <v>6.7307479010197468</v>
      </c>
      <c r="AH255" s="24">
        <v>0.52225608609795249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</row>
    <row r="256" spans="1:149" s="1" customFormat="1" ht="15" thickBot="1" x14ac:dyDescent="0.4">
      <c r="A256" s="182"/>
      <c r="B256" s="41">
        <v>1</v>
      </c>
      <c r="C256" s="40">
        <v>0</v>
      </c>
      <c r="D256" s="39">
        <v>0</v>
      </c>
      <c r="E256" s="38">
        <v>0</v>
      </c>
      <c r="F256" s="38">
        <v>1</v>
      </c>
      <c r="G256" s="37">
        <v>0</v>
      </c>
      <c r="H256" s="36">
        <f t="shared" si="29"/>
        <v>6.636793488140901</v>
      </c>
      <c r="I256" s="35">
        <f t="shared" si="30"/>
        <v>-5.9837913914665997</v>
      </c>
      <c r="J256" s="34">
        <f t="shared" si="31"/>
        <v>0.52365048559114313</v>
      </c>
      <c r="K256" s="33"/>
      <c r="L256" s="32">
        <v>0.52365048559114313</v>
      </c>
      <c r="M256" s="30">
        <v>-5.4601409058754564</v>
      </c>
      <c r="N256" s="30">
        <v>7.1604439737320442</v>
      </c>
      <c r="O256" s="31">
        <v>1.1766525822654446</v>
      </c>
      <c r="P256" s="134">
        <f t="shared" si="24"/>
        <v>0.62800097497158036</v>
      </c>
      <c r="Q256" s="133">
        <f t="shared" si="25"/>
        <v>4.2349453977574706E-3</v>
      </c>
      <c r="R256" s="133">
        <f t="shared" si="26"/>
        <v>0.99922389317167382</v>
      </c>
      <c r="S256" s="133">
        <f t="shared" si="27"/>
        <v>0.76434539543867419</v>
      </c>
      <c r="T256" s="132">
        <f>EXP(P256)/((EXP(P254)+EXP(P255)+EXP(P256)+EXP(P257)))</f>
        <v>0.2496726116176132</v>
      </c>
      <c r="U256" s="132">
        <f>EXP(Q256)/((EXP(Q254)+EXP(Q255)+EXP(Q256)+EXP(Q257)))</f>
        <v>0.13172263787053171</v>
      </c>
      <c r="V256" s="132">
        <f>EXP(R256)/((EXP(R254)+EXP(R255)+EXP(R256)+EXP(R257)))</f>
        <v>0.35626948735328529</v>
      </c>
      <c r="W256" s="131">
        <f>EXP(S256)/((EXP(S254)+EXP(S255)+EXP(S256)+EXP(S257)))</f>
        <v>0.26791286113133167</v>
      </c>
      <c r="X256" s="11"/>
      <c r="Y256" s="30">
        <v>6.24181529044033E-2</v>
      </c>
      <c r="Z256" s="30">
        <v>3.2930659467632926E-2</v>
      </c>
      <c r="AA256" s="30">
        <v>-0.16093262816167869</v>
      </c>
      <c r="AB256" s="29">
        <v>6.6978215282832917E-2</v>
      </c>
      <c r="AC256" s="28">
        <v>-9.3954412878845775E-2</v>
      </c>
      <c r="AD256" s="27">
        <v>9.9908874750465837E-2</v>
      </c>
      <c r="AE256" s="6">
        <f t="shared" si="28"/>
        <v>1.3943994931904513E-3</v>
      </c>
      <c r="AF256" s="26">
        <v>6.7307479010197468</v>
      </c>
      <c r="AG256" s="25">
        <v>-6.0837002662170656</v>
      </c>
      <c r="AH256" s="24">
        <v>0.52225608609795271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</row>
    <row r="257" spans="1:149" s="1" customFormat="1" ht="15" thickBot="1" x14ac:dyDescent="0.4">
      <c r="A257" s="183"/>
      <c r="B257" s="23">
        <v>1</v>
      </c>
      <c r="C257" s="22">
        <v>1</v>
      </c>
      <c r="D257" s="21">
        <v>0</v>
      </c>
      <c r="E257" s="20">
        <v>0</v>
      </c>
      <c r="F257" s="20">
        <v>0</v>
      </c>
      <c r="G257" s="19">
        <v>1</v>
      </c>
      <c r="H257" s="18">
        <f t="shared" si="29"/>
        <v>5.9416473549778965</v>
      </c>
      <c r="I257" s="17">
        <f t="shared" si="30"/>
        <v>5.9416473549778965</v>
      </c>
      <c r="J257" s="16">
        <f t="shared" si="31"/>
        <v>-1.9098078272834551</v>
      </c>
      <c r="K257" s="15"/>
      <c r="L257" s="14">
        <v>-1.9098078272834551</v>
      </c>
      <c r="M257" s="10">
        <v>4.0318395276944416</v>
      </c>
      <c r="N257" s="10">
        <v>4.0318395276944416</v>
      </c>
      <c r="O257" s="13">
        <v>9.9734868826723382</v>
      </c>
      <c r="P257" s="130">
        <f t="shared" si="24"/>
        <v>0.12900244328946658</v>
      </c>
      <c r="Q257" s="129">
        <f t="shared" si="25"/>
        <v>0.982567615859819</v>
      </c>
      <c r="R257" s="129">
        <f t="shared" si="26"/>
        <v>0.982567615859819</v>
      </c>
      <c r="S257" s="129">
        <f t="shared" si="27"/>
        <v>0.99995338245107301</v>
      </c>
      <c r="T257" s="128">
        <f>EXP(P257)/((EXP(P254)+EXP(P255)+EXP(P256)+EXP(P257)))</f>
        <v>0.15158582624875247</v>
      </c>
      <c r="U257" s="128">
        <f>EXP(Q257)/((EXP(Q254)+EXP(Q255)+EXP(Q256)+EXP(Q257)))</f>
        <v>0.35038451092971251</v>
      </c>
      <c r="V257" s="128">
        <f>EXP(R257)/((EXP(R254)+EXP(R255)+EXP(R256)+EXP(R257)))</f>
        <v>0.35038451092971251</v>
      </c>
      <c r="W257" s="127">
        <f>EXP(S257)/((EXP(S254)+EXP(S255)+EXP(S256)+EXP(S257)))</f>
        <v>0.33909142782590301</v>
      </c>
      <c r="X257" s="11"/>
      <c r="Y257" s="10">
        <v>3.7896456562188117E-2</v>
      </c>
      <c r="Z257" s="10">
        <v>8.7596127732428128E-2</v>
      </c>
      <c r="AA257" s="10">
        <v>8.7596127732428128E-2</v>
      </c>
      <c r="AB257" s="9">
        <v>-0.16522714304352426</v>
      </c>
      <c r="AC257" s="8">
        <v>-7.7631015311096133E-2</v>
      </c>
      <c r="AD257" s="7">
        <v>-7.7631015311096133E-2</v>
      </c>
      <c r="AE257" s="6">
        <f t="shared" si="28"/>
        <v>4.786156898352012E-2</v>
      </c>
      <c r="AF257" s="5">
        <v>6.0192783702889923</v>
      </c>
      <c r="AG257" s="4">
        <v>6.0192783702889923</v>
      </c>
      <c r="AH257" s="3">
        <v>-1.9576693962669753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</row>
    <row r="258" spans="1:149" s="1" customFormat="1" ht="15" thickBot="1" x14ac:dyDescent="0.4">
      <c r="A258" s="181">
        <f>A254+1</f>
        <v>63</v>
      </c>
      <c r="B258" s="58">
        <v>0</v>
      </c>
      <c r="C258" s="57">
        <v>0</v>
      </c>
      <c r="D258" s="56">
        <v>1</v>
      </c>
      <c r="E258" s="55">
        <v>0</v>
      </c>
      <c r="F258" s="55">
        <v>0</v>
      </c>
      <c r="G258" s="54">
        <v>0</v>
      </c>
      <c r="H258" s="36">
        <f t="shared" si="29"/>
        <v>-4.6663260050916762</v>
      </c>
      <c r="I258" s="35">
        <f t="shared" si="30"/>
        <v>-4.6663260050916762</v>
      </c>
      <c r="J258" s="53">
        <f t="shared" si="31"/>
        <v>3.3131572240710692</v>
      </c>
      <c r="K258" s="52">
        <f>K254</f>
        <v>1</v>
      </c>
      <c r="L258" s="51" cm="1">
        <f t="array" ref="L258:O261">MMULT(H258:I261, TRANSPOSE(B258:C261))+J258:J261</f>
        <v>3.3131572240710692</v>
      </c>
      <c r="M258" s="48">
        <v>-1.353168781020607</v>
      </c>
      <c r="N258" s="48">
        <v>-1.353168781020607</v>
      </c>
      <c r="O258" s="50">
        <v>-6.0194947861122827</v>
      </c>
      <c r="P258" s="136">
        <f t="shared" si="24"/>
        <v>0.96487743305371443</v>
      </c>
      <c r="Q258" s="135">
        <f t="shared" si="25"/>
        <v>0.20535279771310311</v>
      </c>
      <c r="R258" s="135">
        <f t="shared" si="26"/>
        <v>0.20535279771310311</v>
      </c>
      <c r="S258" s="135">
        <f t="shared" si="27"/>
        <v>2.4250024757419158E-3</v>
      </c>
      <c r="T258" s="132">
        <f>EXP(P258)/((EXP(P258)+EXP(P259)+EXP(P260)+EXP(P261)))</f>
        <v>0.34980448100404038</v>
      </c>
      <c r="U258" s="132">
        <f>EXP(Q258)/((EXP(Q258)+EXP(Q259)+EXP(Q260)+EXP(Q261)))</f>
        <v>0.1611323983036822</v>
      </c>
      <c r="V258" s="132">
        <f>EXP(R258)/((EXP(R258)+EXP(R259)+EXP(R260)+EXP(R261)))</f>
        <v>0.1611323983036822</v>
      </c>
      <c r="W258" s="131">
        <f>EXP(S258)/((EXP(S258)+EXP(S259)+EXP(S260)+EXP(S261)))</f>
        <v>0.125145818658429</v>
      </c>
      <c r="X258" s="49" cm="1">
        <f t="array" ref="X258">SUM(LN(T258:W261)*D258:G261*(-0.25))</f>
        <v>1.0485754844933597</v>
      </c>
      <c r="Y258" s="48" cm="1">
        <f t="array" ref="Y258:AB261">0.25*(T258:W261-D258:G261)</f>
        <v>-0.16254887974898991</v>
      </c>
      <c r="Z258" s="48">
        <v>4.028309957592055E-2</v>
      </c>
      <c r="AA258" s="48">
        <v>4.028309957592055E-2</v>
      </c>
      <c r="AB258" s="47">
        <v>3.1286454664607249E-2</v>
      </c>
      <c r="AC258" s="46" cm="1">
        <f t="array" ref="AC258:AD261">MMULT(_xlfn.ANCHORARRAY(Y258),B258:C261)</f>
        <v>7.15695542405278E-2</v>
      </c>
      <c r="AD258" s="45">
        <v>7.15695542405278E-2</v>
      </c>
      <c r="AE258" s="6">
        <f t="shared" si="28"/>
        <v>-5.0696225932541555E-2</v>
      </c>
      <c r="AF258" s="44" cm="1">
        <f t="array" ref="AF258:AG261">H258:I261-K258*_xlfn.ANCHORARRAY(AC258)</f>
        <v>-4.7378955593322036</v>
      </c>
      <c r="AG258" s="43">
        <v>-4.7378955593322036</v>
      </c>
      <c r="AH258" s="42" cm="1">
        <f t="array" ref="AH258:AH261">J258:J261-K258*AE258:AE261</f>
        <v>3.3638534500036106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</row>
    <row r="259" spans="1:149" s="1" customFormat="1" ht="15" thickBot="1" x14ac:dyDescent="0.4">
      <c r="A259" s="182"/>
      <c r="B259" s="41">
        <v>0</v>
      </c>
      <c r="C259" s="40">
        <v>1</v>
      </c>
      <c r="D259" s="39">
        <v>0</v>
      </c>
      <c r="E259" s="38">
        <v>1</v>
      </c>
      <c r="F259" s="38">
        <v>0</v>
      </c>
      <c r="G259" s="37">
        <v>0</v>
      </c>
      <c r="H259" s="36">
        <f t="shared" si="29"/>
        <v>-6.0837002662170656</v>
      </c>
      <c r="I259" s="35">
        <f t="shared" si="30"/>
        <v>6.7307479010197468</v>
      </c>
      <c r="J259" s="34">
        <f t="shared" si="31"/>
        <v>0.52225608609795249</v>
      </c>
      <c r="K259" s="33"/>
      <c r="L259" s="32">
        <v>0.52225608609795249</v>
      </c>
      <c r="M259" s="30">
        <v>7.2530039871176992</v>
      </c>
      <c r="N259" s="30">
        <v>-5.5614441801191132</v>
      </c>
      <c r="O259" s="31">
        <v>1.1693037209006336</v>
      </c>
      <c r="P259" s="134">
        <f t="shared" si="24"/>
        <v>0.62767516318805194</v>
      </c>
      <c r="Q259" s="133">
        <f t="shared" si="25"/>
        <v>0.99929245673672262</v>
      </c>
      <c r="R259" s="133">
        <f t="shared" si="26"/>
        <v>3.8285082753863166E-3</v>
      </c>
      <c r="S259" s="133">
        <f t="shared" si="27"/>
        <v>0.76301913694792389</v>
      </c>
      <c r="T259" s="132">
        <f>EXP(P259)/((EXP(P258)+EXP(P259)+EXP(P260)+EXP(P261)))</f>
        <v>0.24967800378218888</v>
      </c>
      <c r="U259" s="132">
        <f>EXP(Q259)/((EXP(Q258)+EXP(Q259)+EXP(Q260)+EXP(Q261)))</f>
        <v>0.3564400402889894</v>
      </c>
      <c r="V259" s="132">
        <f>EXP(R259)/((EXP(R258)+EXP(R259)+EXP(R260)+EXP(R261)))</f>
        <v>0.1317231125549036</v>
      </c>
      <c r="W259" s="131">
        <f>EXP(S259)/((EXP(S258)+EXP(S259)+EXP(S260)+EXP(S261)))</f>
        <v>0.26775536357463947</v>
      </c>
      <c r="X259" s="11"/>
      <c r="Y259" s="30">
        <v>6.241950094554722E-2</v>
      </c>
      <c r="Z259" s="30">
        <v>-0.16088998992775266</v>
      </c>
      <c r="AA259" s="30">
        <v>3.29307781387259E-2</v>
      </c>
      <c r="AB259" s="29">
        <v>6.6938840893659868E-2</v>
      </c>
      <c r="AC259" s="28">
        <v>9.9869619032385767E-2</v>
      </c>
      <c r="AD259" s="27">
        <v>-9.3951149034092796E-2</v>
      </c>
      <c r="AE259" s="6">
        <f t="shared" si="28"/>
        <v>1.3991300501803167E-3</v>
      </c>
      <c r="AF259" s="26">
        <v>-6.1835698852494509</v>
      </c>
      <c r="AG259" s="25">
        <v>6.82469905005384</v>
      </c>
      <c r="AH259" s="24">
        <v>0.52085695604777216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</row>
    <row r="260" spans="1:149" s="1" customFormat="1" ht="15" thickBot="1" x14ac:dyDescent="0.4">
      <c r="A260" s="182"/>
      <c r="B260" s="41">
        <v>1</v>
      </c>
      <c r="C260" s="40">
        <v>0</v>
      </c>
      <c r="D260" s="39">
        <v>0</v>
      </c>
      <c r="E260" s="38">
        <v>0</v>
      </c>
      <c r="F260" s="38">
        <v>1</v>
      </c>
      <c r="G260" s="37">
        <v>0</v>
      </c>
      <c r="H260" s="36">
        <f t="shared" si="29"/>
        <v>6.7307479010197468</v>
      </c>
      <c r="I260" s="35">
        <f t="shared" si="30"/>
        <v>-6.0837002662170656</v>
      </c>
      <c r="J260" s="34">
        <f t="shared" si="31"/>
        <v>0.52225608609795271</v>
      </c>
      <c r="K260" s="33"/>
      <c r="L260" s="32">
        <v>0.52225608609795271</v>
      </c>
      <c r="M260" s="30">
        <v>-5.5614441801191132</v>
      </c>
      <c r="N260" s="30">
        <v>7.2530039871176992</v>
      </c>
      <c r="O260" s="31">
        <v>1.1693037209006341</v>
      </c>
      <c r="P260" s="134">
        <f t="shared" si="24"/>
        <v>0.62767516318805194</v>
      </c>
      <c r="Q260" s="133">
        <f t="shared" si="25"/>
        <v>3.8285082753863166E-3</v>
      </c>
      <c r="R260" s="133">
        <f t="shared" si="26"/>
        <v>0.99929245673672262</v>
      </c>
      <c r="S260" s="133">
        <f t="shared" si="27"/>
        <v>0.763019136947924</v>
      </c>
      <c r="T260" s="132">
        <f>EXP(P260)/((EXP(P258)+EXP(P259)+EXP(P260)+EXP(P261)))</f>
        <v>0.24967800378218888</v>
      </c>
      <c r="U260" s="132">
        <f>EXP(Q260)/((EXP(Q258)+EXP(Q259)+EXP(Q260)+EXP(Q261)))</f>
        <v>0.1317231125549036</v>
      </c>
      <c r="V260" s="132">
        <f>EXP(R260)/((EXP(R258)+EXP(R259)+EXP(R260)+EXP(R261)))</f>
        <v>0.3564400402889894</v>
      </c>
      <c r="W260" s="131">
        <f>EXP(S260)/((EXP(S258)+EXP(S259)+EXP(S260)+EXP(S261)))</f>
        <v>0.26775536357463947</v>
      </c>
      <c r="X260" s="11"/>
      <c r="Y260" s="30">
        <v>6.241950094554722E-2</v>
      </c>
      <c r="Z260" s="30">
        <v>3.29307781387259E-2</v>
      </c>
      <c r="AA260" s="30">
        <v>-0.16088998992775266</v>
      </c>
      <c r="AB260" s="29">
        <v>6.6938840893659868E-2</v>
      </c>
      <c r="AC260" s="28">
        <v>-9.3951149034092796E-2</v>
      </c>
      <c r="AD260" s="27">
        <v>9.9869619032385767E-2</v>
      </c>
      <c r="AE260" s="6">
        <f t="shared" si="28"/>
        <v>1.3991300501803305E-3</v>
      </c>
      <c r="AF260" s="26">
        <v>6.82469905005384</v>
      </c>
      <c r="AG260" s="25">
        <v>-6.1835698852494509</v>
      </c>
      <c r="AH260" s="24">
        <v>0.52085695604777238</v>
      </c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</row>
    <row r="261" spans="1:149" s="1" customFormat="1" ht="15" thickBot="1" x14ac:dyDescent="0.4">
      <c r="A261" s="183"/>
      <c r="B261" s="23">
        <v>1</v>
      </c>
      <c r="C261" s="22">
        <v>1</v>
      </c>
      <c r="D261" s="21">
        <v>0</v>
      </c>
      <c r="E261" s="20">
        <v>0</v>
      </c>
      <c r="F261" s="20">
        <v>0</v>
      </c>
      <c r="G261" s="19">
        <v>1</v>
      </c>
      <c r="H261" s="18">
        <f t="shared" si="29"/>
        <v>6.0192783702889923</v>
      </c>
      <c r="I261" s="17">
        <f t="shared" si="30"/>
        <v>6.0192783702889923</v>
      </c>
      <c r="J261" s="16">
        <f t="shared" si="31"/>
        <v>-1.9576693962669753</v>
      </c>
      <c r="K261" s="15"/>
      <c r="L261" s="14">
        <v>-1.9576693962669753</v>
      </c>
      <c r="M261" s="10">
        <v>4.0616089740220165</v>
      </c>
      <c r="N261" s="10">
        <v>4.0616089740220165</v>
      </c>
      <c r="O261" s="13">
        <v>10.080887344311009</v>
      </c>
      <c r="P261" s="130">
        <f t="shared" si="24"/>
        <v>0.12371949376290374</v>
      </c>
      <c r="Q261" s="129">
        <f t="shared" si="25"/>
        <v>0.98307026366192096</v>
      </c>
      <c r="R261" s="129">
        <f t="shared" si="26"/>
        <v>0.98307026366192096</v>
      </c>
      <c r="S261" s="129">
        <f t="shared" si="27"/>
        <v>0.99995812950751151</v>
      </c>
      <c r="T261" s="128">
        <f>EXP(P261)/((EXP(P258)+EXP(P259)+EXP(P260)+EXP(P261)))</f>
        <v>0.15083951143158184</v>
      </c>
      <c r="U261" s="128">
        <f>EXP(Q261)/((EXP(Q258)+EXP(Q259)+EXP(Q260)+EXP(Q261)))</f>
        <v>0.35070444885242497</v>
      </c>
      <c r="V261" s="128">
        <f>EXP(R261)/((EXP(R258)+EXP(R259)+EXP(R260)+EXP(R261)))</f>
        <v>0.35070444885242497</v>
      </c>
      <c r="W261" s="127">
        <f>EXP(S261)/((EXP(S258)+EXP(S259)+EXP(S260)+EXP(S261)))</f>
        <v>0.33934345419229212</v>
      </c>
      <c r="X261" s="11"/>
      <c r="Y261" s="10">
        <v>3.7709877857895459E-2</v>
      </c>
      <c r="Z261" s="10">
        <v>8.7676112213106241E-2</v>
      </c>
      <c r="AA261" s="10">
        <v>8.7676112213106241E-2</v>
      </c>
      <c r="AB261" s="9">
        <v>-0.16516413645192696</v>
      </c>
      <c r="AC261" s="8">
        <v>-7.7488024238820716E-2</v>
      </c>
      <c r="AD261" s="7">
        <v>-7.7488024238820716E-2</v>
      </c>
      <c r="AE261" s="6">
        <f t="shared" si="28"/>
        <v>4.7897965832180978E-2</v>
      </c>
      <c r="AF261" s="5">
        <v>6.0967663945278128</v>
      </c>
      <c r="AG261" s="4">
        <v>6.0967663945278128</v>
      </c>
      <c r="AH261" s="3">
        <v>-2.0055673620991561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</row>
    <row r="262" spans="1:149" s="1" customFormat="1" ht="15" thickBot="1" x14ac:dyDescent="0.4">
      <c r="A262" s="181">
        <f>A258+1</f>
        <v>64</v>
      </c>
      <c r="B262" s="58">
        <v>0</v>
      </c>
      <c r="C262" s="57">
        <v>0</v>
      </c>
      <c r="D262" s="56">
        <v>1</v>
      </c>
      <c r="E262" s="55">
        <v>0</v>
      </c>
      <c r="F262" s="55">
        <v>0</v>
      </c>
      <c r="G262" s="54">
        <v>0</v>
      </c>
      <c r="H262" s="36">
        <f t="shared" si="29"/>
        <v>-4.7378955593322036</v>
      </c>
      <c r="I262" s="35">
        <f t="shared" si="30"/>
        <v>-4.7378955593322036</v>
      </c>
      <c r="J262" s="53">
        <f t="shared" si="31"/>
        <v>3.3638534500036106</v>
      </c>
      <c r="K262" s="52">
        <f>K258</f>
        <v>1</v>
      </c>
      <c r="L262" s="51" cm="1">
        <f t="array" ref="L262:O265">MMULT(H262:I265, TRANSPOSE(B262:C265))+J262:J265</f>
        <v>3.3638534500036106</v>
      </c>
      <c r="M262" s="48">
        <v>-1.3740421093285931</v>
      </c>
      <c r="N262" s="48">
        <v>-1.3740421093285931</v>
      </c>
      <c r="O262" s="50">
        <v>-6.1119376686607971</v>
      </c>
      <c r="P262" s="136">
        <f t="shared" si="24"/>
        <v>0.96655556716847468</v>
      </c>
      <c r="Q262" s="135">
        <f t="shared" si="25"/>
        <v>0.20196756781365804</v>
      </c>
      <c r="R262" s="135">
        <f t="shared" si="26"/>
        <v>0.20196756781365804</v>
      </c>
      <c r="S262" s="135">
        <f t="shared" si="27"/>
        <v>2.2113513744420003E-3</v>
      </c>
      <c r="T262" s="132">
        <f>EXP(P262)/((EXP(P262)+EXP(P263)+EXP(P264)+EXP(P265)))</f>
        <v>0.35051224349320181</v>
      </c>
      <c r="U262" s="132">
        <f>EXP(Q262)/((EXP(Q262)+EXP(Q263)+EXP(Q264)+EXP(Q265)))</f>
        <v>0.16065216796701029</v>
      </c>
      <c r="V262" s="132">
        <f>EXP(R262)/((EXP(R262)+EXP(R263)+EXP(R264)+EXP(R265)))</f>
        <v>0.16065216796701029</v>
      </c>
      <c r="W262" s="131">
        <f>EXP(S262)/((EXP(S262)+EXP(S263)+EXP(S264)+EXP(S265)))</f>
        <v>0.12521108398622074</v>
      </c>
      <c r="X262" s="49" cm="1">
        <f t="array" ref="X262">SUM(LN(T262:W265)*D262:G265*(-0.25))</f>
        <v>1.0476538786800367</v>
      </c>
      <c r="Y262" s="48" cm="1">
        <f t="array" ref="Y262:AB265">0.25*(T262:W265-D262:G265)</f>
        <v>-0.16237193912669956</v>
      </c>
      <c r="Z262" s="48">
        <v>4.0163041991752572E-2</v>
      </c>
      <c r="AA262" s="48">
        <v>4.0163041991752572E-2</v>
      </c>
      <c r="AB262" s="47">
        <v>3.1302770996555186E-2</v>
      </c>
      <c r="AC262" s="46" cm="1">
        <f t="array" ref="AC262:AD265">MMULT(_xlfn.ANCHORARRAY(Y262),B262:C265)</f>
        <v>7.1465812988307759E-2</v>
      </c>
      <c r="AD262" s="45">
        <v>7.1465812988307759E-2</v>
      </c>
      <c r="AE262" s="6">
        <f t="shared" si="28"/>
        <v>-5.0743084146639215E-2</v>
      </c>
      <c r="AF262" s="44" cm="1">
        <f t="array" ref="AF262:AG265">H262:I265-K262*_xlfn.ANCHORARRAY(AC262)</f>
        <v>-4.8093613723205113</v>
      </c>
      <c r="AG262" s="43">
        <v>-4.8093613723205113</v>
      </c>
      <c r="AH262" s="42" cm="1">
        <f t="array" ref="AH262:AH265">J262:J265-K262*AE262:AE265</f>
        <v>3.4145965341502498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</row>
    <row r="263" spans="1:149" s="1" customFormat="1" ht="15" thickBot="1" x14ac:dyDescent="0.4">
      <c r="A263" s="182"/>
      <c r="B263" s="41">
        <v>0</v>
      </c>
      <c r="C263" s="40">
        <v>1</v>
      </c>
      <c r="D263" s="39">
        <v>0</v>
      </c>
      <c r="E263" s="38">
        <v>1</v>
      </c>
      <c r="F263" s="38">
        <v>0</v>
      </c>
      <c r="G263" s="37">
        <v>0</v>
      </c>
      <c r="H263" s="36">
        <f t="shared" si="29"/>
        <v>-6.1835698852494509</v>
      </c>
      <c r="I263" s="35">
        <f t="shared" si="30"/>
        <v>6.82469905005384</v>
      </c>
      <c r="J263" s="34">
        <f t="shared" si="31"/>
        <v>0.52085695604777216</v>
      </c>
      <c r="K263" s="33"/>
      <c r="L263" s="32">
        <v>0.52085695604777216</v>
      </c>
      <c r="M263" s="30">
        <v>7.3455560061016119</v>
      </c>
      <c r="N263" s="30">
        <v>-5.6627129292016791</v>
      </c>
      <c r="O263" s="31">
        <v>1.1619861208521614</v>
      </c>
      <c r="P263" s="134">
        <f t="shared" si="24"/>
        <v>0.62734812945466756</v>
      </c>
      <c r="Q263" s="133">
        <f t="shared" si="25"/>
        <v>0.9993549619510429</v>
      </c>
      <c r="R263" s="133">
        <f t="shared" si="26"/>
        <v>3.4610613310813274E-3</v>
      </c>
      <c r="S263" s="133">
        <f t="shared" si="27"/>
        <v>0.76169341601739882</v>
      </c>
      <c r="T263" s="132">
        <f>EXP(P263)/((EXP(P262)+EXP(P263)+EXP(P264)+EXP(P265)))</f>
        <v>0.2496820228394562</v>
      </c>
      <c r="U263" s="132">
        <f>EXP(Q263)/((EXP(Q262)+EXP(Q263)+EXP(Q264)+EXP(Q265)))</f>
        <v>0.35660508841506977</v>
      </c>
      <c r="V263" s="132">
        <f>EXP(R263)/((EXP(R262)+EXP(R263)+EXP(R264)+EXP(R265)))</f>
        <v>0.1317274577299819</v>
      </c>
      <c r="W263" s="131">
        <f>EXP(S263)/((EXP(S262)+EXP(S263)+EXP(S264)+EXP(S265)))</f>
        <v>0.26759724945480595</v>
      </c>
      <c r="X263" s="11"/>
      <c r="Y263" s="30">
        <v>6.2420505709864051E-2</v>
      </c>
      <c r="Z263" s="30">
        <v>-0.16084872789623256</v>
      </c>
      <c r="AA263" s="30">
        <v>3.2931864432495475E-2</v>
      </c>
      <c r="AB263" s="29">
        <v>6.6899312363701488E-2</v>
      </c>
      <c r="AC263" s="28">
        <v>9.9831176796196963E-2</v>
      </c>
      <c r="AD263" s="27">
        <v>-9.3949415532531069E-2</v>
      </c>
      <c r="AE263" s="6">
        <f t="shared" si="28"/>
        <v>1.4029546098284496E-3</v>
      </c>
      <c r="AF263" s="26">
        <v>-6.2834010620456482</v>
      </c>
      <c r="AG263" s="25">
        <v>6.9186484655863714</v>
      </c>
      <c r="AH263" s="24">
        <v>0.51945400143794374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</row>
    <row r="264" spans="1:149" s="1" customFormat="1" ht="15" thickBot="1" x14ac:dyDescent="0.4">
      <c r="A264" s="182"/>
      <c r="B264" s="41">
        <v>1</v>
      </c>
      <c r="C264" s="40">
        <v>0</v>
      </c>
      <c r="D264" s="39">
        <v>0</v>
      </c>
      <c r="E264" s="38">
        <v>0</v>
      </c>
      <c r="F264" s="38">
        <v>1</v>
      </c>
      <c r="G264" s="37">
        <v>0</v>
      </c>
      <c r="H264" s="36">
        <f t="shared" si="29"/>
        <v>6.82469905005384</v>
      </c>
      <c r="I264" s="35">
        <f t="shared" si="30"/>
        <v>-6.1835698852494509</v>
      </c>
      <c r="J264" s="34">
        <f t="shared" si="31"/>
        <v>0.52085695604777238</v>
      </c>
      <c r="K264" s="33"/>
      <c r="L264" s="32">
        <v>0.52085695604777238</v>
      </c>
      <c r="M264" s="30">
        <v>-5.6627129292016782</v>
      </c>
      <c r="N264" s="30">
        <v>7.3455560061016127</v>
      </c>
      <c r="O264" s="31">
        <v>1.1619861208521614</v>
      </c>
      <c r="P264" s="134">
        <f t="shared" si="24"/>
        <v>0.62734812945466756</v>
      </c>
      <c r="Q264" s="133">
        <f t="shared" si="25"/>
        <v>3.46106133108133E-3</v>
      </c>
      <c r="R264" s="133">
        <f t="shared" si="26"/>
        <v>0.9993549619510429</v>
      </c>
      <c r="S264" s="133">
        <f t="shared" si="27"/>
        <v>0.76169341601739882</v>
      </c>
      <c r="T264" s="132">
        <f>EXP(P264)/((EXP(P262)+EXP(P263)+EXP(P264)+EXP(P265)))</f>
        <v>0.2496820228394562</v>
      </c>
      <c r="U264" s="132">
        <f>EXP(Q264)/((EXP(Q262)+EXP(Q263)+EXP(Q264)+EXP(Q265)))</f>
        <v>0.1317274577299819</v>
      </c>
      <c r="V264" s="132">
        <f>EXP(R264)/((EXP(R262)+EXP(R263)+EXP(R264)+EXP(R265)))</f>
        <v>0.35660508841506977</v>
      </c>
      <c r="W264" s="131">
        <f>EXP(S264)/((EXP(S262)+EXP(S263)+EXP(S264)+EXP(S265)))</f>
        <v>0.26759724945480595</v>
      </c>
      <c r="X264" s="11"/>
      <c r="Y264" s="30">
        <v>6.2420505709864051E-2</v>
      </c>
      <c r="Z264" s="30">
        <v>3.2931864432495475E-2</v>
      </c>
      <c r="AA264" s="30">
        <v>-0.16084872789623256</v>
      </c>
      <c r="AB264" s="29">
        <v>6.6899312363701488E-2</v>
      </c>
      <c r="AC264" s="28">
        <v>-9.3949415532531069E-2</v>
      </c>
      <c r="AD264" s="27">
        <v>9.9831176796196963E-2</v>
      </c>
      <c r="AE264" s="6">
        <f t="shared" si="28"/>
        <v>1.4029546098284634E-3</v>
      </c>
      <c r="AF264" s="26">
        <v>6.9186484655863714</v>
      </c>
      <c r="AG264" s="25">
        <v>-6.2834010620456482</v>
      </c>
      <c r="AH264" s="24">
        <v>0.51945400143794396</v>
      </c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</row>
    <row r="265" spans="1:149" s="1" customFormat="1" ht="15" thickBot="1" x14ac:dyDescent="0.4">
      <c r="A265" s="183"/>
      <c r="B265" s="23">
        <v>1</v>
      </c>
      <c r="C265" s="22">
        <v>1</v>
      </c>
      <c r="D265" s="21">
        <v>0</v>
      </c>
      <c r="E265" s="20">
        <v>0</v>
      </c>
      <c r="F265" s="20">
        <v>0</v>
      </c>
      <c r="G265" s="19">
        <v>1</v>
      </c>
      <c r="H265" s="18">
        <f t="shared" si="29"/>
        <v>6.0967663945278128</v>
      </c>
      <c r="I265" s="17">
        <f t="shared" si="30"/>
        <v>6.0967663945278128</v>
      </c>
      <c r="J265" s="16">
        <f t="shared" si="31"/>
        <v>-2.0055673620991561</v>
      </c>
      <c r="K265" s="15"/>
      <c r="L265" s="14">
        <v>-2.0055673620991561</v>
      </c>
      <c r="M265" s="10">
        <v>4.0911990324286567</v>
      </c>
      <c r="N265" s="10">
        <v>4.0911990324286567</v>
      </c>
      <c r="O265" s="13">
        <v>10.18796542695647</v>
      </c>
      <c r="P265" s="130">
        <f t="shared" si="24"/>
        <v>0.11861962283554427</v>
      </c>
      <c r="Q265" s="129">
        <f t="shared" si="25"/>
        <v>0.98355575942824724</v>
      </c>
      <c r="R265" s="129">
        <f t="shared" si="26"/>
        <v>0.98355575942824724</v>
      </c>
      <c r="S265" s="129">
        <f t="shared" si="27"/>
        <v>0.99996238106510149</v>
      </c>
      <c r="T265" s="128">
        <f>EXP(P265)/((EXP(P262)+EXP(P263)+EXP(P264)+EXP(P265)))</f>
        <v>0.15012371082788575</v>
      </c>
      <c r="U265" s="128">
        <f>EXP(Q265)/((EXP(Q262)+EXP(Q263)+EXP(Q264)+EXP(Q265)))</f>
        <v>0.35101528588793801</v>
      </c>
      <c r="V265" s="128">
        <f>EXP(R265)/((EXP(R262)+EXP(R263)+EXP(R264)+EXP(R265)))</f>
        <v>0.35101528588793801</v>
      </c>
      <c r="W265" s="127">
        <f>EXP(S265)/((EXP(S262)+EXP(S263)+EXP(S264)+EXP(S265)))</f>
        <v>0.33959441710416727</v>
      </c>
      <c r="X265" s="11"/>
      <c r="Y265" s="10">
        <v>3.7530927706971438E-2</v>
      </c>
      <c r="Z265" s="10">
        <v>8.7753821471984503E-2</v>
      </c>
      <c r="AA265" s="10">
        <v>8.7753821471984503E-2</v>
      </c>
      <c r="AB265" s="9">
        <v>-0.16510139572395818</v>
      </c>
      <c r="AC265" s="8">
        <v>-7.734757425197368E-2</v>
      </c>
      <c r="AD265" s="7">
        <v>-7.734757425197368E-2</v>
      </c>
      <c r="AE265" s="6">
        <f t="shared" si="28"/>
        <v>4.7937174926982268E-2</v>
      </c>
      <c r="AF265" s="5">
        <v>6.1741139687797864</v>
      </c>
      <c r="AG265" s="4">
        <v>6.1741139687797864</v>
      </c>
      <c r="AH265" s="3">
        <v>-2.0535045370261384</v>
      </c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</row>
    <row r="266" spans="1:149" s="1" customFormat="1" ht="15" thickBot="1" x14ac:dyDescent="0.4">
      <c r="A266" s="181">
        <f>A262+1</f>
        <v>65</v>
      </c>
      <c r="B266" s="58">
        <v>0</v>
      </c>
      <c r="C266" s="57">
        <v>0</v>
      </c>
      <c r="D266" s="56">
        <v>1</v>
      </c>
      <c r="E266" s="55">
        <v>0</v>
      </c>
      <c r="F266" s="55">
        <v>0</v>
      </c>
      <c r="G266" s="54">
        <v>0</v>
      </c>
      <c r="H266" s="36">
        <f t="shared" si="29"/>
        <v>-4.8093613723205113</v>
      </c>
      <c r="I266" s="35">
        <f t="shared" si="30"/>
        <v>-4.8093613723205113</v>
      </c>
      <c r="J266" s="53">
        <f t="shared" si="31"/>
        <v>3.4145965341502498</v>
      </c>
      <c r="K266" s="52">
        <f>K262</f>
        <v>1</v>
      </c>
      <c r="L266" s="51" cm="1">
        <f t="array" ref="L266:O269">MMULT(H266:I269, TRANSPOSE(B266:C269))+J266:J269</f>
        <v>3.4145965341502498</v>
      </c>
      <c r="M266" s="48">
        <v>-1.3947648381702615</v>
      </c>
      <c r="N266" s="48">
        <v>-1.3947648381702615</v>
      </c>
      <c r="O266" s="50">
        <v>-6.2041262104907728</v>
      </c>
      <c r="P266" s="136">
        <f t="shared" ref="P266:P277" si="32">1/(1+EXP(-L266))</f>
        <v>0.96815761187599436</v>
      </c>
      <c r="Q266" s="135">
        <f t="shared" ref="Q266:Q277" si="33">1/(1+EXP(-M266))</f>
        <v>0.19864816695588416</v>
      </c>
      <c r="R266" s="135">
        <f t="shared" ref="R266:R277" si="34">1/(1+EXP(-N266))</f>
        <v>0.19864816695588416</v>
      </c>
      <c r="S266" s="135">
        <f t="shared" ref="S266:S277" si="35">1/(1+EXP(-O266))</f>
        <v>2.0169975294003833E-3</v>
      </c>
      <c r="T266" s="132">
        <f>EXP(P266)/((EXP(P266)+EXP(P267)+EXP(P268)+EXP(P269)))</f>
        <v>0.35119318815289136</v>
      </c>
      <c r="U266" s="132">
        <f>EXP(Q266)/((EXP(Q266)+EXP(Q267)+EXP(Q268)+EXP(Q269)))</f>
        <v>0.16018243975237001</v>
      </c>
      <c r="V266" s="132">
        <f>EXP(R266)/((EXP(R266)+EXP(R267)+EXP(R268)+EXP(R269)))</f>
        <v>0.16018243975237001</v>
      </c>
      <c r="W266" s="131">
        <f>EXP(S266)/((EXP(S266)+EXP(S267)+EXP(S268)+EXP(S269)))</f>
        <v>0.12527840531133913</v>
      </c>
      <c r="X266" s="49" cm="1">
        <f t="array" ref="X266">SUM(LN(T266:W269)*D266:G269*(-0.25))</f>
        <v>1.0467606423803901</v>
      </c>
      <c r="Y266" s="48" cm="1">
        <f t="array" ref="Y266:AB269">0.25*(T266:W269-D266:G269)</f>
        <v>-0.16220170296177716</v>
      </c>
      <c r="Z266" s="48">
        <v>4.0045609938092502E-2</v>
      </c>
      <c r="AA266" s="48">
        <v>4.0045609938092502E-2</v>
      </c>
      <c r="AB266" s="47">
        <v>3.1319601327834783E-2</v>
      </c>
      <c r="AC266" s="46" cm="1">
        <f t="array" ref="AC266:AD269">MMULT(_xlfn.ANCHORARRAY(Y266),B266:C269)</f>
        <v>7.1365211265927292E-2</v>
      </c>
      <c r="AD266" s="45">
        <v>7.1365211265927292E-2</v>
      </c>
      <c r="AE266" s="6">
        <f t="shared" ref="AE266:AE277" si="36">SUM(Y266:AB266)</f>
        <v>-5.0790881757757374E-2</v>
      </c>
      <c r="AF266" s="44" cm="1">
        <f t="array" ref="AF266:AG269">H266:I269-K266*_xlfn.ANCHORARRAY(AC266)</f>
        <v>-4.8807265835864388</v>
      </c>
      <c r="AG266" s="43">
        <v>-4.8807265835864388</v>
      </c>
      <c r="AH266" s="42" cm="1">
        <f t="array" ref="AH266:AH269">J266:J269-K266*AE266:AE269</f>
        <v>3.4653874159080074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</row>
    <row r="267" spans="1:149" s="1" customFormat="1" ht="15" thickBot="1" x14ac:dyDescent="0.4">
      <c r="A267" s="182"/>
      <c r="B267" s="41">
        <v>0</v>
      </c>
      <c r="C267" s="40">
        <v>1</v>
      </c>
      <c r="D267" s="39">
        <v>0</v>
      </c>
      <c r="E267" s="38">
        <v>1</v>
      </c>
      <c r="F267" s="38">
        <v>0</v>
      </c>
      <c r="G267" s="37">
        <v>0</v>
      </c>
      <c r="H267" s="36">
        <f t="shared" si="29"/>
        <v>-6.2834010620456482</v>
      </c>
      <c r="I267" s="35">
        <f t="shared" si="30"/>
        <v>6.9186484655863714</v>
      </c>
      <c r="J267" s="34">
        <f t="shared" si="31"/>
        <v>0.51945400143794374</v>
      </c>
      <c r="K267" s="33"/>
      <c r="L267" s="32">
        <v>0.51945400143794374</v>
      </c>
      <c r="M267" s="30">
        <v>7.438102467024315</v>
      </c>
      <c r="N267" s="30">
        <v>-5.7639470606077046</v>
      </c>
      <c r="O267" s="31">
        <v>1.1547014049786668</v>
      </c>
      <c r="P267" s="134">
        <f t="shared" si="32"/>
        <v>0.62702008472737758</v>
      </c>
      <c r="Q267" s="133">
        <f t="shared" si="33"/>
        <v>0.99941194536318734</v>
      </c>
      <c r="R267" s="133">
        <f t="shared" si="34"/>
        <v>3.1288778795011065E-3</v>
      </c>
      <c r="S267" s="133">
        <f t="shared" si="35"/>
        <v>0.76036859975956916</v>
      </c>
      <c r="T267" s="132">
        <f>EXP(P267)/((EXP(P266)+EXP(P267)+EXP(P268)+EXP(P269)))</f>
        <v>0.24968470415076696</v>
      </c>
      <c r="U267" s="132">
        <f>EXP(Q267)/((EXP(Q266)+EXP(Q267)+EXP(Q268)+EXP(Q269)))</f>
        <v>0.35676496103413663</v>
      </c>
      <c r="V267" s="132">
        <f>EXP(R267)/((EXP(R266)+EXP(R267)+EXP(R268)+EXP(R269)))</f>
        <v>0.1317352366058637</v>
      </c>
      <c r="W267" s="131">
        <f>EXP(S267)/((EXP(S266)+EXP(S267)+EXP(S268)+EXP(S269)))</f>
        <v>0.26743862624005932</v>
      </c>
      <c r="X267" s="11"/>
      <c r="Y267" s="30">
        <v>6.242117603769174E-2</v>
      </c>
      <c r="Z267" s="30">
        <v>-0.16080875974146586</v>
      </c>
      <c r="AA267" s="30">
        <v>3.2933809151465925E-2</v>
      </c>
      <c r="AB267" s="29">
        <v>6.685965656001483E-2</v>
      </c>
      <c r="AC267" s="28">
        <v>9.9793465711480761E-2</v>
      </c>
      <c r="AD267" s="27">
        <v>-9.3949103181451027E-2</v>
      </c>
      <c r="AE267" s="6">
        <f t="shared" si="36"/>
        <v>1.4058820077066381E-3</v>
      </c>
      <c r="AF267" s="26">
        <v>-6.3831945277571291</v>
      </c>
      <c r="AG267" s="25">
        <v>7.0125975687678226</v>
      </c>
      <c r="AH267" s="24">
        <v>0.5180481194302371</v>
      </c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</row>
    <row r="268" spans="1:149" s="1" customFormat="1" ht="15" thickBot="1" x14ac:dyDescent="0.4">
      <c r="A268" s="182"/>
      <c r="B268" s="41">
        <v>1</v>
      </c>
      <c r="C268" s="40">
        <v>0</v>
      </c>
      <c r="D268" s="39">
        <v>0</v>
      </c>
      <c r="E268" s="38">
        <v>0</v>
      </c>
      <c r="F268" s="38">
        <v>1</v>
      </c>
      <c r="G268" s="37">
        <v>0</v>
      </c>
      <c r="H268" s="36">
        <f t="shared" si="29"/>
        <v>6.9186484655863714</v>
      </c>
      <c r="I268" s="35">
        <f t="shared" si="30"/>
        <v>-6.2834010620456482</v>
      </c>
      <c r="J268" s="34">
        <f t="shared" si="31"/>
        <v>0.51945400143794396</v>
      </c>
      <c r="K268" s="33"/>
      <c r="L268" s="32">
        <v>0.51945400143794396</v>
      </c>
      <c r="M268" s="30">
        <v>-5.7639470606077046</v>
      </c>
      <c r="N268" s="30">
        <v>7.438102467024315</v>
      </c>
      <c r="O268" s="31">
        <v>1.1547014049786672</v>
      </c>
      <c r="P268" s="134">
        <f t="shared" si="32"/>
        <v>0.62702008472737758</v>
      </c>
      <c r="Q268" s="133">
        <f t="shared" si="33"/>
        <v>3.1288778795011065E-3</v>
      </c>
      <c r="R268" s="133">
        <f t="shared" si="34"/>
        <v>0.99941194536318734</v>
      </c>
      <c r="S268" s="133">
        <f t="shared" si="35"/>
        <v>0.76036859975956916</v>
      </c>
      <c r="T268" s="132">
        <f>EXP(P268)/((EXP(P266)+EXP(P267)+EXP(P268)+EXP(P269)))</f>
        <v>0.24968470415076696</v>
      </c>
      <c r="U268" s="132">
        <f>EXP(Q268)/((EXP(Q266)+EXP(Q267)+EXP(Q268)+EXP(Q269)))</f>
        <v>0.1317352366058637</v>
      </c>
      <c r="V268" s="132">
        <f>EXP(R268)/((EXP(R266)+EXP(R267)+EXP(R268)+EXP(R269)))</f>
        <v>0.35676496103413669</v>
      </c>
      <c r="W268" s="131">
        <f>EXP(S268)/((EXP(S266)+EXP(S267)+EXP(S268)+EXP(S269)))</f>
        <v>0.26743862624005932</v>
      </c>
      <c r="X268" s="11"/>
      <c r="Y268" s="30">
        <v>6.242117603769174E-2</v>
      </c>
      <c r="Z268" s="30">
        <v>3.2933809151465925E-2</v>
      </c>
      <c r="AA268" s="30">
        <v>-0.16080875974146583</v>
      </c>
      <c r="AB268" s="29">
        <v>6.685965656001483E-2</v>
      </c>
      <c r="AC268" s="28">
        <v>-9.3949103181450999E-2</v>
      </c>
      <c r="AD268" s="27">
        <v>9.9793465711480761E-2</v>
      </c>
      <c r="AE268" s="6">
        <f t="shared" si="36"/>
        <v>1.4058820077066658E-3</v>
      </c>
      <c r="AF268" s="26">
        <v>7.0125975687678226</v>
      </c>
      <c r="AG268" s="25">
        <v>-6.3831945277571291</v>
      </c>
      <c r="AH268" s="24">
        <v>0.51804811943023732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</row>
    <row r="269" spans="1:149" s="1" customFormat="1" ht="15" thickBot="1" x14ac:dyDescent="0.4">
      <c r="A269" s="183"/>
      <c r="B269" s="23">
        <v>1</v>
      </c>
      <c r="C269" s="22">
        <v>1</v>
      </c>
      <c r="D269" s="21">
        <v>0</v>
      </c>
      <c r="E269" s="20">
        <v>0</v>
      </c>
      <c r="F269" s="20">
        <v>0</v>
      </c>
      <c r="G269" s="19">
        <v>1</v>
      </c>
      <c r="H269" s="18">
        <f t="shared" si="29"/>
        <v>6.1741139687797864</v>
      </c>
      <c r="I269" s="17">
        <f t="shared" si="30"/>
        <v>6.1741139687797864</v>
      </c>
      <c r="J269" s="16">
        <f t="shared" si="31"/>
        <v>-2.0535045370261384</v>
      </c>
      <c r="K269" s="15"/>
      <c r="L269" s="14">
        <v>-2.0535045370261384</v>
      </c>
      <c r="M269" s="10">
        <v>4.1206094317536479</v>
      </c>
      <c r="N269" s="10">
        <v>4.1206094317536479</v>
      </c>
      <c r="O269" s="13">
        <v>10.294723400533435</v>
      </c>
      <c r="P269" s="130">
        <f t="shared" si="32"/>
        <v>0.11369874599154535</v>
      </c>
      <c r="Q269" s="129">
        <f t="shared" si="33"/>
        <v>0.98402473478569819</v>
      </c>
      <c r="R269" s="129">
        <f t="shared" si="34"/>
        <v>0.98402473478569819</v>
      </c>
      <c r="S269" s="129">
        <f t="shared" si="35"/>
        <v>0.99996619011054999</v>
      </c>
      <c r="T269" s="128">
        <f>EXP(P269)/((EXP(P266)+EXP(P267)+EXP(P268)+EXP(P269)))</f>
        <v>0.14943740354557472</v>
      </c>
      <c r="U269" s="128">
        <f>EXP(Q269)/((EXP(Q266)+EXP(Q267)+EXP(Q268)+EXP(Q269)))</f>
        <v>0.35131736260762964</v>
      </c>
      <c r="V269" s="128">
        <f>EXP(R269)/((EXP(R266)+EXP(R267)+EXP(R268)+EXP(R269)))</f>
        <v>0.35131736260762964</v>
      </c>
      <c r="W269" s="127">
        <f>EXP(S269)/((EXP(S266)+EXP(S267)+EXP(S268)+EXP(S269)))</f>
        <v>0.33984434220854232</v>
      </c>
      <c r="X269" s="11"/>
      <c r="Y269" s="10">
        <v>3.735935088639368E-2</v>
      </c>
      <c r="Z269" s="10">
        <v>8.7829340651907409E-2</v>
      </c>
      <c r="AA269" s="10">
        <v>8.7829340651907409E-2</v>
      </c>
      <c r="AB269" s="9">
        <v>-0.16503891444786442</v>
      </c>
      <c r="AC269" s="8">
        <v>-7.7209573795957012E-2</v>
      </c>
      <c r="AD269" s="7">
        <v>-7.7209573795957012E-2</v>
      </c>
      <c r="AE269" s="6">
        <f t="shared" si="36"/>
        <v>4.7979117742344063E-2</v>
      </c>
      <c r="AF269" s="5">
        <v>6.2513235425757436</v>
      </c>
      <c r="AG269" s="4">
        <v>6.2513235425757436</v>
      </c>
      <c r="AH269" s="3">
        <v>-2.1014836547684825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</row>
    <row r="270" spans="1:149" s="1" customFormat="1" ht="15" thickBot="1" x14ac:dyDescent="0.4">
      <c r="A270" s="181">
        <f>A266+1</f>
        <v>66</v>
      </c>
      <c r="B270" s="58">
        <v>0</v>
      </c>
      <c r="C270" s="57">
        <v>0</v>
      </c>
      <c r="D270" s="56">
        <v>1</v>
      </c>
      <c r="E270" s="55">
        <v>0</v>
      </c>
      <c r="F270" s="55">
        <v>0</v>
      </c>
      <c r="G270" s="54">
        <v>0</v>
      </c>
      <c r="H270" s="36">
        <f t="shared" ref="H270:H277" si="37">AF266</f>
        <v>-4.8807265835864388</v>
      </c>
      <c r="I270" s="35">
        <f t="shared" ref="I270:I277" si="38">AG266</f>
        <v>-4.8807265835864388</v>
      </c>
      <c r="J270" s="53">
        <f t="shared" ref="J270:J277" si="39">AH266</f>
        <v>3.4653874159080074</v>
      </c>
      <c r="K270" s="52">
        <f>K266</f>
        <v>1</v>
      </c>
      <c r="L270" s="51" cm="1">
        <f t="array" ref="L270:O273">MMULT(H270:I273, TRANSPOSE(B270:C273))+J270:J273</f>
        <v>3.4653874159080074</v>
      </c>
      <c r="M270" s="48">
        <v>-1.4153391676784315</v>
      </c>
      <c r="N270" s="48">
        <v>-1.4153391676784315</v>
      </c>
      <c r="O270" s="50">
        <v>-6.2960657512648703</v>
      </c>
      <c r="P270" s="136">
        <f t="shared" si="32"/>
        <v>0.96968672781813792</v>
      </c>
      <c r="Q270" s="135">
        <f t="shared" si="33"/>
        <v>0.19539329505394951</v>
      </c>
      <c r="R270" s="135">
        <f t="shared" si="34"/>
        <v>0.19539329505394951</v>
      </c>
      <c r="S270" s="135">
        <f t="shared" si="35"/>
        <v>1.8401510883271069E-3</v>
      </c>
      <c r="T270" s="132">
        <f>EXP(P270)/((EXP(P270)+EXP(P271)+EXP(P272)+EXP(P273)))</f>
        <v>0.35184824367108691</v>
      </c>
      <c r="U270" s="132">
        <f>EXP(Q270)/((EXP(Q270)+EXP(Q271)+EXP(Q272)+EXP(Q273)))</f>
        <v>0.15972298247465694</v>
      </c>
      <c r="V270" s="132">
        <f>EXP(R270)/((EXP(R270)+EXP(R271)+EXP(R272)+EXP(R273)))</f>
        <v>0.15972298247465694</v>
      </c>
      <c r="W270" s="131">
        <f>EXP(S270)/((EXP(S270)+EXP(S271)+EXP(S272)+EXP(S273)))</f>
        <v>0.12534756287341994</v>
      </c>
      <c r="X270" s="49" cm="1">
        <f t="array" ref="X270">SUM(LN(T270:W273)*D270:G273*(-0.25))</f>
        <v>1.0458945532264661</v>
      </c>
      <c r="Y270" s="48" cm="1">
        <f t="array" ref="Y270:AB273">0.25*(T270:W273-D270:G273)</f>
        <v>-0.16203793908222827</v>
      </c>
      <c r="Z270" s="48">
        <v>3.9930745618664235E-2</v>
      </c>
      <c r="AA270" s="48">
        <v>3.9930745618664235E-2</v>
      </c>
      <c r="AB270" s="47">
        <v>3.1336890718354986E-2</v>
      </c>
      <c r="AC270" s="46" cm="1">
        <f t="array" ref="AC270:AD273">MMULT(_xlfn.ANCHORARRAY(Y270),B270:C273)</f>
        <v>7.1267636337019213E-2</v>
      </c>
      <c r="AD270" s="45">
        <v>7.1267636337019213E-2</v>
      </c>
      <c r="AE270" s="6">
        <f t="shared" si="36"/>
        <v>-5.0839557126544817E-2</v>
      </c>
      <c r="AF270" s="44" cm="1">
        <f t="array" ref="AF270:AG273">H270:I273-K270*_xlfn.ANCHORARRAY(AC270)</f>
        <v>-4.9519942199234581</v>
      </c>
      <c r="AG270" s="43">
        <v>-4.9519942199234581</v>
      </c>
      <c r="AH270" s="42" cm="1">
        <f t="array" ref="AH270:AH273">J270:J273-K270*AE270:AE273</f>
        <v>3.5162269730345521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</row>
    <row r="271" spans="1:149" s="1" customFormat="1" ht="15" thickBot="1" x14ac:dyDescent="0.4">
      <c r="A271" s="182"/>
      <c r="B271" s="41">
        <v>0</v>
      </c>
      <c r="C271" s="40">
        <v>1</v>
      </c>
      <c r="D271" s="39">
        <v>0</v>
      </c>
      <c r="E271" s="38">
        <v>1</v>
      </c>
      <c r="F271" s="38">
        <v>0</v>
      </c>
      <c r="G271" s="37">
        <v>0</v>
      </c>
      <c r="H271" s="36">
        <f t="shared" si="37"/>
        <v>-6.3831945277571291</v>
      </c>
      <c r="I271" s="35">
        <f t="shared" si="38"/>
        <v>7.0125975687678226</v>
      </c>
      <c r="J271" s="34">
        <f t="shared" si="39"/>
        <v>0.5180481194302371</v>
      </c>
      <c r="K271" s="33"/>
      <c r="L271" s="32">
        <v>0.5180481194302371</v>
      </c>
      <c r="M271" s="30">
        <v>7.5306456881980601</v>
      </c>
      <c r="N271" s="30">
        <v>-5.8651464083268916</v>
      </c>
      <c r="O271" s="31">
        <v>1.1474511604409305</v>
      </c>
      <c r="P271" s="134">
        <f t="shared" si="32"/>
        <v>0.62669123819936889</v>
      </c>
      <c r="Q271" s="133">
        <f t="shared" si="33"/>
        <v>0.99946389575893035</v>
      </c>
      <c r="R271" s="133">
        <f t="shared" si="34"/>
        <v>2.8285841285396488E-3</v>
      </c>
      <c r="S271" s="133">
        <f t="shared" si="35"/>
        <v>0.75904505310000592</v>
      </c>
      <c r="T271" s="132">
        <f>EXP(P271)/((EXP(P270)+EXP(P271)+EXP(P272)+EXP(P273)))</f>
        <v>0.24968608455624028</v>
      </c>
      <c r="U271" s="132">
        <f>EXP(Q271)/((EXP(Q270)+EXP(Q271)+EXP(Q272)+EXP(Q273)))</f>
        <v>0.35691996032417489</v>
      </c>
      <c r="V271" s="132">
        <f>EXP(R271)/((EXP(R270)+EXP(R271)+EXP(R272)+EXP(R273)))</f>
        <v>0.13174605504488765</v>
      </c>
      <c r="W271" s="131">
        <f>EXP(S271)/((EXP(S270)+EXP(S271)+EXP(S272)+EXP(S273)))</f>
        <v>0.26727959528627643</v>
      </c>
      <c r="X271" s="11"/>
      <c r="Y271" s="30">
        <v>6.242152113906007E-2</v>
      </c>
      <c r="Z271" s="30">
        <v>-0.16077000991895629</v>
      </c>
      <c r="AA271" s="30">
        <v>3.2936513761221912E-2</v>
      </c>
      <c r="AB271" s="29">
        <v>6.6819898821569107E-2</v>
      </c>
      <c r="AC271" s="28">
        <v>9.9756412582791026E-2</v>
      </c>
      <c r="AD271" s="27">
        <v>-9.3950111097387184E-2</v>
      </c>
      <c r="AE271" s="6">
        <f t="shared" si="36"/>
        <v>1.4079238028948116E-3</v>
      </c>
      <c r="AF271" s="26">
        <v>-6.4829509403399204</v>
      </c>
      <c r="AG271" s="25">
        <v>7.1065476798652094</v>
      </c>
      <c r="AH271" s="24">
        <v>0.51664019562734231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</row>
    <row r="272" spans="1:149" s="1" customFormat="1" ht="15" thickBot="1" x14ac:dyDescent="0.4">
      <c r="A272" s="182"/>
      <c r="B272" s="41">
        <v>1</v>
      </c>
      <c r="C272" s="40">
        <v>0</v>
      </c>
      <c r="D272" s="39">
        <v>0</v>
      </c>
      <c r="E272" s="38">
        <v>0</v>
      </c>
      <c r="F272" s="38">
        <v>1</v>
      </c>
      <c r="G272" s="37">
        <v>0</v>
      </c>
      <c r="H272" s="36">
        <f t="shared" si="37"/>
        <v>7.0125975687678226</v>
      </c>
      <c r="I272" s="35">
        <f t="shared" si="38"/>
        <v>-6.3831945277571291</v>
      </c>
      <c r="J272" s="34">
        <f t="shared" si="39"/>
        <v>0.51804811943023732</v>
      </c>
      <c r="K272" s="33"/>
      <c r="L272" s="32">
        <v>0.51804811943023732</v>
      </c>
      <c r="M272" s="30">
        <v>-5.8651464083268916</v>
      </c>
      <c r="N272" s="30">
        <v>7.5306456881980601</v>
      </c>
      <c r="O272" s="31">
        <v>1.1474511604409308</v>
      </c>
      <c r="P272" s="134">
        <f t="shared" si="32"/>
        <v>0.62669123819936889</v>
      </c>
      <c r="Q272" s="133">
        <f t="shared" si="33"/>
        <v>2.8285841285396488E-3</v>
      </c>
      <c r="R272" s="133">
        <f t="shared" si="34"/>
        <v>0.99946389575893035</v>
      </c>
      <c r="S272" s="133">
        <f t="shared" si="35"/>
        <v>0.75904505310000592</v>
      </c>
      <c r="T272" s="132">
        <f>EXP(P272)/((EXP(P270)+EXP(P271)+EXP(P272)+EXP(P273)))</f>
        <v>0.24968608455624028</v>
      </c>
      <c r="U272" s="132">
        <f>EXP(Q272)/((EXP(Q270)+EXP(Q271)+EXP(Q272)+EXP(Q273)))</f>
        <v>0.13174605504488765</v>
      </c>
      <c r="V272" s="132">
        <f>EXP(R272)/((EXP(R270)+EXP(R271)+EXP(R272)+EXP(R273)))</f>
        <v>0.35691996032417489</v>
      </c>
      <c r="W272" s="131">
        <f>EXP(S272)/((EXP(S270)+EXP(S271)+EXP(S272)+EXP(S273)))</f>
        <v>0.26727959528627643</v>
      </c>
      <c r="X272" s="11"/>
      <c r="Y272" s="30">
        <v>6.242152113906007E-2</v>
      </c>
      <c r="Z272" s="30">
        <v>3.2936513761221912E-2</v>
      </c>
      <c r="AA272" s="30">
        <v>-0.16077000991895629</v>
      </c>
      <c r="AB272" s="29">
        <v>6.6819898821569107E-2</v>
      </c>
      <c r="AC272" s="28">
        <v>-9.3950111097387184E-2</v>
      </c>
      <c r="AD272" s="27">
        <v>9.9756412582791026E-2</v>
      </c>
      <c r="AE272" s="6">
        <f t="shared" si="36"/>
        <v>1.4079238028947977E-3</v>
      </c>
      <c r="AF272" s="26">
        <v>7.1065476798652094</v>
      </c>
      <c r="AG272" s="25">
        <v>-6.4829509403399204</v>
      </c>
      <c r="AH272" s="24">
        <v>0.51664019562734254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</row>
    <row r="273" spans="1:149" s="1" customFormat="1" ht="15" thickBot="1" x14ac:dyDescent="0.4">
      <c r="A273" s="183"/>
      <c r="B273" s="23">
        <v>1</v>
      </c>
      <c r="C273" s="22">
        <v>1</v>
      </c>
      <c r="D273" s="21">
        <v>0</v>
      </c>
      <c r="E273" s="20">
        <v>0</v>
      </c>
      <c r="F273" s="20">
        <v>0</v>
      </c>
      <c r="G273" s="19">
        <v>1</v>
      </c>
      <c r="H273" s="18">
        <f t="shared" si="37"/>
        <v>6.2513235425757436</v>
      </c>
      <c r="I273" s="17">
        <f t="shared" si="38"/>
        <v>6.2513235425757436</v>
      </c>
      <c r="J273" s="16">
        <f t="shared" si="39"/>
        <v>-2.1014836547684825</v>
      </c>
      <c r="K273" s="15"/>
      <c r="L273" s="14">
        <v>-2.1014836547684825</v>
      </c>
      <c r="M273" s="10">
        <v>4.1498398878072607</v>
      </c>
      <c r="N273" s="10">
        <v>4.1498398878072607</v>
      </c>
      <c r="O273" s="13">
        <v>10.401163430383004</v>
      </c>
      <c r="P273" s="130">
        <f t="shared" si="32"/>
        <v>0.10895270141927969</v>
      </c>
      <c r="Q273" s="129">
        <f t="shared" si="33"/>
        <v>0.98447779689463788</v>
      </c>
      <c r="R273" s="129">
        <f t="shared" si="34"/>
        <v>0.98447779689463788</v>
      </c>
      <c r="S273" s="129">
        <f t="shared" si="35"/>
        <v>0.99996960382643418</v>
      </c>
      <c r="T273" s="128">
        <f>EXP(P273)/((EXP(P270)+EXP(P271)+EXP(P272)+EXP(P273)))</f>
        <v>0.14877958721643256</v>
      </c>
      <c r="U273" s="128">
        <f>EXP(Q273)/((EXP(Q270)+EXP(Q271)+EXP(Q272)+EXP(Q273)))</f>
        <v>0.35161100215628055</v>
      </c>
      <c r="V273" s="128">
        <f>EXP(R273)/((EXP(R270)+EXP(R271)+EXP(R272)+EXP(R273)))</f>
        <v>0.35161100215628055</v>
      </c>
      <c r="W273" s="127">
        <f>EXP(S273)/((EXP(S270)+EXP(S271)+EXP(S272)+EXP(S273)))</f>
        <v>0.34009324655402728</v>
      </c>
      <c r="X273" s="11"/>
      <c r="Y273" s="10">
        <v>3.7194896804108139E-2</v>
      </c>
      <c r="Z273" s="10">
        <v>8.7902750539070137E-2</v>
      </c>
      <c r="AA273" s="10">
        <v>8.7902750539070137E-2</v>
      </c>
      <c r="AB273" s="9">
        <v>-0.16497668836149318</v>
      </c>
      <c r="AC273" s="8">
        <v>-7.7073937822423041E-2</v>
      </c>
      <c r="AD273" s="7">
        <v>-7.7073937822423041E-2</v>
      </c>
      <c r="AE273" s="6">
        <f t="shared" si="36"/>
        <v>4.8023709520755214E-2</v>
      </c>
      <c r="AF273" s="5">
        <v>6.3283974803981664</v>
      </c>
      <c r="AG273" s="4">
        <v>6.3283974803981664</v>
      </c>
      <c r="AH273" s="3">
        <v>-2.1495073642892377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</row>
    <row r="274" spans="1:149" s="1" customFormat="1" ht="15" thickBot="1" x14ac:dyDescent="0.4">
      <c r="A274" s="181">
        <f>A270+1</f>
        <v>67</v>
      </c>
      <c r="B274" s="58">
        <v>0</v>
      </c>
      <c r="C274" s="57">
        <v>0</v>
      </c>
      <c r="D274" s="56">
        <v>1</v>
      </c>
      <c r="E274" s="55">
        <v>0</v>
      </c>
      <c r="F274" s="55">
        <v>0</v>
      </c>
      <c r="G274" s="54">
        <v>0</v>
      </c>
      <c r="H274" s="36">
        <f t="shared" si="37"/>
        <v>-4.9519942199234581</v>
      </c>
      <c r="I274" s="35">
        <f t="shared" si="38"/>
        <v>-4.9519942199234581</v>
      </c>
      <c r="J274" s="53">
        <f t="shared" si="39"/>
        <v>3.5162269730345521</v>
      </c>
      <c r="K274" s="52">
        <f>K270</f>
        <v>1</v>
      </c>
      <c r="L274" s="51" cm="1">
        <f t="array" ref="L274:O277">MMULT(H274:I277, TRANSPOSE(B274:C277))+J274:J277</f>
        <v>3.5162269730345521</v>
      </c>
      <c r="M274" s="48">
        <v>-1.435767246888906</v>
      </c>
      <c r="N274" s="48">
        <v>-1.435767246888906</v>
      </c>
      <c r="O274" s="50">
        <v>-6.3877614668123641</v>
      </c>
      <c r="P274" s="136">
        <f t="shared" si="32"/>
        <v>0.97114596601323488</v>
      </c>
      <c r="Q274" s="135">
        <f t="shared" si="33"/>
        <v>0.19220167054817075</v>
      </c>
      <c r="R274" s="135">
        <f t="shared" si="34"/>
        <v>0.19220167054817075</v>
      </c>
      <c r="S274" s="135">
        <f t="shared" si="35"/>
        <v>1.6791928103704911E-3</v>
      </c>
      <c r="T274" s="132">
        <f>EXP(P274)/((EXP(P274)+EXP(P275)+EXP(P276)+EXP(P277)))</f>
        <v>0.35247831663076346</v>
      </c>
      <c r="U274" s="132">
        <f>EXP(Q274)/((EXP(Q274)+EXP(Q275)+EXP(Q276)+EXP(Q277)))</f>
        <v>0.15927356715621177</v>
      </c>
      <c r="V274" s="132">
        <f>EXP(R274)/((EXP(R274)+EXP(R275)+EXP(R276)+EXP(R277)))</f>
        <v>0.15927356715621177</v>
      </c>
      <c r="W274" s="131">
        <f>EXP(S274)/((EXP(S274)+EXP(S275)+EXP(S276)+EXP(S277)))</f>
        <v>0.12541835574684199</v>
      </c>
      <c r="X274" s="49" cm="1">
        <f t="array" ref="X274">SUM(LN(T274:W277)*D274:G277*(-0.25))</f>
        <v>1.0450544556330121</v>
      </c>
      <c r="Y274" s="48" cm="1">
        <f t="array" ref="Y274:AB277">0.25*(T274:W277-D274:G277)</f>
        <v>-0.16188042084230914</v>
      </c>
      <c r="Z274" s="48">
        <v>3.9818391789052943E-2</v>
      </c>
      <c r="AA274" s="48">
        <v>3.9818391789052943E-2</v>
      </c>
      <c r="AB274" s="47">
        <v>3.1354588936710497E-2</v>
      </c>
      <c r="AC274" s="46" cm="1">
        <f t="array" ref="AC274:AD277">MMULT(_xlfn.ANCHORARRAY(Y274),B274:C277)</f>
        <v>7.1172980725763446E-2</v>
      </c>
      <c r="AD274" s="45">
        <v>7.1172980725763446E-2</v>
      </c>
      <c r="AE274" s="6">
        <f t="shared" si="36"/>
        <v>-5.0889048327492754E-2</v>
      </c>
      <c r="AF274" s="44" cm="1">
        <f t="array" ref="AF274:AG277">H274:I277-K274*_xlfn.ANCHORARRAY(AC274)</f>
        <v>-5.0231672006492216</v>
      </c>
      <c r="AG274" s="43">
        <v>-5.0231672006492216</v>
      </c>
      <c r="AH274" s="42" cm="1">
        <f t="array" ref="AH274:AH277">J274:J277-K274*AE274:AE277</f>
        <v>3.567116021362045</v>
      </c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</row>
    <row r="275" spans="1:149" s="1" customFormat="1" ht="15" thickBot="1" x14ac:dyDescent="0.4">
      <c r="A275" s="182"/>
      <c r="B275" s="41">
        <v>0</v>
      </c>
      <c r="C275" s="40">
        <v>1</v>
      </c>
      <c r="D275" s="39">
        <v>0</v>
      </c>
      <c r="E275" s="38">
        <v>1</v>
      </c>
      <c r="F275" s="38">
        <v>0</v>
      </c>
      <c r="G275" s="37">
        <v>0</v>
      </c>
      <c r="H275" s="36">
        <f t="shared" si="37"/>
        <v>-6.4829509403399204</v>
      </c>
      <c r="I275" s="35">
        <f t="shared" si="38"/>
        <v>7.1065476798652094</v>
      </c>
      <c r="J275" s="34">
        <f t="shared" si="39"/>
        <v>0.51664019562734231</v>
      </c>
      <c r="K275" s="33"/>
      <c r="L275" s="32">
        <v>0.51664019562734231</v>
      </c>
      <c r="M275" s="30">
        <v>7.6231878754925519</v>
      </c>
      <c r="N275" s="30">
        <v>-5.9663107447125778</v>
      </c>
      <c r="O275" s="31">
        <v>1.1402369351526314</v>
      </c>
      <c r="P275" s="134">
        <f t="shared" si="32"/>
        <v>0.62636179666016234</v>
      </c>
      <c r="Q275" s="133">
        <f t="shared" si="33"/>
        <v>0.99951125845034128</v>
      </c>
      <c r="R275" s="133">
        <f t="shared" si="34"/>
        <v>2.5571264122964963E-3</v>
      </c>
      <c r="S275" s="133">
        <f t="shared" si="35"/>
        <v>0.75772313792695423</v>
      </c>
      <c r="T275" s="132">
        <f>EXP(P275)/((EXP(P274)+EXP(P275)+EXP(P276)+EXP(P277)))</f>
        <v>0.24968620211337406</v>
      </c>
      <c r="U275" s="132">
        <f>EXP(Q275)/((EXP(Q274)+EXP(Q275)+EXP(Q276)+EXP(Q277)))</f>
        <v>0.35707036379636303</v>
      </c>
      <c r="V275" s="132">
        <f>EXP(R275)/((EXP(R274)+EXP(R275)+EXP(R276)+EXP(R277)))</f>
        <v>0.13175955754010354</v>
      </c>
      <c r="W275" s="131">
        <f>EXP(S275)/((EXP(S274)+EXP(S275)+EXP(S276)+EXP(S277)))</f>
        <v>0.26712025230414199</v>
      </c>
      <c r="X275" s="11"/>
      <c r="Y275" s="30">
        <v>6.2421550528343514E-2</v>
      </c>
      <c r="Z275" s="30">
        <v>-0.16073240905090924</v>
      </c>
      <c r="AA275" s="30">
        <v>3.2939889385025886E-2</v>
      </c>
      <c r="AB275" s="29">
        <v>6.6780063076035498E-2</v>
      </c>
      <c r="AC275" s="28">
        <v>9.9719952461061384E-2</v>
      </c>
      <c r="AD275" s="27">
        <v>-9.3952345974873744E-2</v>
      </c>
      <c r="AE275" s="6">
        <f t="shared" si="36"/>
        <v>1.4090939384956563E-3</v>
      </c>
      <c r="AF275" s="26">
        <v>-6.5826708928009818</v>
      </c>
      <c r="AG275" s="25">
        <v>7.2005000258400829</v>
      </c>
      <c r="AH275" s="24">
        <v>0.51523110168884667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</row>
    <row r="276" spans="1:149" s="1" customFormat="1" ht="15" thickBot="1" x14ac:dyDescent="0.4">
      <c r="A276" s="182"/>
      <c r="B276" s="41">
        <v>1</v>
      </c>
      <c r="C276" s="40">
        <v>0</v>
      </c>
      <c r="D276" s="39">
        <v>0</v>
      </c>
      <c r="E276" s="38">
        <v>0</v>
      </c>
      <c r="F276" s="38">
        <v>1</v>
      </c>
      <c r="G276" s="37">
        <v>0</v>
      </c>
      <c r="H276" s="36">
        <f t="shared" si="37"/>
        <v>7.1065476798652094</v>
      </c>
      <c r="I276" s="35">
        <f t="shared" si="38"/>
        <v>-6.4829509403399204</v>
      </c>
      <c r="J276" s="34">
        <f t="shared" si="39"/>
        <v>0.51664019562734254</v>
      </c>
      <c r="K276" s="33"/>
      <c r="L276" s="32">
        <v>0.51664019562734254</v>
      </c>
      <c r="M276" s="30">
        <v>-5.9663107447125778</v>
      </c>
      <c r="N276" s="30">
        <v>7.6231878754925519</v>
      </c>
      <c r="O276" s="31">
        <v>1.1402369351526316</v>
      </c>
      <c r="P276" s="134">
        <f t="shared" si="32"/>
        <v>0.62636179666016234</v>
      </c>
      <c r="Q276" s="133">
        <f t="shared" si="33"/>
        <v>2.5571264122964963E-3</v>
      </c>
      <c r="R276" s="133">
        <f t="shared" si="34"/>
        <v>0.99951125845034128</v>
      </c>
      <c r="S276" s="133">
        <f t="shared" si="35"/>
        <v>0.75772313792695423</v>
      </c>
      <c r="T276" s="132">
        <f>EXP(P276)/((EXP(P274)+EXP(P275)+EXP(P276)+EXP(P277)))</f>
        <v>0.24968620211337406</v>
      </c>
      <c r="U276" s="132">
        <f>EXP(Q276)/((EXP(Q274)+EXP(Q275)+EXP(Q276)+EXP(Q277)))</f>
        <v>0.13175955754010354</v>
      </c>
      <c r="V276" s="132">
        <f>EXP(R276)/((EXP(R274)+EXP(R275)+EXP(R276)+EXP(R277)))</f>
        <v>0.35707036379636303</v>
      </c>
      <c r="W276" s="131">
        <f>EXP(S276)/((EXP(S274)+EXP(S275)+EXP(S276)+EXP(S277)))</f>
        <v>0.26712025230414199</v>
      </c>
      <c r="X276" s="11"/>
      <c r="Y276" s="30">
        <v>6.2421550528343514E-2</v>
      </c>
      <c r="Z276" s="30">
        <v>3.2939889385025886E-2</v>
      </c>
      <c r="AA276" s="30">
        <v>-0.16073240905090924</v>
      </c>
      <c r="AB276" s="29">
        <v>6.6780063076035498E-2</v>
      </c>
      <c r="AC276" s="28">
        <v>-9.3952345974873744E-2</v>
      </c>
      <c r="AD276" s="27">
        <v>9.9719952461061384E-2</v>
      </c>
      <c r="AE276" s="6">
        <f t="shared" si="36"/>
        <v>1.4090939384956563E-3</v>
      </c>
      <c r="AF276" s="26">
        <v>7.2005000258400829</v>
      </c>
      <c r="AG276" s="25">
        <v>-6.5826708928009818</v>
      </c>
      <c r="AH276" s="24">
        <v>0.51523110168884689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</row>
    <row r="277" spans="1:149" s="1" customFormat="1" x14ac:dyDescent="0.35">
      <c r="A277" s="182"/>
      <c r="B277" s="157">
        <v>1</v>
      </c>
      <c r="C277" s="158">
        <v>1</v>
      </c>
      <c r="D277" s="159">
        <v>0</v>
      </c>
      <c r="E277" s="160">
        <v>0</v>
      </c>
      <c r="F277" s="160">
        <v>0</v>
      </c>
      <c r="G277" s="161">
        <v>1</v>
      </c>
      <c r="H277" s="162">
        <f t="shared" si="37"/>
        <v>6.3283974803981664</v>
      </c>
      <c r="I277" s="163">
        <f t="shared" si="38"/>
        <v>6.3283974803981664</v>
      </c>
      <c r="J277" s="164">
        <f t="shared" si="39"/>
        <v>-2.1495073642892377</v>
      </c>
      <c r="K277" s="33"/>
      <c r="L277" s="14">
        <v>-2.1495073642892377</v>
      </c>
      <c r="M277" s="10">
        <v>4.1788901161089287</v>
      </c>
      <c r="N277" s="10">
        <v>4.1788901161089287</v>
      </c>
      <c r="O277" s="13">
        <v>10.507287596507094</v>
      </c>
      <c r="P277" s="165">
        <f t="shared" si="32"/>
        <v>0.10437726703749274</v>
      </c>
      <c r="Q277" s="166">
        <f t="shared" si="33"/>
        <v>0.98491552959461082</v>
      </c>
      <c r="R277" s="166">
        <f t="shared" si="34"/>
        <v>0.98491552959461082</v>
      </c>
      <c r="S277" s="166">
        <f t="shared" si="35"/>
        <v>0.99997266424300202</v>
      </c>
      <c r="T277" s="167">
        <f>EXP(P277)/((EXP(P274)+EXP(P275)+EXP(P276)+EXP(P277)))</f>
        <v>0.14814927914248849</v>
      </c>
      <c r="U277" s="167">
        <f>EXP(Q277)/((EXP(Q274)+EXP(Q275)+EXP(Q276)+EXP(Q277)))</f>
        <v>0.35189651150732154</v>
      </c>
      <c r="V277" s="167">
        <f>EXP(R277)/((EXP(R274)+EXP(R275)+EXP(R276)+EXP(R277)))</f>
        <v>0.35189651150732154</v>
      </c>
      <c r="W277" s="168">
        <f>EXP(S277)/((EXP(S274)+EXP(S275)+EXP(S276)+EXP(S277)))</f>
        <v>0.34034113964487395</v>
      </c>
      <c r="X277" s="11"/>
      <c r="Y277" s="10">
        <v>3.7037319785622122E-2</v>
      </c>
      <c r="Z277" s="10">
        <v>8.7974127876830385E-2</v>
      </c>
      <c r="AA277" s="10">
        <v>8.7974127876830385E-2</v>
      </c>
      <c r="AB277" s="9">
        <v>-0.16491471508878153</v>
      </c>
      <c r="AC277" s="8">
        <v>-7.6940587211951142E-2</v>
      </c>
      <c r="AD277" s="7">
        <v>-7.6940587211951142E-2</v>
      </c>
      <c r="AE277" s="150">
        <f t="shared" si="36"/>
        <v>4.8070860450501351E-2</v>
      </c>
      <c r="AF277" s="5">
        <v>6.4053380676101179</v>
      </c>
      <c r="AG277" s="4">
        <v>6.4053380676101179</v>
      </c>
      <c r="AH277" s="3">
        <v>-2.1975782247397389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</row>
    <row r="278" spans="1:149" s="1" customFormat="1" x14ac:dyDescent="0.35">
      <c r="A278" s="190"/>
      <c r="B278" s="2"/>
      <c r="C278" s="2"/>
      <c r="D278" s="2"/>
      <c r="E278" s="2"/>
      <c r="F278" s="2"/>
      <c r="G278" s="2"/>
      <c r="H278" s="169"/>
      <c r="I278" s="169"/>
      <c r="J278" s="169"/>
      <c r="K278"/>
      <c r="L278" s="170"/>
      <c r="M278" s="170"/>
      <c r="N278" s="170"/>
      <c r="O278" s="170"/>
      <c r="P278" s="169"/>
      <c r="Q278" s="169"/>
      <c r="R278" s="169"/>
      <c r="S278" s="169"/>
      <c r="T278" s="169"/>
      <c r="U278" s="169"/>
      <c r="V278" s="169"/>
      <c r="W278" s="169"/>
      <c r="X278" s="170"/>
      <c r="Y278" s="170"/>
      <c r="Z278" s="170"/>
      <c r="AA278" s="170"/>
      <c r="AB278" s="170"/>
      <c r="AC278" s="170"/>
      <c r="AD278" s="170"/>
      <c r="AE278" s="171"/>
      <c r="AF278" s="170"/>
      <c r="AG278" s="170"/>
      <c r="AH278" s="17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</row>
    <row r="279" spans="1:149" s="1" customFormat="1" x14ac:dyDescent="0.35">
      <c r="A279" s="190"/>
      <c r="B279" s="2"/>
      <c r="C279" s="2"/>
      <c r="D279" s="2"/>
      <c r="E279" s="2"/>
      <c r="F279" s="2"/>
      <c r="G279" s="2"/>
      <c r="H279" s="169"/>
      <c r="I279" s="169"/>
      <c r="J279" s="169"/>
      <c r="K279"/>
      <c r="L279" s="170"/>
      <c r="M279" s="170"/>
      <c r="N279" s="170"/>
      <c r="O279" s="170"/>
      <c r="P279" s="169"/>
      <c r="Q279" s="169"/>
      <c r="R279" s="169"/>
      <c r="S279" s="169"/>
      <c r="T279" s="169"/>
      <c r="U279" s="169"/>
      <c r="V279" s="169"/>
      <c r="W279" s="169"/>
      <c r="X279" s="11"/>
      <c r="Y279" s="170"/>
      <c r="Z279" s="170"/>
      <c r="AA279" s="170"/>
      <c r="AB279" s="170"/>
      <c r="AC279" s="170"/>
      <c r="AD279" s="170"/>
      <c r="AE279" s="171"/>
      <c r="AF279" s="170"/>
      <c r="AG279" s="170"/>
      <c r="AH279" s="17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</row>
    <row r="280" spans="1:149" s="1" customFormat="1" x14ac:dyDescent="0.35">
      <c r="A280" s="190"/>
      <c r="B280" s="2"/>
      <c r="C280" s="2"/>
      <c r="D280" s="2"/>
      <c r="E280" s="2"/>
      <c r="F280" s="2"/>
      <c r="G280" s="2"/>
      <c r="H280" s="169"/>
      <c r="I280" s="169"/>
      <c r="J280" s="169"/>
      <c r="K280"/>
      <c r="L280" s="170"/>
      <c r="M280" s="170"/>
      <c r="N280" s="170"/>
      <c r="O280" s="170"/>
      <c r="P280" s="169"/>
      <c r="Q280" s="169"/>
      <c r="R280" s="169"/>
      <c r="S280" s="169"/>
      <c r="T280" s="169"/>
      <c r="U280" s="169"/>
      <c r="V280" s="169"/>
      <c r="W280" s="169"/>
      <c r="X280" s="11"/>
      <c r="Y280" s="170"/>
      <c r="Z280" s="170"/>
      <c r="AA280" s="170"/>
      <c r="AB280" s="170"/>
      <c r="AC280" s="170"/>
      <c r="AD280" s="170"/>
      <c r="AE280" s="171"/>
      <c r="AF280" s="170"/>
      <c r="AG280" s="170"/>
      <c r="AH280" s="17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</row>
    <row r="281" spans="1:149" s="1" customFormat="1" x14ac:dyDescent="0.35">
      <c r="A281" s="190"/>
      <c r="B281" s="2"/>
      <c r="C281" s="2"/>
      <c r="D281" s="2"/>
      <c r="E281" s="2"/>
      <c r="F281" s="2"/>
      <c r="G281" s="2"/>
      <c r="H281" s="169"/>
      <c r="I281" s="169"/>
      <c r="J281" s="169"/>
      <c r="K281"/>
      <c r="L281" s="170"/>
      <c r="M281" s="170"/>
      <c r="N281" s="170"/>
      <c r="O281" s="170"/>
      <c r="P281" s="169"/>
      <c r="Q281" s="169"/>
      <c r="R281" s="169"/>
      <c r="S281" s="169"/>
      <c r="T281" s="169"/>
      <c r="U281" s="169"/>
      <c r="V281" s="169"/>
      <c r="W281" s="169"/>
      <c r="X281" s="11"/>
      <c r="Y281" s="170"/>
      <c r="Z281" s="170"/>
      <c r="AA281" s="170"/>
      <c r="AB281" s="170"/>
      <c r="AC281" s="170"/>
      <c r="AD281" s="170"/>
      <c r="AE281" s="171"/>
      <c r="AF281" s="170"/>
      <c r="AG281" s="170"/>
      <c r="AH281" s="17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</row>
    <row r="282" spans="1:149" s="1" customFormat="1" x14ac:dyDescent="0.35">
      <c r="A282" s="190"/>
      <c r="B282" s="2"/>
      <c r="C282" s="2"/>
      <c r="D282" s="2"/>
      <c r="E282" s="2"/>
      <c r="F282" s="2"/>
      <c r="G282" s="2"/>
      <c r="H282" s="169"/>
      <c r="I282" s="169"/>
      <c r="J282" s="169"/>
      <c r="K282"/>
      <c r="L282" s="170"/>
      <c r="M282" s="170"/>
      <c r="N282" s="170"/>
      <c r="O282" s="170"/>
      <c r="P282" s="169"/>
      <c r="Q282" s="169"/>
      <c r="R282" s="169"/>
      <c r="S282" s="169"/>
      <c r="T282" s="169"/>
      <c r="U282" s="169"/>
      <c r="V282" s="169"/>
      <c r="W282" s="169"/>
      <c r="X282" s="170"/>
      <c r="Y282" s="170"/>
      <c r="Z282" s="170"/>
      <c r="AA282" s="170"/>
      <c r="AB282" s="170"/>
      <c r="AC282" s="170"/>
      <c r="AD282" s="170"/>
      <c r="AE282" s="171"/>
      <c r="AF282" s="170"/>
      <c r="AG282" s="170"/>
      <c r="AH282" s="17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</row>
    <row r="283" spans="1:149" s="1" customFormat="1" x14ac:dyDescent="0.35">
      <c r="A283" s="190"/>
      <c r="B283" s="2"/>
      <c r="C283" s="2"/>
      <c r="D283" s="2"/>
      <c r="E283" s="2"/>
      <c r="F283" s="2"/>
      <c r="G283" s="2"/>
      <c r="H283" s="169"/>
      <c r="I283" s="169"/>
      <c r="J283" s="169"/>
      <c r="K283"/>
      <c r="L283" s="170"/>
      <c r="M283" s="170"/>
      <c r="N283" s="170"/>
      <c r="O283" s="170"/>
      <c r="P283" s="169"/>
      <c r="Q283" s="169"/>
      <c r="R283" s="169"/>
      <c r="S283" s="169"/>
      <c r="T283" s="169"/>
      <c r="U283" s="169"/>
      <c r="V283" s="169"/>
      <c r="W283" s="169"/>
      <c r="X283" s="11"/>
      <c r="Y283" s="170"/>
      <c r="Z283" s="170"/>
      <c r="AA283" s="170"/>
      <c r="AB283" s="170"/>
      <c r="AC283" s="170"/>
      <c r="AD283" s="170"/>
      <c r="AE283" s="171"/>
      <c r="AF283" s="170"/>
      <c r="AG283" s="170"/>
      <c r="AH283" s="17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</row>
    <row r="284" spans="1:149" s="1" customFormat="1" x14ac:dyDescent="0.35">
      <c r="A284" s="190"/>
      <c r="B284" s="2"/>
      <c r="C284" s="2"/>
      <c r="D284" s="2"/>
      <c r="E284" s="2"/>
      <c r="F284" s="2"/>
      <c r="G284" s="2"/>
      <c r="H284" s="169"/>
      <c r="I284" s="169"/>
      <c r="J284" s="169"/>
      <c r="K284"/>
      <c r="L284" s="170"/>
      <c r="M284" s="170"/>
      <c r="N284" s="170"/>
      <c r="O284" s="170"/>
      <c r="P284" s="169"/>
      <c r="Q284" s="169"/>
      <c r="R284" s="169"/>
      <c r="S284" s="169"/>
      <c r="T284" s="169"/>
      <c r="U284" s="169"/>
      <c r="V284" s="169"/>
      <c r="W284" s="169"/>
      <c r="X284" s="11"/>
      <c r="Y284" s="170"/>
      <c r="Z284" s="170"/>
      <c r="AA284" s="170"/>
      <c r="AB284" s="170"/>
      <c r="AC284" s="170"/>
      <c r="AD284" s="170"/>
      <c r="AE284" s="171"/>
      <c r="AF284" s="170"/>
      <c r="AG284" s="170"/>
      <c r="AH284" s="17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</row>
    <row r="285" spans="1:149" s="1" customFormat="1" x14ac:dyDescent="0.35">
      <c r="A285" s="190"/>
      <c r="B285" s="2"/>
      <c r="C285" s="2"/>
      <c r="D285" s="2"/>
      <c r="E285" s="2"/>
      <c r="F285" s="2"/>
      <c r="G285" s="2"/>
      <c r="H285" s="169"/>
      <c r="I285" s="169"/>
      <c r="J285" s="169"/>
      <c r="K285"/>
      <c r="L285" s="170"/>
      <c r="M285" s="170"/>
      <c r="N285" s="170"/>
      <c r="O285" s="170"/>
      <c r="P285" s="169"/>
      <c r="Q285" s="169"/>
      <c r="R285" s="169"/>
      <c r="S285" s="169"/>
      <c r="T285" s="169"/>
      <c r="U285" s="169"/>
      <c r="V285" s="169"/>
      <c r="W285" s="169"/>
      <c r="X285" s="11"/>
      <c r="Y285" s="170"/>
      <c r="Z285" s="170"/>
      <c r="AA285" s="170"/>
      <c r="AB285" s="170"/>
      <c r="AC285" s="170"/>
      <c r="AD285" s="170"/>
      <c r="AE285" s="171"/>
      <c r="AF285" s="170"/>
      <c r="AG285" s="170"/>
      <c r="AH285" s="17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</row>
    <row r="286" spans="1:149" s="1" customFormat="1" x14ac:dyDescent="0.35">
      <c r="A286" s="190"/>
      <c r="B286" s="2"/>
      <c r="C286" s="2"/>
      <c r="D286" s="2"/>
      <c r="E286" s="2"/>
      <c r="F286" s="2"/>
      <c r="G286" s="2"/>
      <c r="H286" s="169"/>
      <c r="I286" s="169"/>
      <c r="J286" s="169"/>
      <c r="K286"/>
      <c r="L286" s="170"/>
      <c r="M286" s="170"/>
      <c r="N286" s="170"/>
      <c r="O286" s="170"/>
      <c r="P286" s="169"/>
      <c r="Q286" s="169"/>
      <c r="R286" s="169"/>
      <c r="S286" s="169"/>
      <c r="T286" s="169"/>
      <c r="U286" s="169"/>
      <c r="V286" s="169"/>
      <c r="W286" s="169"/>
      <c r="X286" s="170"/>
      <c r="Y286" s="170"/>
      <c r="Z286" s="170"/>
      <c r="AA286" s="170"/>
      <c r="AB286" s="170"/>
      <c r="AC286" s="170"/>
      <c r="AD286" s="170"/>
      <c r="AE286" s="171"/>
      <c r="AF286" s="170"/>
      <c r="AG286" s="170"/>
      <c r="AH286" s="17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</row>
    <row r="287" spans="1:149" s="1" customFormat="1" x14ac:dyDescent="0.35">
      <c r="A287" s="190"/>
      <c r="B287" s="2"/>
      <c r="C287" s="2"/>
      <c r="D287" s="2"/>
      <c r="E287" s="2"/>
      <c r="F287" s="2"/>
      <c r="G287" s="2"/>
      <c r="H287" s="169"/>
      <c r="I287" s="169"/>
      <c r="J287" s="169"/>
      <c r="K287"/>
      <c r="L287" s="170"/>
      <c r="M287" s="170"/>
      <c r="N287" s="170"/>
      <c r="O287" s="170"/>
      <c r="P287" s="169"/>
      <c r="Q287" s="169"/>
      <c r="R287" s="169"/>
      <c r="S287" s="169"/>
      <c r="T287" s="169"/>
      <c r="U287" s="169"/>
      <c r="V287" s="169"/>
      <c r="W287" s="169"/>
      <c r="X287" s="11"/>
      <c r="Y287" s="170"/>
      <c r="Z287" s="170"/>
      <c r="AA287" s="170"/>
      <c r="AB287" s="170"/>
      <c r="AC287" s="170"/>
      <c r="AD287" s="170"/>
      <c r="AE287" s="171"/>
      <c r="AF287" s="170"/>
      <c r="AG287" s="170"/>
      <c r="AH287" s="17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</row>
    <row r="288" spans="1:149" s="1" customFormat="1" x14ac:dyDescent="0.35">
      <c r="A288" s="190"/>
      <c r="B288" s="2"/>
      <c r="C288" s="2"/>
      <c r="D288" s="2"/>
      <c r="E288" s="2"/>
      <c r="F288" s="2"/>
      <c r="G288" s="2"/>
      <c r="H288" s="169"/>
      <c r="I288" s="169"/>
      <c r="J288" s="169"/>
      <c r="K288"/>
      <c r="L288" s="170"/>
      <c r="M288" s="170"/>
      <c r="N288" s="170"/>
      <c r="O288" s="170"/>
      <c r="P288" s="169"/>
      <c r="Q288" s="169"/>
      <c r="R288" s="169"/>
      <c r="S288" s="169"/>
      <c r="T288" s="169"/>
      <c r="U288" s="169"/>
      <c r="V288" s="169"/>
      <c r="W288" s="169"/>
      <c r="X288" s="11"/>
      <c r="Y288" s="170"/>
      <c r="Z288" s="170"/>
      <c r="AA288" s="170"/>
      <c r="AB288" s="170"/>
      <c r="AC288" s="170"/>
      <c r="AD288" s="170"/>
      <c r="AE288" s="171"/>
      <c r="AF288" s="170"/>
      <c r="AG288" s="170"/>
      <c r="AH288" s="17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</row>
    <row r="289" spans="1:149" s="1" customFormat="1" x14ac:dyDescent="0.35">
      <c r="A289" s="190"/>
      <c r="B289" s="2"/>
      <c r="C289" s="2"/>
      <c r="D289" s="2"/>
      <c r="E289" s="2"/>
      <c r="F289" s="2"/>
      <c r="G289" s="2"/>
      <c r="H289" s="169"/>
      <c r="I289" s="169"/>
      <c r="J289" s="169"/>
      <c r="K289"/>
      <c r="L289" s="170"/>
      <c r="M289" s="170"/>
      <c r="N289" s="170"/>
      <c r="O289" s="170"/>
      <c r="P289" s="169"/>
      <c r="Q289" s="169"/>
      <c r="R289" s="169"/>
      <c r="S289" s="169"/>
      <c r="T289" s="169"/>
      <c r="U289" s="169"/>
      <c r="V289" s="169"/>
      <c r="W289" s="169"/>
      <c r="X289" s="11"/>
      <c r="Y289" s="170"/>
      <c r="Z289" s="170"/>
      <c r="AA289" s="170"/>
      <c r="AB289" s="170"/>
      <c r="AC289" s="170"/>
      <c r="AD289" s="170"/>
      <c r="AE289" s="171"/>
      <c r="AF289" s="170"/>
      <c r="AG289" s="170"/>
      <c r="AH289" s="17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</row>
    <row r="290" spans="1:149" s="1" customFormat="1" x14ac:dyDescent="0.35">
      <c r="A290" s="190"/>
      <c r="B290" s="2"/>
      <c r="C290" s="2"/>
      <c r="D290" s="2"/>
      <c r="E290" s="2"/>
      <c r="F290" s="2"/>
      <c r="G290" s="2"/>
      <c r="H290" s="169"/>
      <c r="I290" s="169"/>
      <c r="J290" s="169"/>
      <c r="K290"/>
      <c r="L290" s="170"/>
      <c r="M290" s="170"/>
      <c r="N290" s="170"/>
      <c r="O290" s="170"/>
      <c r="P290" s="169"/>
      <c r="Q290" s="169"/>
      <c r="R290" s="169"/>
      <c r="S290" s="169"/>
      <c r="T290" s="169"/>
      <c r="U290" s="169"/>
      <c r="V290" s="169"/>
      <c r="W290" s="169"/>
      <c r="X290" s="170"/>
      <c r="Y290" s="170"/>
      <c r="Z290" s="170"/>
      <c r="AA290" s="170"/>
      <c r="AB290" s="170"/>
      <c r="AC290" s="170"/>
      <c r="AD290" s="170"/>
      <c r="AE290" s="171"/>
      <c r="AF290" s="170"/>
      <c r="AG290" s="170"/>
      <c r="AH290" s="17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</row>
    <row r="291" spans="1:149" s="1" customFormat="1" x14ac:dyDescent="0.35">
      <c r="A291" s="190"/>
      <c r="B291" s="2"/>
      <c r="C291" s="2"/>
      <c r="D291" s="2"/>
      <c r="E291" s="2"/>
      <c r="F291" s="2"/>
      <c r="G291" s="2"/>
      <c r="H291" s="169"/>
      <c r="I291" s="169"/>
      <c r="J291" s="169"/>
      <c r="K291"/>
      <c r="L291" s="170"/>
      <c r="M291" s="170"/>
      <c r="N291" s="170"/>
      <c r="O291" s="170"/>
      <c r="P291" s="169"/>
      <c r="Q291" s="169"/>
      <c r="R291" s="169"/>
      <c r="S291" s="169"/>
      <c r="T291" s="169"/>
      <c r="U291" s="169"/>
      <c r="V291" s="169"/>
      <c r="W291" s="169"/>
      <c r="X291" s="11"/>
      <c r="Y291" s="170"/>
      <c r="Z291" s="170"/>
      <c r="AA291" s="170"/>
      <c r="AB291" s="170"/>
      <c r="AC291" s="170"/>
      <c r="AD291" s="170"/>
      <c r="AE291" s="171"/>
      <c r="AF291" s="170"/>
      <c r="AG291" s="170"/>
      <c r="AH291" s="17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</row>
    <row r="292" spans="1:149" s="1" customFormat="1" x14ac:dyDescent="0.35">
      <c r="A292" s="190"/>
      <c r="B292" s="2"/>
      <c r="C292" s="2"/>
      <c r="D292" s="2"/>
      <c r="E292" s="2"/>
      <c r="F292" s="2"/>
      <c r="G292" s="2"/>
      <c r="H292" s="169"/>
      <c r="I292" s="169"/>
      <c r="J292" s="169"/>
      <c r="K292"/>
      <c r="L292" s="170"/>
      <c r="M292" s="170"/>
      <c r="N292" s="170"/>
      <c r="O292" s="170"/>
      <c r="P292" s="169"/>
      <c r="Q292" s="169"/>
      <c r="R292" s="169"/>
      <c r="S292" s="169"/>
      <c r="T292" s="169"/>
      <c r="U292" s="169"/>
      <c r="V292" s="169"/>
      <c r="W292" s="169"/>
      <c r="X292" s="11"/>
      <c r="Y292" s="170"/>
      <c r="Z292" s="170"/>
      <c r="AA292" s="170"/>
      <c r="AB292" s="170"/>
      <c r="AC292" s="170"/>
      <c r="AD292" s="170"/>
      <c r="AE292" s="171"/>
      <c r="AF292" s="170"/>
      <c r="AG292" s="170"/>
      <c r="AH292" s="17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</row>
    <row r="293" spans="1:149" s="1" customFormat="1" x14ac:dyDescent="0.35">
      <c r="A293" s="190"/>
      <c r="B293" s="2"/>
      <c r="C293" s="2"/>
      <c r="D293" s="2"/>
      <c r="E293" s="2"/>
      <c r="F293" s="2"/>
      <c r="G293" s="2"/>
      <c r="H293" s="169"/>
      <c r="I293" s="169"/>
      <c r="J293" s="169"/>
      <c r="K293"/>
      <c r="L293" s="170"/>
      <c r="M293" s="170"/>
      <c r="N293" s="170"/>
      <c r="O293" s="170"/>
      <c r="P293" s="169"/>
      <c r="Q293" s="169"/>
      <c r="R293" s="169"/>
      <c r="S293" s="169"/>
      <c r="T293" s="169"/>
      <c r="U293" s="169"/>
      <c r="V293" s="169"/>
      <c r="W293" s="169"/>
      <c r="X293" s="11"/>
      <c r="Y293" s="170"/>
      <c r="Z293" s="170"/>
      <c r="AA293" s="170"/>
      <c r="AB293" s="170"/>
      <c r="AC293" s="170"/>
      <c r="AD293" s="170"/>
      <c r="AE293" s="171"/>
      <c r="AF293" s="170"/>
      <c r="AG293" s="170"/>
      <c r="AH293" s="17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</row>
    <row r="294" spans="1:149" s="1" customFormat="1" x14ac:dyDescent="0.35">
      <c r="A294" s="190"/>
      <c r="B294" s="2"/>
      <c r="C294" s="2"/>
      <c r="D294" s="2"/>
      <c r="E294" s="2"/>
      <c r="F294" s="2"/>
      <c r="G294" s="2"/>
      <c r="H294" s="169"/>
      <c r="I294" s="169"/>
      <c r="J294" s="169"/>
      <c r="K294"/>
      <c r="L294" s="170"/>
      <c r="M294" s="170"/>
      <c r="N294" s="170"/>
      <c r="O294" s="170"/>
      <c r="P294" s="169"/>
      <c r="Q294" s="169"/>
      <c r="R294" s="169"/>
      <c r="S294" s="169"/>
      <c r="T294" s="169"/>
      <c r="U294" s="169"/>
      <c r="V294" s="169"/>
      <c r="W294" s="169"/>
      <c r="X294" s="170"/>
      <c r="Y294" s="170"/>
      <c r="Z294" s="170"/>
      <c r="AA294" s="170"/>
      <c r="AB294" s="170"/>
      <c r="AC294" s="170"/>
      <c r="AD294" s="170"/>
      <c r="AE294" s="171"/>
      <c r="AF294" s="170"/>
      <c r="AG294" s="170"/>
      <c r="AH294" s="17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</row>
    <row r="295" spans="1:149" s="1" customFormat="1" x14ac:dyDescent="0.35">
      <c r="A295" s="190"/>
      <c r="B295" s="2"/>
      <c r="C295" s="2"/>
      <c r="D295" s="2"/>
      <c r="E295" s="2"/>
      <c r="F295" s="2"/>
      <c r="G295" s="2"/>
      <c r="H295" s="169"/>
      <c r="I295" s="169"/>
      <c r="J295" s="169"/>
      <c r="K295"/>
      <c r="L295" s="170"/>
      <c r="M295" s="170"/>
      <c r="N295" s="170"/>
      <c r="O295" s="170"/>
      <c r="P295" s="169"/>
      <c r="Q295" s="169"/>
      <c r="R295" s="169"/>
      <c r="S295" s="169"/>
      <c r="T295" s="169"/>
      <c r="U295" s="169"/>
      <c r="V295" s="169"/>
      <c r="W295" s="169"/>
      <c r="X295" s="11"/>
      <c r="Y295" s="170"/>
      <c r="Z295" s="170"/>
      <c r="AA295" s="170"/>
      <c r="AB295" s="170"/>
      <c r="AC295" s="170"/>
      <c r="AD295" s="170"/>
      <c r="AE295" s="171"/>
      <c r="AF295" s="170"/>
      <c r="AG295" s="170"/>
      <c r="AH295" s="17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</row>
    <row r="296" spans="1:149" s="1" customFormat="1" x14ac:dyDescent="0.35">
      <c r="A296" s="190"/>
      <c r="B296" s="2"/>
      <c r="C296" s="2"/>
      <c r="D296" s="2"/>
      <c r="E296" s="2"/>
      <c r="F296" s="2"/>
      <c r="G296" s="2"/>
      <c r="H296" s="169"/>
      <c r="I296" s="169"/>
      <c r="J296" s="169"/>
      <c r="K296"/>
      <c r="L296" s="170"/>
      <c r="M296" s="170"/>
      <c r="N296" s="170"/>
      <c r="O296" s="170"/>
      <c r="P296" s="169"/>
      <c r="Q296" s="169"/>
      <c r="R296" s="169"/>
      <c r="S296" s="169"/>
      <c r="T296" s="169"/>
      <c r="U296" s="169"/>
      <c r="V296" s="169"/>
      <c r="W296" s="169"/>
      <c r="X296" s="11"/>
      <c r="Y296" s="170"/>
      <c r="Z296" s="170"/>
      <c r="AA296" s="170"/>
      <c r="AB296" s="170"/>
      <c r="AC296" s="170"/>
      <c r="AD296" s="170"/>
      <c r="AE296" s="171"/>
      <c r="AF296" s="170"/>
      <c r="AG296" s="170"/>
      <c r="AH296" s="17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</row>
    <row r="297" spans="1:149" s="1" customFormat="1" x14ac:dyDescent="0.35">
      <c r="A297" s="190"/>
      <c r="B297" s="2"/>
      <c r="C297" s="2"/>
      <c r="D297" s="2"/>
      <c r="E297" s="2"/>
      <c r="F297" s="2"/>
      <c r="G297" s="2"/>
      <c r="H297" s="169"/>
      <c r="I297" s="169"/>
      <c r="J297" s="169"/>
      <c r="K297"/>
      <c r="L297" s="170"/>
      <c r="M297" s="170"/>
      <c r="N297" s="170"/>
      <c r="O297" s="170"/>
      <c r="P297" s="169"/>
      <c r="Q297" s="169"/>
      <c r="R297" s="169"/>
      <c r="S297" s="169"/>
      <c r="T297" s="169"/>
      <c r="U297" s="169"/>
      <c r="V297" s="169"/>
      <c r="W297" s="169"/>
      <c r="X297" s="11"/>
      <c r="Y297" s="170"/>
      <c r="Z297" s="170"/>
      <c r="AA297" s="170"/>
      <c r="AB297" s="170"/>
      <c r="AC297" s="170"/>
      <c r="AD297" s="170"/>
      <c r="AE297" s="171"/>
      <c r="AF297" s="170"/>
      <c r="AG297" s="170"/>
      <c r="AH297" s="17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</row>
    <row r="298" spans="1:149" s="1" customFormat="1" x14ac:dyDescent="0.35">
      <c r="A298" s="190"/>
      <c r="B298" s="2"/>
      <c r="C298" s="2"/>
      <c r="D298" s="2"/>
      <c r="E298" s="2"/>
      <c r="F298" s="2"/>
      <c r="G298" s="2"/>
      <c r="H298" s="169"/>
      <c r="I298" s="169"/>
      <c r="J298" s="169"/>
      <c r="K298"/>
      <c r="L298" s="170"/>
      <c r="M298" s="170"/>
      <c r="N298" s="170"/>
      <c r="O298" s="170"/>
      <c r="P298" s="169"/>
      <c r="Q298" s="169"/>
      <c r="R298" s="169"/>
      <c r="S298" s="169"/>
      <c r="T298" s="169"/>
      <c r="U298" s="169"/>
      <c r="V298" s="169"/>
      <c r="W298" s="169"/>
      <c r="X298" s="170"/>
      <c r="Y298" s="170"/>
      <c r="Z298" s="170"/>
      <c r="AA298" s="170"/>
      <c r="AB298" s="170"/>
      <c r="AC298" s="170"/>
      <c r="AD298" s="170"/>
      <c r="AE298" s="171"/>
      <c r="AF298" s="170"/>
      <c r="AG298" s="170"/>
      <c r="AH298" s="17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</row>
    <row r="299" spans="1:149" s="1" customFormat="1" x14ac:dyDescent="0.35">
      <c r="A299" s="190"/>
      <c r="B299" s="2"/>
      <c r="C299" s="2"/>
      <c r="D299" s="2"/>
      <c r="E299" s="2"/>
      <c r="F299" s="2"/>
      <c r="G299" s="2"/>
      <c r="H299" s="169"/>
      <c r="I299" s="169"/>
      <c r="J299" s="169"/>
      <c r="K299"/>
      <c r="L299" s="170"/>
      <c r="M299" s="170"/>
      <c r="N299" s="170"/>
      <c r="O299" s="170"/>
      <c r="P299" s="169"/>
      <c r="Q299" s="169"/>
      <c r="R299" s="169"/>
      <c r="S299" s="169"/>
      <c r="T299" s="169"/>
      <c r="U299" s="169"/>
      <c r="V299" s="169"/>
      <c r="W299" s="169"/>
      <c r="X299" s="11"/>
      <c r="Y299" s="170"/>
      <c r="Z299" s="170"/>
      <c r="AA299" s="170"/>
      <c r="AB299" s="170"/>
      <c r="AC299" s="170"/>
      <c r="AD299" s="170"/>
      <c r="AE299" s="171"/>
      <c r="AF299" s="170"/>
      <c r="AG299" s="170"/>
      <c r="AH299" s="17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</row>
    <row r="300" spans="1:149" s="1" customFormat="1" x14ac:dyDescent="0.35">
      <c r="A300" s="190"/>
      <c r="B300" s="2"/>
      <c r="C300" s="2"/>
      <c r="D300" s="2"/>
      <c r="E300" s="2"/>
      <c r="F300" s="2"/>
      <c r="G300" s="2"/>
      <c r="H300" s="169"/>
      <c r="I300" s="169"/>
      <c r="J300" s="169"/>
      <c r="K300"/>
      <c r="L300" s="170"/>
      <c r="M300" s="170"/>
      <c r="N300" s="170"/>
      <c r="O300" s="170"/>
      <c r="P300" s="169"/>
      <c r="Q300" s="169"/>
      <c r="R300" s="169"/>
      <c r="S300" s="169"/>
      <c r="T300" s="169"/>
      <c r="U300" s="169"/>
      <c r="V300" s="169"/>
      <c r="W300" s="169"/>
      <c r="X300" s="11"/>
      <c r="Y300" s="170"/>
      <c r="Z300" s="170"/>
      <c r="AA300" s="170"/>
      <c r="AB300" s="170"/>
      <c r="AC300" s="170"/>
      <c r="AD300" s="170"/>
      <c r="AE300" s="171"/>
      <c r="AF300" s="170"/>
      <c r="AG300" s="170"/>
      <c r="AH300" s="17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</row>
    <row r="301" spans="1:149" s="1" customFormat="1" x14ac:dyDescent="0.35">
      <c r="A301" s="190"/>
      <c r="B301" s="2"/>
      <c r="C301" s="2"/>
      <c r="D301" s="2"/>
      <c r="E301" s="2"/>
      <c r="F301" s="2"/>
      <c r="G301" s="2"/>
      <c r="H301" s="169"/>
      <c r="I301" s="169"/>
      <c r="J301" s="169"/>
      <c r="K301"/>
      <c r="L301" s="170"/>
      <c r="M301" s="170"/>
      <c r="N301" s="170"/>
      <c r="O301" s="170"/>
      <c r="P301" s="169"/>
      <c r="Q301" s="169"/>
      <c r="R301" s="169"/>
      <c r="S301" s="169"/>
      <c r="T301" s="169"/>
      <c r="U301" s="169"/>
      <c r="V301" s="169"/>
      <c r="W301" s="169"/>
      <c r="X301" s="11"/>
      <c r="Y301" s="170"/>
      <c r="Z301" s="170"/>
      <c r="AA301" s="170"/>
      <c r="AB301" s="170"/>
      <c r="AC301" s="170"/>
      <c r="AD301" s="170"/>
      <c r="AE301" s="171"/>
      <c r="AF301" s="170"/>
      <c r="AG301" s="170"/>
      <c r="AH301" s="17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</row>
    <row r="302" spans="1:149" s="1" customFormat="1" x14ac:dyDescent="0.35">
      <c r="A302" s="190"/>
      <c r="B302" s="2"/>
      <c r="C302" s="2"/>
      <c r="D302" s="2"/>
      <c r="E302" s="2"/>
      <c r="F302" s="2"/>
      <c r="G302" s="2"/>
      <c r="H302" s="169"/>
      <c r="I302" s="169"/>
      <c r="J302" s="169"/>
      <c r="K302"/>
      <c r="L302" s="170"/>
      <c r="M302" s="170"/>
      <c r="N302" s="170"/>
      <c r="O302" s="170"/>
      <c r="P302" s="169"/>
      <c r="Q302" s="169"/>
      <c r="R302" s="169"/>
      <c r="S302" s="169"/>
      <c r="T302" s="169"/>
      <c r="U302" s="169"/>
      <c r="V302" s="169"/>
      <c r="W302" s="169"/>
      <c r="X302" s="170"/>
      <c r="Y302" s="170"/>
      <c r="Z302" s="170"/>
      <c r="AA302" s="170"/>
      <c r="AB302" s="170"/>
      <c r="AC302" s="170"/>
      <c r="AD302" s="170"/>
      <c r="AE302" s="171"/>
      <c r="AF302" s="170"/>
      <c r="AG302" s="170"/>
      <c r="AH302" s="17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</row>
    <row r="303" spans="1:149" s="1" customFormat="1" x14ac:dyDescent="0.35">
      <c r="A303" s="190"/>
      <c r="B303" s="2"/>
      <c r="C303" s="2"/>
      <c r="D303" s="2"/>
      <c r="E303" s="2"/>
      <c r="F303" s="2"/>
      <c r="G303" s="2"/>
      <c r="H303" s="169"/>
      <c r="I303" s="169"/>
      <c r="J303" s="169"/>
      <c r="K303"/>
      <c r="L303" s="170"/>
      <c r="M303" s="170"/>
      <c r="N303" s="170"/>
      <c r="O303" s="170"/>
      <c r="P303" s="169"/>
      <c r="Q303" s="169"/>
      <c r="R303" s="169"/>
      <c r="S303" s="169"/>
      <c r="T303" s="169"/>
      <c r="U303" s="169"/>
      <c r="V303" s="169"/>
      <c r="W303" s="169"/>
      <c r="X303" s="11"/>
      <c r="Y303" s="170"/>
      <c r="Z303" s="170"/>
      <c r="AA303" s="170"/>
      <c r="AB303" s="170"/>
      <c r="AC303" s="170"/>
      <c r="AD303" s="170"/>
      <c r="AE303" s="171"/>
      <c r="AF303" s="170"/>
      <c r="AG303" s="170"/>
      <c r="AH303" s="17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</row>
    <row r="304" spans="1:149" s="1" customFormat="1" x14ac:dyDescent="0.35">
      <c r="A304" s="190"/>
      <c r="B304" s="2"/>
      <c r="C304" s="2"/>
      <c r="D304" s="2"/>
      <c r="E304" s="2"/>
      <c r="F304" s="2"/>
      <c r="G304" s="2"/>
      <c r="H304" s="169"/>
      <c r="I304" s="169"/>
      <c r="J304" s="169"/>
      <c r="K304"/>
      <c r="L304" s="170"/>
      <c r="M304" s="170"/>
      <c r="N304" s="170"/>
      <c r="O304" s="170"/>
      <c r="P304" s="169"/>
      <c r="Q304" s="169"/>
      <c r="R304" s="169"/>
      <c r="S304" s="169"/>
      <c r="T304" s="169"/>
      <c r="U304" s="169"/>
      <c r="V304" s="169"/>
      <c r="W304" s="169"/>
      <c r="X304" s="11"/>
      <c r="Y304" s="170"/>
      <c r="Z304" s="170"/>
      <c r="AA304" s="170"/>
      <c r="AB304" s="170"/>
      <c r="AC304" s="170"/>
      <c r="AD304" s="170"/>
      <c r="AE304" s="171"/>
      <c r="AF304" s="170"/>
      <c r="AG304" s="170"/>
      <c r="AH304" s="17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</row>
    <row r="305" spans="1:149" s="1" customFormat="1" x14ac:dyDescent="0.35">
      <c r="A305" s="190"/>
      <c r="B305" s="2"/>
      <c r="C305" s="2"/>
      <c r="D305" s="2"/>
      <c r="E305" s="2"/>
      <c r="F305" s="2"/>
      <c r="G305" s="2"/>
      <c r="H305" s="169"/>
      <c r="I305" s="169"/>
      <c r="J305" s="169"/>
      <c r="K305"/>
      <c r="L305" s="170"/>
      <c r="M305" s="170"/>
      <c r="N305" s="170"/>
      <c r="O305" s="170"/>
      <c r="P305" s="169"/>
      <c r="Q305" s="169"/>
      <c r="R305" s="169"/>
      <c r="S305" s="169"/>
      <c r="T305" s="169"/>
      <c r="U305" s="169"/>
      <c r="V305" s="169"/>
      <c r="W305" s="169"/>
      <c r="X305" s="11"/>
      <c r="Y305" s="170"/>
      <c r="Z305" s="170"/>
      <c r="AA305" s="170"/>
      <c r="AB305" s="170"/>
      <c r="AC305" s="170"/>
      <c r="AD305" s="170"/>
      <c r="AE305" s="171"/>
      <c r="AF305" s="170"/>
      <c r="AG305" s="170"/>
      <c r="AH305" s="17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</row>
    <row r="306" spans="1:149" s="1" customFormat="1" x14ac:dyDescent="0.35">
      <c r="A306" s="190"/>
      <c r="B306" s="2"/>
      <c r="C306" s="2"/>
      <c r="D306" s="2"/>
      <c r="E306" s="2"/>
      <c r="F306" s="2"/>
      <c r="G306" s="2"/>
      <c r="H306" s="169"/>
      <c r="I306" s="169"/>
      <c r="J306" s="169"/>
      <c r="K306"/>
      <c r="L306" s="170"/>
      <c r="M306" s="170"/>
      <c r="N306" s="170"/>
      <c r="O306" s="170"/>
      <c r="P306" s="169"/>
      <c r="Q306" s="169"/>
      <c r="R306" s="169"/>
      <c r="S306" s="169"/>
      <c r="T306" s="169"/>
      <c r="U306" s="169"/>
      <c r="V306" s="169"/>
      <c r="W306" s="169"/>
      <c r="X306" s="170"/>
      <c r="Y306" s="170"/>
      <c r="Z306" s="170"/>
      <c r="AA306" s="170"/>
      <c r="AB306" s="170"/>
      <c r="AC306" s="170"/>
      <c r="AD306" s="170"/>
      <c r="AE306" s="171"/>
      <c r="AF306" s="170"/>
      <c r="AG306" s="170"/>
      <c r="AH306" s="17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</row>
    <row r="307" spans="1:149" s="1" customFormat="1" x14ac:dyDescent="0.35">
      <c r="A307" s="190"/>
      <c r="B307" s="2"/>
      <c r="C307" s="2"/>
      <c r="D307" s="2"/>
      <c r="E307" s="2"/>
      <c r="F307" s="2"/>
      <c r="G307" s="2"/>
      <c r="H307" s="169"/>
      <c r="I307" s="169"/>
      <c r="J307" s="169"/>
      <c r="K307"/>
      <c r="L307" s="170"/>
      <c r="M307" s="170"/>
      <c r="N307" s="170"/>
      <c r="O307" s="170"/>
      <c r="P307" s="169"/>
      <c r="Q307" s="169"/>
      <c r="R307" s="169"/>
      <c r="S307" s="169"/>
      <c r="T307" s="169"/>
      <c r="U307" s="169"/>
      <c r="V307" s="169"/>
      <c r="W307" s="169"/>
      <c r="X307" s="11"/>
      <c r="Y307" s="170"/>
      <c r="Z307" s="170"/>
      <c r="AA307" s="170"/>
      <c r="AB307" s="170"/>
      <c r="AC307" s="170"/>
      <c r="AD307" s="170"/>
      <c r="AE307" s="171"/>
      <c r="AF307" s="170"/>
      <c r="AG307" s="170"/>
      <c r="AH307" s="17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</row>
    <row r="308" spans="1:149" s="1" customFormat="1" x14ac:dyDescent="0.35">
      <c r="A308" s="190"/>
      <c r="B308" s="2"/>
      <c r="C308" s="2"/>
      <c r="D308" s="2"/>
      <c r="E308" s="2"/>
      <c r="F308" s="2"/>
      <c r="G308" s="2"/>
      <c r="H308" s="169"/>
      <c r="I308" s="169"/>
      <c r="J308" s="169"/>
      <c r="K308"/>
      <c r="L308" s="170"/>
      <c r="M308" s="170"/>
      <c r="N308" s="170"/>
      <c r="O308" s="170"/>
      <c r="P308" s="169"/>
      <c r="Q308" s="169"/>
      <c r="R308" s="169"/>
      <c r="S308" s="169"/>
      <c r="T308" s="169"/>
      <c r="U308" s="169"/>
      <c r="V308" s="169"/>
      <c r="W308" s="169"/>
      <c r="X308" s="11"/>
      <c r="Y308" s="170"/>
      <c r="Z308" s="170"/>
      <c r="AA308" s="170"/>
      <c r="AB308" s="170"/>
      <c r="AC308" s="170"/>
      <c r="AD308" s="170"/>
      <c r="AE308" s="171"/>
      <c r="AF308" s="170"/>
      <c r="AG308" s="170"/>
      <c r="AH308" s="17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</row>
    <row r="309" spans="1:149" s="1" customFormat="1" x14ac:dyDescent="0.35">
      <c r="A309" s="190"/>
      <c r="B309" s="2"/>
      <c r="C309" s="2"/>
      <c r="D309" s="2"/>
      <c r="E309" s="2"/>
      <c r="F309" s="2"/>
      <c r="G309" s="2"/>
      <c r="H309" s="169"/>
      <c r="I309" s="169"/>
      <c r="J309" s="169"/>
      <c r="K309"/>
      <c r="L309" s="170"/>
      <c r="M309" s="170"/>
      <c r="N309" s="170"/>
      <c r="O309" s="170"/>
      <c r="P309" s="169"/>
      <c r="Q309" s="169"/>
      <c r="R309" s="169"/>
      <c r="S309" s="169"/>
      <c r="T309" s="169"/>
      <c r="U309" s="169"/>
      <c r="V309" s="169"/>
      <c r="W309" s="169"/>
      <c r="X309" s="11"/>
      <c r="Y309" s="170"/>
      <c r="Z309" s="170"/>
      <c r="AA309" s="170"/>
      <c r="AB309" s="170"/>
      <c r="AC309" s="170"/>
      <c r="AD309" s="170"/>
      <c r="AE309" s="171"/>
      <c r="AF309" s="170"/>
      <c r="AG309" s="170"/>
      <c r="AH309" s="17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</row>
    <row r="310" spans="1:149" s="1" customFormat="1" x14ac:dyDescent="0.35">
      <c r="A310" s="190"/>
      <c r="B310" s="2"/>
      <c r="C310" s="2"/>
      <c r="D310" s="2"/>
      <c r="E310" s="2"/>
      <c r="F310" s="2"/>
      <c r="G310" s="2"/>
      <c r="H310" s="169"/>
      <c r="I310" s="169"/>
      <c r="J310" s="169"/>
      <c r="K310"/>
      <c r="L310" s="170"/>
      <c r="M310" s="170"/>
      <c r="N310" s="170"/>
      <c r="O310" s="170"/>
      <c r="P310" s="169"/>
      <c r="Q310" s="169"/>
      <c r="R310" s="169"/>
      <c r="S310" s="169"/>
      <c r="T310" s="169"/>
      <c r="U310" s="169"/>
      <c r="V310" s="169"/>
      <c r="W310" s="169"/>
      <c r="X310" s="170"/>
      <c r="Y310" s="170"/>
      <c r="Z310" s="170"/>
      <c r="AA310" s="170"/>
      <c r="AB310" s="170"/>
      <c r="AC310" s="170"/>
      <c r="AD310" s="170"/>
      <c r="AE310" s="171"/>
      <c r="AF310" s="170"/>
      <c r="AG310" s="170"/>
      <c r="AH310" s="1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</row>
    <row r="311" spans="1:149" s="1" customFormat="1" x14ac:dyDescent="0.35">
      <c r="A311" s="190"/>
      <c r="B311" s="2"/>
      <c r="C311" s="2"/>
      <c r="D311" s="2"/>
      <c r="E311" s="2"/>
      <c r="F311" s="2"/>
      <c r="G311" s="2"/>
      <c r="H311" s="169"/>
      <c r="I311" s="169"/>
      <c r="J311" s="169"/>
      <c r="K311"/>
      <c r="L311" s="170"/>
      <c r="M311" s="170"/>
      <c r="N311" s="170"/>
      <c r="O311" s="170"/>
      <c r="P311" s="169"/>
      <c r="Q311" s="169"/>
      <c r="R311" s="169"/>
      <c r="S311" s="169"/>
      <c r="T311" s="169"/>
      <c r="U311" s="169"/>
      <c r="V311" s="169"/>
      <c r="W311" s="169"/>
      <c r="X311" s="11"/>
      <c r="Y311" s="170"/>
      <c r="Z311" s="170"/>
      <c r="AA311" s="170"/>
      <c r="AB311" s="170"/>
      <c r="AC311" s="170"/>
      <c r="AD311" s="170"/>
      <c r="AE311" s="171"/>
      <c r="AF311" s="170"/>
      <c r="AG311" s="170"/>
      <c r="AH311" s="17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</row>
    <row r="312" spans="1:149" s="1" customFormat="1" x14ac:dyDescent="0.35">
      <c r="A312" s="190"/>
      <c r="B312" s="2"/>
      <c r="C312" s="2"/>
      <c r="D312" s="2"/>
      <c r="E312" s="2"/>
      <c r="F312" s="2"/>
      <c r="G312" s="2"/>
      <c r="H312" s="169"/>
      <c r="I312" s="169"/>
      <c r="J312" s="169"/>
      <c r="K312"/>
      <c r="L312" s="170"/>
      <c r="M312" s="170"/>
      <c r="N312" s="170"/>
      <c r="O312" s="170"/>
      <c r="P312" s="169"/>
      <c r="Q312" s="169"/>
      <c r="R312" s="169"/>
      <c r="S312" s="169"/>
      <c r="T312" s="169"/>
      <c r="U312" s="169"/>
      <c r="V312" s="169"/>
      <c r="W312" s="169"/>
      <c r="X312" s="11"/>
      <c r="Y312" s="170"/>
      <c r="Z312" s="170"/>
      <c r="AA312" s="170"/>
      <c r="AB312" s="170"/>
      <c r="AC312" s="170"/>
      <c r="AD312" s="170"/>
      <c r="AE312" s="171"/>
      <c r="AF312" s="170"/>
      <c r="AG312" s="170"/>
      <c r="AH312" s="17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</row>
    <row r="313" spans="1:149" s="1" customFormat="1" x14ac:dyDescent="0.35">
      <c r="A313" s="190"/>
      <c r="B313" s="2"/>
      <c r="C313" s="2"/>
      <c r="D313" s="2"/>
      <c r="E313" s="2"/>
      <c r="F313" s="2"/>
      <c r="G313" s="2"/>
      <c r="H313" s="169"/>
      <c r="I313" s="169"/>
      <c r="J313" s="169"/>
      <c r="K313"/>
      <c r="L313" s="170"/>
      <c r="M313" s="170"/>
      <c r="N313" s="170"/>
      <c r="O313" s="170"/>
      <c r="P313" s="169"/>
      <c r="Q313" s="169"/>
      <c r="R313" s="169"/>
      <c r="S313" s="169"/>
      <c r="T313" s="169"/>
      <c r="U313" s="169"/>
      <c r="V313" s="169"/>
      <c r="W313" s="169"/>
      <c r="X313" s="11"/>
      <c r="Y313" s="170"/>
      <c r="Z313" s="170"/>
      <c r="AA313" s="170"/>
      <c r="AB313" s="170"/>
      <c r="AC313" s="170"/>
      <c r="AD313" s="170"/>
      <c r="AE313" s="171"/>
      <c r="AF313" s="170"/>
      <c r="AG313" s="170"/>
      <c r="AH313" s="17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</row>
    <row r="314" spans="1:149" s="1" customFormat="1" x14ac:dyDescent="0.35">
      <c r="A314" s="190"/>
      <c r="B314" s="2"/>
      <c r="C314" s="2"/>
      <c r="D314" s="2"/>
      <c r="E314" s="2"/>
      <c r="F314" s="2"/>
      <c r="G314" s="2"/>
      <c r="H314" s="169"/>
      <c r="I314" s="169"/>
      <c r="J314" s="169"/>
      <c r="K314"/>
      <c r="L314" s="170"/>
      <c r="M314" s="170"/>
      <c r="N314" s="170"/>
      <c r="O314" s="170"/>
      <c r="P314" s="169"/>
      <c r="Q314" s="169"/>
      <c r="R314" s="169"/>
      <c r="S314" s="169"/>
      <c r="T314" s="169"/>
      <c r="U314" s="169"/>
      <c r="V314" s="169"/>
      <c r="W314" s="169"/>
      <c r="X314" s="170"/>
      <c r="Y314" s="170"/>
      <c r="Z314" s="170"/>
      <c r="AA314" s="170"/>
      <c r="AB314" s="170"/>
      <c r="AC314" s="170"/>
      <c r="AD314" s="170"/>
      <c r="AE314" s="171"/>
      <c r="AF314" s="170"/>
      <c r="AG314" s="170"/>
      <c r="AH314" s="17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</row>
    <row r="315" spans="1:149" s="1" customFormat="1" x14ac:dyDescent="0.35">
      <c r="A315" s="190"/>
      <c r="B315" s="2"/>
      <c r="C315" s="2"/>
      <c r="D315" s="2"/>
      <c r="E315" s="2"/>
      <c r="F315" s="2"/>
      <c r="G315" s="2"/>
      <c r="H315" s="169"/>
      <c r="I315" s="169"/>
      <c r="J315" s="169"/>
      <c r="K315"/>
      <c r="L315" s="170"/>
      <c r="M315" s="170"/>
      <c r="N315" s="170"/>
      <c r="O315" s="170"/>
      <c r="P315" s="169"/>
      <c r="Q315" s="169"/>
      <c r="R315" s="169"/>
      <c r="S315" s="169"/>
      <c r="T315" s="169"/>
      <c r="U315" s="169"/>
      <c r="V315" s="169"/>
      <c r="W315" s="169"/>
      <c r="X315" s="11"/>
      <c r="Y315" s="170"/>
      <c r="Z315" s="170"/>
      <c r="AA315" s="170"/>
      <c r="AB315" s="170"/>
      <c r="AC315" s="170"/>
      <c r="AD315" s="170"/>
      <c r="AE315" s="171"/>
      <c r="AF315" s="170"/>
      <c r="AG315" s="170"/>
      <c r="AH315" s="17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</row>
    <row r="316" spans="1:149" s="1" customFormat="1" x14ac:dyDescent="0.35">
      <c r="A316" s="190"/>
      <c r="B316" s="2"/>
      <c r="C316" s="2"/>
      <c r="D316" s="2"/>
      <c r="E316" s="2"/>
      <c r="F316" s="2"/>
      <c r="G316" s="2"/>
      <c r="H316" s="169"/>
      <c r="I316" s="169"/>
      <c r="J316" s="169"/>
      <c r="K316"/>
      <c r="L316" s="170"/>
      <c r="M316" s="170"/>
      <c r="N316" s="170"/>
      <c r="O316" s="170"/>
      <c r="P316" s="169"/>
      <c r="Q316" s="169"/>
      <c r="R316" s="169"/>
      <c r="S316" s="169"/>
      <c r="T316" s="169"/>
      <c r="U316" s="169"/>
      <c r="V316" s="169"/>
      <c r="W316" s="169"/>
      <c r="X316" s="11"/>
      <c r="Y316" s="170"/>
      <c r="Z316" s="170"/>
      <c r="AA316" s="170"/>
      <c r="AB316" s="170"/>
      <c r="AC316" s="170"/>
      <c r="AD316" s="170"/>
      <c r="AE316" s="171"/>
      <c r="AF316" s="170"/>
      <c r="AG316" s="170"/>
      <c r="AH316" s="17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</row>
    <row r="317" spans="1:149" s="1" customFormat="1" x14ac:dyDescent="0.35">
      <c r="A317" s="190"/>
      <c r="B317" s="2"/>
      <c r="C317" s="2"/>
      <c r="D317" s="2"/>
      <c r="E317" s="2"/>
      <c r="F317" s="2"/>
      <c r="G317" s="2"/>
      <c r="H317" s="169"/>
      <c r="I317" s="169"/>
      <c r="J317" s="169"/>
      <c r="K317"/>
      <c r="L317" s="170"/>
      <c r="M317" s="170"/>
      <c r="N317" s="170"/>
      <c r="O317" s="170"/>
      <c r="P317" s="169"/>
      <c r="Q317" s="169"/>
      <c r="R317" s="169"/>
      <c r="S317" s="169"/>
      <c r="T317" s="169"/>
      <c r="U317" s="169"/>
      <c r="V317" s="169"/>
      <c r="W317" s="169"/>
      <c r="X317" s="11"/>
      <c r="Y317" s="170"/>
      <c r="Z317" s="170"/>
      <c r="AA317" s="170"/>
      <c r="AB317" s="170"/>
      <c r="AC317" s="170"/>
      <c r="AD317" s="170"/>
      <c r="AE317" s="171"/>
      <c r="AF317" s="170"/>
      <c r="AG317" s="170"/>
      <c r="AH317" s="17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</row>
    <row r="318" spans="1:149" s="1" customFormat="1" x14ac:dyDescent="0.35">
      <c r="A318" s="190"/>
      <c r="B318" s="2"/>
      <c r="C318" s="2"/>
      <c r="D318" s="2"/>
      <c r="E318" s="2"/>
      <c r="F318" s="2"/>
      <c r="G318" s="2"/>
      <c r="H318" s="169"/>
      <c r="I318" s="169"/>
      <c r="J318" s="169"/>
      <c r="K318"/>
      <c r="L318" s="170"/>
      <c r="M318" s="170"/>
      <c r="N318" s="170"/>
      <c r="O318" s="170"/>
      <c r="P318" s="169"/>
      <c r="Q318" s="169"/>
      <c r="R318" s="169"/>
      <c r="S318" s="169"/>
      <c r="T318" s="169"/>
      <c r="U318" s="169"/>
      <c r="V318" s="169"/>
      <c r="W318" s="169"/>
      <c r="X318" s="170"/>
      <c r="Y318" s="170"/>
      <c r="Z318" s="170"/>
      <c r="AA318" s="170"/>
      <c r="AB318" s="170"/>
      <c r="AC318" s="170"/>
      <c r="AD318" s="170"/>
      <c r="AE318" s="171"/>
      <c r="AF318" s="170"/>
      <c r="AG318" s="170"/>
      <c r="AH318" s="17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</row>
    <row r="319" spans="1:149" s="1" customFormat="1" x14ac:dyDescent="0.35">
      <c r="A319" s="190"/>
      <c r="B319" s="2"/>
      <c r="C319" s="2"/>
      <c r="D319" s="2"/>
      <c r="E319" s="2"/>
      <c r="F319" s="2"/>
      <c r="G319" s="2"/>
      <c r="H319" s="169"/>
      <c r="I319" s="169"/>
      <c r="J319" s="169"/>
      <c r="K319"/>
      <c r="L319" s="170"/>
      <c r="M319" s="170"/>
      <c r="N319" s="170"/>
      <c r="O319" s="170"/>
      <c r="P319" s="169"/>
      <c r="Q319" s="169"/>
      <c r="R319" s="169"/>
      <c r="S319" s="169"/>
      <c r="T319" s="169"/>
      <c r="U319" s="169"/>
      <c r="V319" s="169"/>
      <c r="W319" s="169"/>
      <c r="X319" s="11"/>
      <c r="Y319" s="170"/>
      <c r="Z319" s="170"/>
      <c r="AA319" s="170"/>
      <c r="AB319" s="170"/>
      <c r="AC319" s="170"/>
      <c r="AD319" s="170"/>
      <c r="AE319" s="171"/>
      <c r="AF319" s="170"/>
      <c r="AG319" s="170"/>
      <c r="AH319" s="17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</row>
    <row r="320" spans="1:149" s="1" customFormat="1" x14ac:dyDescent="0.35">
      <c r="A320" s="190"/>
      <c r="B320" s="2"/>
      <c r="C320" s="2"/>
      <c r="D320" s="2"/>
      <c r="E320" s="2"/>
      <c r="F320" s="2"/>
      <c r="G320" s="2"/>
      <c r="H320" s="169"/>
      <c r="I320" s="169"/>
      <c r="J320" s="169"/>
      <c r="K320"/>
      <c r="L320" s="170"/>
      <c r="M320" s="170"/>
      <c r="N320" s="170"/>
      <c r="O320" s="170"/>
      <c r="P320" s="169"/>
      <c r="Q320" s="169"/>
      <c r="R320" s="169"/>
      <c r="S320" s="169"/>
      <c r="T320" s="169"/>
      <c r="U320" s="169"/>
      <c r="V320" s="169"/>
      <c r="W320" s="169"/>
      <c r="X320" s="11"/>
      <c r="Y320" s="170"/>
      <c r="Z320" s="170"/>
      <c r="AA320" s="170"/>
      <c r="AB320" s="170"/>
      <c r="AC320" s="170"/>
      <c r="AD320" s="170"/>
      <c r="AE320" s="171"/>
      <c r="AF320" s="170"/>
      <c r="AG320" s="170"/>
      <c r="AH320" s="17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</row>
    <row r="321" spans="1:149" s="1" customFormat="1" x14ac:dyDescent="0.35">
      <c r="A321" s="190"/>
      <c r="B321" s="2"/>
      <c r="C321" s="2"/>
      <c r="D321" s="2"/>
      <c r="E321" s="2"/>
      <c r="F321" s="2"/>
      <c r="G321" s="2"/>
      <c r="H321" s="169"/>
      <c r="I321" s="169"/>
      <c r="J321" s="169"/>
      <c r="K321"/>
      <c r="L321" s="170"/>
      <c r="M321" s="170"/>
      <c r="N321" s="170"/>
      <c r="O321" s="170"/>
      <c r="P321" s="169"/>
      <c r="Q321" s="169"/>
      <c r="R321" s="169"/>
      <c r="S321" s="169"/>
      <c r="T321" s="169"/>
      <c r="U321" s="169"/>
      <c r="V321" s="169"/>
      <c r="W321" s="169"/>
      <c r="X321" s="11"/>
      <c r="Y321" s="170"/>
      <c r="Z321" s="170"/>
      <c r="AA321" s="170"/>
      <c r="AB321" s="170"/>
      <c r="AC321" s="170"/>
      <c r="AD321" s="170"/>
      <c r="AE321" s="171"/>
      <c r="AF321" s="170"/>
      <c r="AG321" s="170"/>
      <c r="AH321" s="17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</row>
    <row r="322" spans="1:149" s="1" customFormat="1" x14ac:dyDescent="0.35">
      <c r="A322" s="190"/>
      <c r="B322" s="2"/>
      <c r="C322" s="2"/>
      <c r="D322" s="2"/>
      <c r="E322" s="2"/>
      <c r="F322" s="2"/>
      <c r="G322" s="2"/>
      <c r="H322" s="169"/>
      <c r="I322" s="169"/>
      <c r="J322" s="169"/>
      <c r="K322"/>
      <c r="L322" s="170"/>
      <c r="M322" s="170"/>
      <c r="N322" s="170"/>
      <c r="O322" s="170"/>
      <c r="P322" s="169"/>
      <c r="Q322" s="169"/>
      <c r="R322" s="169"/>
      <c r="S322" s="169"/>
      <c r="T322" s="169"/>
      <c r="U322" s="169"/>
      <c r="V322" s="169"/>
      <c r="W322" s="169"/>
      <c r="X322" s="170"/>
      <c r="Y322" s="170"/>
      <c r="Z322" s="170"/>
      <c r="AA322" s="170"/>
      <c r="AB322" s="170"/>
      <c r="AC322" s="170"/>
      <c r="AD322" s="170"/>
      <c r="AE322" s="171"/>
      <c r="AF322" s="170"/>
      <c r="AG322" s="170"/>
      <c r="AH322" s="17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</row>
    <row r="323" spans="1:149" s="1" customFormat="1" x14ac:dyDescent="0.35">
      <c r="A323" s="190"/>
      <c r="B323" s="2"/>
      <c r="C323" s="2"/>
      <c r="D323" s="2"/>
      <c r="E323" s="2"/>
      <c r="F323" s="2"/>
      <c r="G323" s="2"/>
      <c r="H323" s="169"/>
      <c r="I323" s="169"/>
      <c r="J323" s="169"/>
      <c r="K323"/>
      <c r="L323" s="170"/>
      <c r="M323" s="170"/>
      <c r="N323" s="170"/>
      <c r="O323" s="170"/>
      <c r="P323" s="169"/>
      <c r="Q323" s="169"/>
      <c r="R323" s="169"/>
      <c r="S323" s="169"/>
      <c r="T323" s="169"/>
      <c r="U323" s="169"/>
      <c r="V323" s="169"/>
      <c r="W323" s="169"/>
      <c r="X323" s="11"/>
      <c r="Y323" s="170"/>
      <c r="Z323" s="170"/>
      <c r="AA323" s="170"/>
      <c r="AB323" s="170"/>
      <c r="AC323" s="170"/>
      <c r="AD323" s="170"/>
      <c r="AE323" s="171"/>
      <c r="AF323" s="170"/>
      <c r="AG323" s="170"/>
      <c r="AH323" s="17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</row>
    <row r="324" spans="1:149" s="1" customFormat="1" x14ac:dyDescent="0.35">
      <c r="A324" s="190"/>
      <c r="B324" s="2"/>
      <c r="C324" s="2"/>
      <c r="D324" s="2"/>
      <c r="E324" s="2"/>
      <c r="F324" s="2"/>
      <c r="G324" s="2"/>
      <c r="H324" s="169"/>
      <c r="I324" s="169"/>
      <c r="J324" s="169"/>
      <c r="K324"/>
      <c r="L324" s="170"/>
      <c r="M324" s="170"/>
      <c r="N324" s="170"/>
      <c r="O324" s="170"/>
      <c r="P324" s="169"/>
      <c r="Q324" s="169"/>
      <c r="R324" s="169"/>
      <c r="S324" s="169"/>
      <c r="T324" s="169"/>
      <c r="U324" s="169"/>
      <c r="V324" s="169"/>
      <c r="W324" s="169"/>
      <c r="X324" s="11"/>
      <c r="Y324" s="170"/>
      <c r="Z324" s="170"/>
      <c r="AA324" s="170"/>
      <c r="AB324" s="170"/>
      <c r="AC324" s="170"/>
      <c r="AD324" s="170"/>
      <c r="AE324" s="171"/>
      <c r="AF324" s="170"/>
      <c r="AG324" s="170"/>
      <c r="AH324" s="17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</row>
    <row r="325" spans="1:149" s="1" customFormat="1" x14ac:dyDescent="0.35">
      <c r="A325" s="190"/>
      <c r="B325" s="2"/>
      <c r="C325" s="2"/>
      <c r="D325" s="2"/>
      <c r="E325" s="2"/>
      <c r="F325" s="2"/>
      <c r="G325" s="2"/>
      <c r="H325" s="169"/>
      <c r="I325" s="169"/>
      <c r="J325" s="169"/>
      <c r="K325"/>
      <c r="L325" s="170"/>
      <c r="M325" s="170"/>
      <c r="N325" s="170"/>
      <c r="O325" s="170"/>
      <c r="P325" s="169"/>
      <c r="Q325" s="169"/>
      <c r="R325" s="169"/>
      <c r="S325" s="169"/>
      <c r="T325" s="169"/>
      <c r="U325" s="169"/>
      <c r="V325" s="169"/>
      <c r="W325" s="169"/>
      <c r="X325" s="11"/>
      <c r="Y325" s="170"/>
      <c r="Z325" s="170"/>
      <c r="AA325" s="170"/>
      <c r="AB325" s="170"/>
      <c r="AC325" s="170"/>
      <c r="AD325" s="170"/>
      <c r="AE325" s="171"/>
      <c r="AF325" s="170"/>
      <c r="AG325" s="170"/>
      <c r="AH325" s="17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</row>
    <row r="326" spans="1:149" s="1" customFormat="1" x14ac:dyDescent="0.35">
      <c r="A326" s="190"/>
      <c r="B326" s="2"/>
      <c r="C326" s="2"/>
      <c r="D326" s="2"/>
      <c r="E326" s="2"/>
      <c r="F326" s="2"/>
      <c r="G326" s="2"/>
      <c r="H326" s="169"/>
      <c r="I326" s="169"/>
      <c r="J326" s="169"/>
      <c r="K326"/>
      <c r="L326" s="170"/>
      <c r="M326" s="170"/>
      <c r="N326" s="170"/>
      <c r="O326" s="170"/>
      <c r="P326" s="169"/>
      <c r="Q326" s="169"/>
      <c r="R326" s="169"/>
      <c r="S326" s="169"/>
      <c r="T326" s="169"/>
      <c r="U326" s="169"/>
      <c r="V326" s="169"/>
      <c r="W326" s="169"/>
      <c r="X326" s="170"/>
      <c r="Y326" s="170"/>
      <c r="Z326" s="170"/>
      <c r="AA326" s="170"/>
      <c r="AB326" s="170"/>
      <c r="AC326" s="170"/>
      <c r="AD326" s="170"/>
      <c r="AE326" s="171"/>
      <c r="AF326" s="170"/>
      <c r="AG326" s="170"/>
      <c r="AH326" s="17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</row>
    <row r="327" spans="1:149" s="1" customFormat="1" x14ac:dyDescent="0.35">
      <c r="A327" s="190"/>
      <c r="B327" s="2"/>
      <c r="C327" s="2"/>
      <c r="D327" s="2"/>
      <c r="E327" s="2"/>
      <c r="F327" s="2"/>
      <c r="G327" s="2"/>
      <c r="H327" s="169"/>
      <c r="I327" s="169"/>
      <c r="J327" s="169"/>
      <c r="K327"/>
      <c r="L327" s="170"/>
      <c r="M327" s="170"/>
      <c r="N327" s="170"/>
      <c r="O327" s="170"/>
      <c r="P327" s="169"/>
      <c r="Q327" s="169"/>
      <c r="R327" s="169"/>
      <c r="S327" s="169"/>
      <c r="T327" s="169"/>
      <c r="U327" s="169"/>
      <c r="V327" s="169"/>
      <c r="W327" s="169"/>
      <c r="X327" s="11"/>
      <c r="Y327" s="170"/>
      <c r="Z327" s="170"/>
      <c r="AA327" s="170"/>
      <c r="AB327" s="170"/>
      <c r="AC327" s="170"/>
      <c r="AD327" s="170"/>
      <c r="AE327" s="171"/>
      <c r="AF327" s="170"/>
      <c r="AG327" s="170"/>
      <c r="AH327" s="17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</row>
    <row r="328" spans="1:149" s="1" customFormat="1" x14ac:dyDescent="0.35">
      <c r="A328" s="190"/>
      <c r="B328" s="2"/>
      <c r="C328" s="2"/>
      <c r="D328" s="2"/>
      <c r="E328" s="2"/>
      <c r="F328" s="2"/>
      <c r="G328" s="2"/>
      <c r="H328" s="169"/>
      <c r="I328" s="169"/>
      <c r="J328" s="169"/>
      <c r="K328"/>
      <c r="L328" s="170"/>
      <c r="M328" s="170"/>
      <c r="N328" s="170"/>
      <c r="O328" s="170"/>
      <c r="P328" s="169"/>
      <c r="Q328" s="169"/>
      <c r="R328" s="169"/>
      <c r="S328" s="169"/>
      <c r="T328" s="169"/>
      <c r="U328" s="169"/>
      <c r="V328" s="169"/>
      <c r="W328" s="169"/>
      <c r="X328" s="11"/>
      <c r="Y328" s="170"/>
      <c r="Z328" s="170"/>
      <c r="AA328" s="170"/>
      <c r="AB328" s="170"/>
      <c r="AC328" s="170"/>
      <c r="AD328" s="170"/>
      <c r="AE328" s="171"/>
      <c r="AF328" s="170"/>
      <c r="AG328" s="170"/>
      <c r="AH328" s="17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</row>
    <row r="329" spans="1:149" s="1" customFormat="1" x14ac:dyDescent="0.35">
      <c r="A329" s="190"/>
      <c r="B329" s="2"/>
      <c r="C329" s="2"/>
      <c r="D329" s="2"/>
      <c r="E329" s="2"/>
      <c r="F329" s="2"/>
      <c r="G329" s="2"/>
      <c r="H329" s="169"/>
      <c r="I329" s="169"/>
      <c r="J329" s="169"/>
      <c r="K329"/>
      <c r="L329" s="170"/>
      <c r="M329" s="170"/>
      <c r="N329" s="170"/>
      <c r="O329" s="170"/>
      <c r="P329" s="169"/>
      <c r="Q329" s="169"/>
      <c r="R329" s="169"/>
      <c r="S329" s="169"/>
      <c r="T329" s="169"/>
      <c r="U329" s="169"/>
      <c r="V329" s="169"/>
      <c r="W329" s="169"/>
      <c r="X329" s="11"/>
      <c r="Y329" s="170"/>
      <c r="Z329" s="170"/>
      <c r="AA329" s="170"/>
      <c r="AB329" s="170"/>
      <c r="AC329" s="170"/>
      <c r="AD329" s="170"/>
      <c r="AE329" s="171"/>
      <c r="AF329" s="170"/>
      <c r="AG329" s="170"/>
      <c r="AH329" s="17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</row>
    <row r="330" spans="1:149" s="1" customFormat="1" x14ac:dyDescent="0.35">
      <c r="A330" s="190"/>
      <c r="B330" s="2"/>
      <c r="C330" s="2"/>
      <c r="D330" s="2"/>
      <c r="E330" s="2"/>
      <c r="F330" s="2"/>
      <c r="G330" s="2"/>
      <c r="H330" s="169"/>
      <c r="I330" s="169"/>
      <c r="J330" s="169"/>
      <c r="K330"/>
      <c r="L330" s="170"/>
      <c r="M330" s="170"/>
      <c r="N330" s="170"/>
      <c r="O330" s="170"/>
      <c r="P330" s="169"/>
      <c r="Q330" s="169"/>
      <c r="R330" s="169"/>
      <c r="S330" s="169"/>
      <c r="T330" s="169"/>
      <c r="U330" s="169"/>
      <c r="V330" s="169"/>
      <c r="W330" s="169"/>
      <c r="X330" s="170"/>
      <c r="Y330" s="170"/>
      <c r="Z330" s="170"/>
      <c r="AA330" s="170"/>
      <c r="AB330" s="170"/>
      <c r="AC330" s="170"/>
      <c r="AD330" s="170"/>
      <c r="AE330" s="171"/>
      <c r="AF330" s="170"/>
      <c r="AG330" s="170"/>
      <c r="AH330" s="17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</row>
    <row r="331" spans="1:149" s="1" customFormat="1" x14ac:dyDescent="0.35">
      <c r="A331" s="190"/>
      <c r="B331" s="2"/>
      <c r="C331" s="2"/>
      <c r="D331" s="2"/>
      <c r="E331" s="2"/>
      <c r="F331" s="2"/>
      <c r="G331" s="2"/>
      <c r="H331" s="169"/>
      <c r="I331" s="169"/>
      <c r="J331" s="169"/>
      <c r="K331"/>
      <c r="L331" s="170"/>
      <c r="M331" s="170"/>
      <c r="N331" s="170"/>
      <c r="O331" s="170"/>
      <c r="P331" s="169"/>
      <c r="Q331" s="169"/>
      <c r="R331" s="169"/>
      <c r="S331" s="169"/>
      <c r="T331" s="169"/>
      <c r="U331" s="169"/>
      <c r="V331" s="169"/>
      <c r="W331" s="169"/>
      <c r="X331" s="11"/>
      <c r="Y331" s="170"/>
      <c r="Z331" s="170"/>
      <c r="AA331" s="170"/>
      <c r="AB331" s="170"/>
      <c r="AC331" s="170"/>
      <c r="AD331" s="170"/>
      <c r="AE331" s="171"/>
      <c r="AF331" s="170"/>
      <c r="AG331" s="170"/>
      <c r="AH331" s="17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</row>
    <row r="332" spans="1:149" s="1" customFormat="1" x14ac:dyDescent="0.35">
      <c r="A332" s="190"/>
      <c r="B332" s="2"/>
      <c r="C332" s="2"/>
      <c r="D332" s="2"/>
      <c r="E332" s="2"/>
      <c r="F332" s="2"/>
      <c r="G332" s="2"/>
      <c r="H332" s="169"/>
      <c r="I332" s="169"/>
      <c r="J332" s="169"/>
      <c r="K332"/>
      <c r="L332" s="170"/>
      <c r="M332" s="170"/>
      <c r="N332" s="170"/>
      <c r="O332" s="170"/>
      <c r="P332" s="169"/>
      <c r="Q332" s="169"/>
      <c r="R332" s="169"/>
      <c r="S332" s="169"/>
      <c r="T332" s="169"/>
      <c r="U332" s="169"/>
      <c r="V332" s="169"/>
      <c r="W332" s="169"/>
      <c r="X332" s="11"/>
      <c r="Y332" s="170"/>
      <c r="Z332" s="170"/>
      <c r="AA332" s="170"/>
      <c r="AB332" s="170"/>
      <c r="AC332" s="170"/>
      <c r="AD332" s="170"/>
      <c r="AE332" s="171"/>
      <c r="AF332" s="170"/>
      <c r="AG332" s="170"/>
      <c r="AH332" s="17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</row>
    <row r="333" spans="1:149" s="1" customFormat="1" x14ac:dyDescent="0.35">
      <c r="A333" s="190"/>
      <c r="B333" s="2"/>
      <c r="C333" s="2"/>
      <c r="D333" s="2"/>
      <c r="E333" s="2"/>
      <c r="F333" s="2"/>
      <c r="G333" s="2"/>
      <c r="H333" s="169"/>
      <c r="I333" s="169"/>
      <c r="J333" s="169"/>
      <c r="K333"/>
      <c r="L333" s="170"/>
      <c r="M333" s="170"/>
      <c r="N333" s="170"/>
      <c r="O333" s="170"/>
      <c r="P333" s="169"/>
      <c r="Q333" s="169"/>
      <c r="R333" s="169"/>
      <c r="S333" s="169"/>
      <c r="T333" s="169"/>
      <c r="U333" s="169"/>
      <c r="V333" s="169"/>
      <c r="W333" s="169"/>
      <c r="X333" s="11"/>
      <c r="Y333" s="170"/>
      <c r="Z333" s="170"/>
      <c r="AA333" s="170"/>
      <c r="AB333" s="170"/>
      <c r="AC333" s="170"/>
      <c r="AD333" s="170"/>
      <c r="AE333" s="171"/>
      <c r="AF333" s="170"/>
      <c r="AG333" s="170"/>
      <c r="AH333" s="17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</row>
    <row r="334" spans="1:149" s="1" customFormat="1" x14ac:dyDescent="0.35">
      <c r="A334" s="190"/>
      <c r="B334" s="2"/>
      <c r="C334" s="2"/>
      <c r="D334" s="2"/>
      <c r="E334" s="2"/>
      <c r="F334" s="2"/>
      <c r="G334" s="2"/>
      <c r="H334" s="169"/>
      <c r="I334" s="169"/>
      <c r="J334" s="169"/>
      <c r="K334"/>
      <c r="L334" s="170"/>
      <c r="M334" s="170"/>
      <c r="N334" s="170"/>
      <c r="O334" s="170"/>
      <c r="P334" s="169"/>
      <c r="Q334" s="169"/>
      <c r="R334" s="169"/>
      <c r="S334" s="169"/>
      <c r="T334" s="169"/>
      <c r="U334" s="169"/>
      <c r="V334" s="169"/>
      <c r="W334" s="169"/>
      <c r="X334" s="170"/>
      <c r="Y334" s="170"/>
      <c r="Z334" s="170"/>
      <c r="AA334" s="170"/>
      <c r="AB334" s="170"/>
      <c r="AC334" s="170"/>
      <c r="AD334" s="170"/>
      <c r="AE334" s="171"/>
      <c r="AF334" s="170"/>
      <c r="AG334" s="170"/>
      <c r="AH334" s="17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</row>
    <row r="335" spans="1:149" s="1" customFormat="1" x14ac:dyDescent="0.35">
      <c r="A335" s="190"/>
      <c r="B335" s="2"/>
      <c r="C335" s="2"/>
      <c r="D335" s="2"/>
      <c r="E335" s="2"/>
      <c r="F335" s="2"/>
      <c r="G335" s="2"/>
      <c r="H335" s="169"/>
      <c r="I335" s="169"/>
      <c r="J335" s="169"/>
      <c r="K335"/>
      <c r="L335" s="170"/>
      <c r="M335" s="170"/>
      <c r="N335" s="170"/>
      <c r="O335" s="170"/>
      <c r="P335" s="169"/>
      <c r="Q335" s="169"/>
      <c r="R335" s="169"/>
      <c r="S335" s="169"/>
      <c r="T335" s="169"/>
      <c r="U335" s="169"/>
      <c r="V335" s="169"/>
      <c r="W335" s="169"/>
      <c r="X335" s="11"/>
      <c r="Y335" s="170"/>
      <c r="Z335" s="170"/>
      <c r="AA335" s="170"/>
      <c r="AB335" s="170"/>
      <c r="AC335" s="170"/>
      <c r="AD335" s="170"/>
      <c r="AE335" s="171"/>
      <c r="AF335" s="170"/>
      <c r="AG335" s="170"/>
      <c r="AH335" s="17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</row>
    <row r="336" spans="1:149" s="1" customFormat="1" x14ac:dyDescent="0.35">
      <c r="A336" s="190"/>
      <c r="B336" s="2"/>
      <c r="C336" s="2"/>
      <c r="D336" s="2"/>
      <c r="E336" s="2"/>
      <c r="F336" s="2"/>
      <c r="G336" s="2"/>
      <c r="H336" s="169"/>
      <c r="I336" s="169"/>
      <c r="J336" s="169"/>
      <c r="K336"/>
      <c r="L336" s="170"/>
      <c r="M336" s="170"/>
      <c r="N336" s="170"/>
      <c r="O336" s="170"/>
      <c r="P336" s="169"/>
      <c r="Q336" s="169"/>
      <c r="R336" s="169"/>
      <c r="S336" s="169"/>
      <c r="T336" s="169"/>
      <c r="U336" s="169"/>
      <c r="V336" s="169"/>
      <c r="W336" s="169"/>
      <c r="X336" s="11"/>
      <c r="Y336" s="170"/>
      <c r="Z336" s="170"/>
      <c r="AA336" s="170"/>
      <c r="AB336" s="170"/>
      <c r="AC336" s="170"/>
      <c r="AD336" s="170"/>
      <c r="AE336" s="171"/>
      <c r="AF336" s="170"/>
      <c r="AG336" s="170"/>
      <c r="AH336" s="17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</row>
    <row r="337" spans="1:149" s="1" customFormat="1" x14ac:dyDescent="0.35">
      <c r="A337" s="190"/>
      <c r="B337" s="2"/>
      <c r="C337" s="2"/>
      <c r="D337" s="2"/>
      <c r="E337" s="2"/>
      <c r="F337" s="2"/>
      <c r="G337" s="2"/>
      <c r="H337" s="169"/>
      <c r="I337" s="169"/>
      <c r="J337" s="169"/>
      <c r="K337"/>
      <c r="L337" s="170"/>
      <c r="M337" s="170"/>
      <c r="N337" s="170"/>
      <c r="O337" s="170"/>
      <c r="P337" s="169"/>
      <c r="Q337" s="169"/>
      <c r="R337" s="169"/>
      <c r="S337" s="169"/>
      <c r="T337" s="169"/>
      <c r="U337" s="169"/>
      <c r="V337" s="169"/>
      <c r="W337" s="169"/>
      <c r="X337" s="11"/>
      <c r="Y337" s="170"/>
      <c r="Z337" s="170"/>
      <c r="AA337" s="170"/>
      <c r="AB337" s="170"/>
      <c r="AC337" s="170"/>
      <c r="AD337" s="170"/>
      <c r="AE337" s="171"/>
      <c r="AF337" s="170"/>
      <c r="AG337" s="170"/>
      <c r="AH337" s="17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</row>
    <row r="338" spans="1:149" s="1" customFormat="1" x14ac:dyDescent="0.35">
      <c r="A338" s="190"/>
      <c r="B338" s="2"/>
      <c r="C338" s="2"/>
      <c r="D338" s="2"/>
      <c r="E338" s="2"/>
      <c r="F338" s="2"/>
      <c r="G338" s="2"/>
      <c r="H338" s="169"/>
      <c r="I338" s="169"/>
      <c r="J338" s="169"/>
      <c r="K338"/>
      <c r="L338" s="170"/>
      <c r="M338" s="170"/>
      <c r="N338" s="170"/>
      <c r="O338" s="170"/>
      <c r="P338" s="169"/>
      <c r="Q338" s="169"/>
      <c r="R338" s="169"/>
      <c r="S338" s="169"/>
      <c r="T338" s="169"/>
      <c r="U338" s="169"/>
      <c r="V338" s="169"/>
      <c r="W338" s="169"/>
      <c r="X338" s="170"/>
      <c r="Y338" s="170"/>
      <c r="Z338" s="170"/>
      <c r="AA338" s="170"/>
      <c r="AB338" s="170"/>
      <c r="AC338" s="170"/>
      <c r="AD338" s="170"/>
      <c r="AE338" s="171"/>
      <c r="AF338" s="170"/>
      <c r="AG338" s="170"/>
      <c r="AH338" s="17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</row>
    <row r="339" spans="1:149" s="1" customFormat="1" x14ac:dyDescent="0.35">
      <c r="A339" s="190"/>
      <c r="B339" s="2"/>
      <c r="C339" s="2"/>
      <c r="D339" s="2"/>
      <c r="E339" s="2"/>
      <c r="F339" s="2"/>
      <c r="G339" s="2"/>
      <c r="H339" s="169"/>
      <c r="I339" s="169"/>
      <c r="J339" s="169"/>
      <c r="K339"/>
      <c r="L339" s="170"/>
      <c r="M339" s="170"/>
      <c r="N339" s="170"/>
      <c r="O339" s="170"/>
      <c r="P339" s="169"/>
      <c r="Q339" s="169"/>
      <c r="R339" s="169"/>
      <c r="S339" s="169"/>
      <c r="T339" s="169"/>
      <c r="U339" s="169"/>
      <c r="V339" s="169"/>
      <c r="W339" s="169"/>
      <c r="X339" s="11"/>
      <c r="Y339" s="170"/>
      <c r="Z339" s="170"/>
      <c r="AA339" s="170"/>
      <c r="AB339" s="170"/>
      <c r="AC339" s="170"/>
      <c r="AD339" s="170"/>
      <c r="AE339" s="171"/>
      <c r="AF339" s="170"/>
      <c r="AG339" s="170"/>
      <c r="AH339" s="17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</row>
    <row r="340" spans="1:149" s="1" customFormat="1" x14ac:dyDescent="0.35">
      <c r="A340" s="190"/>
      <c r="B340" s="2"/>
      <c r="C340" s="2"/>
      <c r="D340" s="2"/>
      <c r="E340" s="2"/>
      <c r="F340" s="2"/>
      <c r="G340" s="2"/>
      <c r="H340" s="169"/>
      <c r="I340" s="169"/>
      <c r="J340" s="169"/>
      <c r="K340"/>
      <c r="L340" s="170"/>
      <c r="M340" s="170"/>
      <c r="N340" s="170"/>
      <c r="O340" s="170"/>
      <c r="P340" s="169"/>
      <c r="Q340" s="169"/>
      <c r="R340" s="169"/>
      <c r="S340" s="169"/>
      <c r="T340" s="169"/>
      <c r="U340" s="169"/>
      <c r="V340" s="169"/>
      <c r="W340" s="169"/>
      <c r="X340" s="11"/>
      <c r="Y340" s="170"/>
      <c r="Z340" s="170"/>
      <c r="AA340" s="170"/>
      <c r="AB340" s="170"/>
      <c r="AC340" s="170"/>
      <c r="AD340" s="170"/>
      <c r="AE340" s="171"/>
      <c r="AF340" s="170"/>
      <c r="AG340" s="170"/>
      <c r="AH340" s="17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</row>
    <row r="341" spans="1:149" s="1" customFormat="1" x14ac:dyDescent="0.35">
      <c r="A341" s="190"/>
      <c r="B341" s="2"/>
      <c r="C341" s="2"/>
      <c r="D341" s="2"/>
      <c r="E341" s="2"/>
      <c r="F341" s="2"/>
      <c r="G341" s="2"/>
      <c r="H341" s="169"/>
      <c r="I341" s="169"/>
      <c r="J341" s="169"/>
      <c r="K341"/>
      <c r="L341" s="170"/>
      <c r="M341" s="170"/>
      <c r="N341" s="170"/>
      <c r="O341" s="170"/>
      <c r="P341" s="169"/>
      <c r="Q341" s="169"/>
      <c r="R341" s="169"/>
      <c r="S341" s="169"/>
      <c r="T341" s="169"/>
      <c r="U341" s="169"/>
      <c r="V341" s="169"/>
      <c r="W341" s="169"/>
      <c r="X341" s="11"/>
      <c r="Y341" s="170"/>
      <c r="Z341" s="170"/>
      <c r="AA341" s="170"/>
      <c r="AB341" s="170"/>
      <c r="AC341" s="170"/>
      <c r="AD341" s="170"/>
      <c r="AE341" s="171"/>
      <c r="AF341" s="170"/>
      <c r="AG341" s="170"/>
      <c r="AH341" s="17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</row>
    <row r="342" spans="1:149" s="1" customFormat="1" x14ac:dyDescent="0.35">
      <c r="A342" s="190"/>
      <c r="B342" s="2"/>
      <c r="C342" s="2"/>
      <c r="D342" s="2"/>
      <c r="E342" s="2"/>
      <c r="F342" s="2"/>
      <c r="G342" s="2"/>
      <c r="H342" s="169"/>
      <c r="I342" s="169"/>
      <c r="J342" s="169"/>
      <c r="K342"/>
      <c r="L342" s="170"/>
      <c r="M342" s="170"/>
      <c r="N342" s="170"/>
      <c r="O342" s="170"/>
      <c r="P342" s="169"/>
      <c r="Q342" s="169"/>
      <c r="R342" s="169"/>
      <c r="S342" s="169"/>
      <c r="T342" s="169"/>
      <c r="U342" s="169"/>
      <c r="V342" s="169"/>
      <c r="W342" s="169"/>
      <c r="X342" s="170"/>
      <c r="Y342" s="170"/>
      <c r="Z342" s="170"/>
      <c r="AA342" s="170"/>
      <c r="AB342" s="170"/>
      <c r="AC342" s="170"/>
      <c r="AD342" s="170"/>
      <c r="AE342" s="171"/>
      <c r="AF342" s="170"/>
      <c r="AG342" s="170"/>
      <c r="AH342" s="17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</row>
    <row r="343" spans="1:149" s="1" customFormat="1" x14ac:dyDescent="0.35">
      <c r="A343" s="190"/>
      <c r="B343" s="2"/>
      <c r="C343" s="2"/>
      <c r="D343" s="2"/>
      <c r="E343" s="2"/>
      <c r="F343" s="2"/>
      <c r="G343" s="2"/>
      <c r="H343" s="169"/>
      <c r="I343" s="169"/>
      <c r="J343" s="169"/>
      <c r="K343"/>
      <c r="L343" s="170"/>
      <c r="M343" s="170"/>
      <c r="N343" s="170"/>
      <c r="O343" s="170"/>
      <c r="P343" s="169"/>
      <c r="Q343" s="169"/>
      <c r="R343" s="169"/>
      <c r="S343" s="169"/>
      <c r="T343" s="169"/>
      <c r="U343" s="169"/>
      <c r="V343" s="169"/>
      <c r="W343" s="169"/>
      <c r="X343" s="11"/>
      <c r="Y343" s="170"/>
      <c r="Z343" s="170"/>
      <c r="AA343" s="170"/>
      <c r="AB343" s="170"/>
      <c r="AC343" s="170"/>
      <c r="AD343" s="170"/>
      <c r="AE343" s="171"/>
      <c r="AF343" s="170"/>
      <c r="AG343" s="170"/>
      <c r="AH343" s="17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</row>
    <row r="344" spans="1:149" s="1" customFormat="1" x14ac:dyDescent="0.35">
      <c r="A344" s="190"/>
      <c r="B344" s="2"/>
      <c r="C344" s="2"/>
      <c r="D344" s="2"/>
      <c r="E344" s="2"/>
      <c r="F344" s="2"/>
      <c r="G344" s="2"/>
      <c r="H344" s="169"/>
      <c r="I344" s="169"/>
      <c r="J344" s="169"/>
      <c r="K344"/>
      <c r="L344" s="170"/>
      <c r="M344" s="170"/>
      <c r="N344" s="170"/>
      <c r="O344" s="170"/>
      <c r="P344" s="169"/>
      <c r="Q344" s="169"/>
      <c r="R344" s="169"/>
      <c r="S344" s="169"/>
      <c r="T344" s="169"/>
      <c r="U344" s="169"/>
      <c r="V344" s="169"/>
      <c r="W344" s="169"/>
      <c r="X344" s="11"/>
      <c r="Y344" s="170"/>
      <c r="Z344" s="170"/>
      <c r="AA344" s="170"/>
      <c r="AB344" s="170"/>
      <c r="AC344" s="170"/>
      <c r="AD344" s="170"/>
      <c r="AE344" s="171"/>
      <c r="AF344" s="170"/>
      <c r="AG344" s="170"/>
      <c r="AH344" s="17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</row>
    <row r="345" spans="1:149" s="1" customFormat="1" x14ac:dyDescent="0.35">
      <c r="A345" s="190"/>
      <c r="B345" s="2"/>
      <c r="C345" s="2"/>
      <c r="D345" s="2"/>
      <c r="E345" s="2"/>
      <c r="F345" s="2"/>
      <c r="G345" s="2"/>
      <c r="H345" s="169"/>
      <c r="I345" s="169"/>
      <c r="J345" s="169"/>
      <c r="K345"/>
      <c r="L345" s="170"/>
      <c r="M345" s="170"/>
      <c r="N345" s="170"/>
      <c r="O345" s="170"/>
      <c r="P345" s="169"/>
      <c r="Q345" s="169"/>
      <c r="R345" s="169"/>
      <c r="S345" s="169"/>
      <c r="T345" s="169"/>
      <c r="U345" s="169"/>
      <c r="V345" s="169"/>
      <c r="W345" s="169"/>
      <c r="X345" s="11"/>
      <c r="Y345" s="170"/>
      <c r="Z345" s="170"/>
      <c r="AA345" s="170"/>
      <c r="AB345" s="170"/>
      <c r="AC345" s="170"/>
      <c r="AD345" s="170"/>
      <c r="AE345" s="171"/>
      <c r="AF345" s="170"/>
      <c r="AG345" s="170"/>
      <c r="AH345" s="17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</row>
    <row r="346" spans="1:149" s="1" customFormat="1" x14ac:dyDescent="0.35">
      <c r="A346" s="190"/>
      <c r="B346" s="2"/>
      <c r="C346" s="2"/>
      <c r="D346" s="2"/>
      <c r="E346" s="2"/>
      <c r="F346" s="2"/>
      <c r="G346" s="2"/>
      <c r="H346" s="169"/>
      <c r="I346" s="169"/>
      <c r="J346" s="169"/>
      <c r="K346"/>
      <c r="L346" s="170"/>
      <c r="M346" s="170"/>
      <c r="N346" s="170"/>
      <c r="O346" s="170"/>
      <c r="P346" s="169"/>
      <c r="Q346" s="169"/>
      <c r="R346" s="169"/>
      <c r="S346" s="169"/>
      <c r="T346" s="169"/>
      <c r="U346" s="169"/>
      <c r="V346" s="169"/>
      <c r="W346" s="169"/>
      <c r="X346" s="170"/>
      <c r="Y346" s="170"/>
      <c r="Z346" s="170"/>
      <c r="AA346" s="170"/>
      <c r="AB346" s="170"/>
      <c r="AC346" s="170"/>
      <c r="AD346" s="170"/>
      <c r="AE346" s="171"/>
      <c r="AF346" s="170"/>
      <c r="AG346" s="170"/>
      <c r="AH346" s="17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</row>
    <row r="347" spans="1:149" s="1" customFormat="1" x14ac:dyDescent="0.35">
      <c r="A347" s="190"/>
      <c r="B347" s="2"/>
      <c r="C347" s="2"/>
      <c r="D347" s="2"/>
      <c r="E347" s="2"/>
      <c r="F347" s="2"/>
      <c r="G347" s="2"/>
      <c r="H347" s="169"/>
      <c r="I347" s="169"/>
      <c r="J347" s="169"/>
      <c r="K347"/>
      <c r="L347" s="170"/>
      <c r="M347" s="170"/>
      <c r="N347" s="170"/>
      <c r="O347" s="170"/>
      <c r="P347" s="169"/>
      <c r="Q347" s="169"/>
      <c r="R347" s="169"/>
      <c r="S347" s="169"/>
      <c r="T347" s="169"/>
      <c r="U347" s="169"/>
      <c r="V347" s="169"/>
      <c r="W347" s="169"/>
      <c r="X347" s="11"/>
      <c r="Y347" s="170"/>
      <c r="Z347" s="170"/>
      <c r="AA347" s="170"/>
      <c r="AB347" s="170"/>
      <c r="AC347" s="170"/>
      <c r="AD347" s="170"/>
      <c r="AE347" s="171"/>
      <c r="AF347" s="170"/>
      <c r="AG347" s="170"/>
      <c r="AH347" s="17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</row>
    <row r="348" spans="1:149" s="1" customFormat="1" x14ac:dyDescent="0.35">
      <c r="A348" s="190"/>
      <c r="B348" s="2"/>
      <c r="C348" s="2"/>
      <c r="D348" s="2"/>
      <c r="E348" s="2"/>
      <c r="F348" s="2"/>
      <c r="G348" s="2"/>
      <c r="H348" s="169"/>
      <c r="I348" s="169"/>
      <c r="J348" s="169"/>
      <c r="K348"/>
      <c r="L348" s="170"/>
      <c r="M348" s="170"/>
      <c r="N348" s="170"/>
      <c r="O348" s="170"/>
      <c r="P348" s="169"/>
      <c r="Q348" s="169"/>
      <c r="R348" s="169"/>
      <c r="S348" s="169"/>
      <c r="T348" s="169"/>
      <c r="U348" s="169"/>
      <c r="V348" s="169"/>
      <c r="W348" s="169"/>
      <c r="X348" s="11"/>
      <c r="Y348" s="170"/>
      <c r="Z348" s="170"/>
      <c r="AA348" s="170"/>
      <c r="AB348" s="170"/>
      <c r="AC348" s="170"/>
      <c r="AD348" s="170"/>
      <c r="AE348" s="171"/>
      <c r="AF348" s="170"/>
      <c r="AG348" s="170"/>
      <c r="AH348" s="17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</row>
    <row r="349" spans="1:149" s="1" customFormat="1" x14ac:dyDescent="0.35">
      <c r="A349" s="190"/>
      <c r="B349" s="2"/>
      <c r="C349" s="2"/>
      <c r="D349" s="2"/>
      <c r="E349" s="2"/>
      <c r="F349" s="2"/>
      <c r="G349" s="2"/>
      <c r="H349" s="169"/>
      <c r="I349" s="169"/>
      <c r="J349" s="169"/>
      <c r="K349"/>
      <c r="L349" s="170"/>
      <c r="M349" s="170"/>
      <c r="N349" s="170"/>
      <c r="O349" s="170"/>
      <c r="P349" s="169"/>
      <c r="Q349" s="169"/>
      <c r="R349" s="169"/>
      <c r="S349" s="169"/>
      <c r="T349" s="169"/>
      <c r="U349" s="169"/>
      <c r="V349" s="169"/>
      <c r="W349" s="169"/>
      <c r="X349" s="11"/>
      <c r="Y349" s="170"/>
      <c r="Z349" s="170"/>
      <c r="AA349" s="170"/>
      <c r="AB349" s="170"/>
      <c r="AC349" s="170"/>
      <c r="AD349" s="170"/>
      <c r="AE349" s="171"/>
      <c r="AF349" s="170"/>
      <c r="AG349" s="170"/>
      <c r="AH349" s="17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</row>
    <row r="350" spans="1:149" s="1" customFormat="1" x14ac:dyDescent="0.35">
      <c r="A350" s="190"/>
      <c r="B350" s="2"/>
      <c r="C350" s="2"/>
      <c r="D350" s="2"/>
      <c r="E350" s="2"/>
      <c r="F350" s="2"/>
      <c r="G350" s="2"/>
      <c r="H350" s="169"/>
      <c r="I350" s="169"/>
      <c r="J350" s="169"/>
      <c r="K350"/>
      <c r="L350" s="170"/>
      <c r="M350" s="170"/>
      <c r="N350" s="170"/>
      <c r="O350" s="170"/>
      <c r="P350" s="169"/>
      <c r="Q350" s="169"/>
      <c r="R350" s="169"/>
      <c r="S350" s="169"/>
      <c r="T350" s="169"/>
      <c r="U350" s="169"/>
      <c r="V350" s="169"/>
      <c r="W350" s="169"/>
      <c r="X350" s="170"/>
      <c r="Y350" s="170"/>
      <c r="Z350" s="170"/>
      <c r="AA350" s="170"/>
      <c r="AB350" s="170"/>
      <c r="AC350" s="170"/>
      <c r="AD350" s="170"/>
      <c r="AE350" s="171"/>
      <c r="AF350" s="170"/>
      <c r="AG350" s="170"/>
      <c r="AH350" s="17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</row>
    <row r="351" spans="1:149" s="1" customFormat="1" x14ac:dyDescent="0.35">
      <c r="A351" s="190"/>
      <c r="B351" s="2"/>
      <c r="C351" s="2"/>
      <c r="D351" s="2"/>
      <c r="E351" s="2"/>
      <c r="F351" s="2"/>
      <c r="G351" s="2"/>
      <c r="H351" s="169"/>
      <c r="I351" s="169"/>
      <c r="J351" s="169"/>
      <c r="K351"/>
      <c r="L351" s="170"/>
      <c r="M351" s="170"/>
      <c r="N351" s="170"/>
      <c r="O351" s="170"/>
      <c r="P351" s="169"/>
      <c r="Q351" s="169"/>
      <c r="R351" s="169"/>
      <c r="S351" s="169"/>
      <c r="T351" s="169"/>
      <c r="U351" s="169"/>
      <c r="V351" s="169"/>
      <c r="W351" s="169"/>
      <c r="X351" s="11"/>
      <c r="Y351" s="170"/>
      <c r="Z351" s="170"/>
      <c r="AA351" s="170"/>
      <c r="AB351" s="170"/>
      <c r="AC351" s="170"/>
      <c r="AD351" s="170"/>
      <c r="AE351" s="171"/>
      <c r="AF351" s="170"/>
      <c r="AG351" s="170"/>
      <c r="AH351" s="17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</row>
    <row r="352" spans="1:149" s="1" customFormat="1" x14ac:dyDescent="0.35">
      <c r="A352" s="190"/>
      <c r="B352" s="2"/>
      <c r="C352" s="2"/>
      <c r="D352" s="2"/>
      <c r="E352" s="2"/>
      <c r="F352" s="2"/>
      <c r="G352" s="2"/>
      <c r="H352" s="169"/>
      <c r="I352" s="169"/>
      <c r="J352" s="169"/>
      <c r="K352"/>
      <c r="L352" s="170"/>
      <c r="M352" s="170"/>
      <c r="N352" s="170"/>
      <c r="O352" s="170"/>
      <c r="P352" s="169"/>
      <c r="Q352" s="169"/>
      <c r="R352" s="169"/>
      <c r="S352" s="169"/>
      <c r="T352" s="169"/>
      <c r="U352" s="169"/>
      <c r="V352" s="169"/>
      <c r="W352" s="169"/>
      <c r="X352" s="11"/>
      <c r="Y352" s="170"/>
      <c r="Z352" s="170"/>
      <c r="AA352" s="170"/>
      <c r="AB352" s="170"/>
      <c r="AC352" s="170"/>
      <c r="AD352" s="170"/>
      <c r="AE352" s="171"/>
      <c r="AF352" s="170"/>
      <c r="AG352" s="170"/>
      <c r="AH352" s="17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</row>
    <row r="353" spans="1:149" s="1" customFormat="1" x14ac:dyDescent="0.35">
      <c r="A353" s="190"/>
      <c r="B353" s="2"/>
      <c r="C353" s="2"/>
      <c r="D353" s="2"/>
      <c r="E353" s="2"/>
      <c r="F353" s="2"/>
      <c r="G353" s="2"/>
      <c r="H353" s="169"/>
      <c r="I353" s="169"/>
      <c r="J353" s="169"/>
      <c r="K353"/>
      <c r="L353" s="170"/>
      <c r="M353" s="170"/>
      <c r="N353" s="170"/>
      <c r="O353" s="170"/>
      <c r="P353" s="169"/>
      <c r="Q353" s="169"/>
      <c r="R353" s="169"/>
      <c r="S353" s="169"/>
      <c r="T353" s="169"/>
      <c r="U353" s="169"/>
      <c r="V353" s="169"/>
      <c r="W353" s="169"/>
      <c r="X353" s="11"/>
      <c r="Y353" s="170"/>
      <c r="Z353" s="170"/>
      <c r="AA353" s="170"/>
      <c r="AB353" s="170"/>
      <c r="AC353" s="170"/>
      <c r="AD353" s="170"/>
      <c r="AE353" s="171"/>
      <c r="AF353" s="170"/>
      <c r="AG353" s="170"/>
      <c r="AH353" s="17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</row>
    <row r="354" spans="1:149" s="1" customFormat="1" x14ac:dyDescent="0.35">
      <c r="A354" s="190"/>
      <c r="B354" s="2"/>
      <c r="C354" s="2"/>
      <c r="D354" s="2"/>
      <c r="E354" s="2"/>
      <c r="F354" s="2"/>
      <c r="G354" s="2"/>
      <c r="H354" s="169"/>
      <c r="I354" s="169"/>
      <c r="J354" s="169"/>
      <c r="K354"/>
      <c r="L354" s="170"/>
      <c r="M354" s="170"/>
      <c r="N354" s="170"/>
      <c r="O354" s="170"/>
      <c r="P354" s="169"/>
      <c r="Q354" s="169"/>
      <c r="R354" s="169"/>
      <c r="S354" s="169"/>
      <c r="T354" s="169"/>
      <c r="U354" s="169"/>
      <c r="V354" s="169"/>
      <c r="W354" s="169"/>
      <c r="X354" s="170"/>
      <c r="Y354" s="170"/>
      <c r="Z354" s="170"/>
      <c r="AA354" s="170"/>
      <c r="AB354" s="170"/>
      <c r="AC354" s="170"/>
      <c r="AD354" s="170"/>
      <c r="AE354" s="171"/>
      <c r="AF354" s="170"/>
      <c r="AG354" s="170"/>
      <c r="AH354" s="17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</row>
    <row r="355" spans="1:149" s="1" customFormat="1" x14ac:dyDescent="0.35">
      <c r="A355" s="190"/>
      <c r="B355" s="2"/>
      <c r="C355" s="2"/>
      <c r="D355" s="2"/>
      <c r="E355" s="2"/>
      <c r="F355" s="2"/>
      <c r="G355" s="2"/>
      <c r="H355" s="169"/>
      <c r="I355" s="169"/>
      <c r="J355" s="169"/>
      <c r="K355"/>
      <c r="L355" s="170"/>
      <c r="M355" s="170"/>
      <c r="N355" s="170"/>
      <c r="O355" s="170"/>
      <c r="P355" s="169"/>
      <c r="Q355" s="169"/>
      <c r="R355" s="169"/>
      <c r="S355" s="169"/>
      <c r="T355" s="169"/>
      <c r="U355" s="169"/>
      <c r="V355" s="169"/>
      <c r="W355" s="169"/>
      <c r="X355" s="11"/>
      <c r="Y355" s="170"/>
      <c r="Z355" s="170"/>
      <c r="AA355" s="170"/>
      <c r="AB355" s="170"/>
      <c r="AC355" s="170"/>
      <c r="AD355" s="170"/>
      <c r="AE355" s="171"/>
      <c r="AF355" s="170"/>
      <c r="AG355" s="170"/>
      <c r="AH355" s="17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</row>
    <row r="356" spans="1:149" s="1" customFormat="1" x14ac:dyDescent="0.35">
      <c r="A356" s="190"/>
      <c r="B356" s="2"/>
      <c r="C356" s="2"/>
      <c r="D356" s="2"/>
      <c r="E356" s="2"/>
      <c r="F356" s="2"/>
      <c r="G356" s="2"/>
      <c r="H356" s="169"/>
      <c r="I356" s="169"/>
      <c r="J356" s="169"/>
      <c r="K356"/>
      <c r="L356" s="170"/>
      <c r="M356" s="170"/>
      <c r="N356" s="170"/>
      <c r="O356" s="170"/>
      <c r="P356" s="169"/>
      <c r="Q356" s="169"/>
      <c r="R356" s="169"/>
      <c r="S356" s="169"/>
      <c r="T356" s="169"/>
      <c r="U356" s="169"/>
      <c r="V356" s="169"/>
      <c r="W356" s="169"/>
      <c r="X356" s="11"/>
      <c r="Y356" s="170"/>
      <c r="Z356" s="170"/>
      <c r="AA356" s="170"/>
      <c r="AB356" s="170"/>
      <c r="AC356" s="170"/>
      <c r="AD356" s="170"/>
      <c r="AE356" s="171"/>
      <c r="AF356" s="170"/>
      <c r="AG356" s="170"/>
      <c r="AH356" s="17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</row>
    <row r="357" spans="1:149" s="1" customFormat="1" x14ac:dyDescent="0.35">
      <c r="A357" s="190"/>
      <c r="B357" s="2"/>
      <c r="C357" s="2"/>
      <c r="D357" s="2"/>
      <c r="E357" s="2"/>
      <c r="F357" s="2"/>
      <c r="G357" s="2"/>
      <c r="H357" s="169"/>
      <c r="I357" s="169"/>
      <c r="J357" s="169"/>
      <c r="K357"/>
      <c r="L357" s="170"/>
      <c r="M357" s="170"/>
      <c r="N357" s="170"/>
      <c r="O357" s="170"/>
      <c r="P357" s="169"/>
      <c r="Q357" s="169"/>
      <c r="R357" s="169"/>
      <c r="S357" s="169"/>
      <c r="T357" s="169"/>
      <c r="U357" s="169"/>
      <c r="V357" s="169"/>
      <c r="W357" s="169"/>
      <c r="X357" s="11"/>
      <c r="Y357" s="170"/>
      <c r="Z357" s="170"/>
      <c r="AA357" s="170"/>
      <c r="AB357" s="170"/>
      <c r="AC357" s="170"/>
      <c r="AD357" s="170"/>
      <c r="AE357" s="171"/>
      <c r="AF357" s="170"/>
      <c r="AG357" s="170"/>
      <c r="AH357" s="17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</row>
    <row r="358" spans="1:149" s="1" customFormat="1" x14ac:dyDescent="0.35">
      <c r="A358" s="190"/>
      <c r="B358" s="2"/>
      <c r="C358" s="2"/>
      <c r="D358" s="2"/>
      <c r="E358" s="2"/>
      <c r="F358" s="2"/>
      <c r="G358" s="2"/>
      <c r="H358" s="169"/>
      <c r="I358" s="169"/>
      <c r="J358" s="169"/>
      <c r="K358"/>
      <c r="L358" s="170"/>
      <c r="M358" s="170"/>
      <c r="N358" s="170"/>
      <c r="O358" s="170"/>
      <c r="P358" s="169"/>
      <c r="Q358" s="169"/>
      <c r="R358" s="169"/>
      <c r="S358" s="169"/>
      <c r="T358" s="169"/>
      <c r="U358" s="169"/>
      <c r="V358" s="169"/>
      <c r="W358" s="169"/>
      <c r="X358" s="170"/>
      <c r="Y358" s="170"/>
      <c r="Z358" s="170"/>
      <c r="AA358" s="170"/>
      <c r="AB358" s="170"/>
      <c r="AC358" s="170"/>
      <c r="AD358" s="170"/>
      <c r="AE358" s="171"/>
      <c r="AF358" s="170"/>
      <c r="AG358" s="170"/>
      <c r="AH358" s="17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</row>
    <row r="359" spans="1:149" s="1" customFormat="1" x14ac:dyDescent="0.35">
      <c r="A359" s="190"/>
      <c r="B359" s="2"/>
      <c r="C359" s="2"/>
      <c r="D359" s="2"/>
      <c r="E359" s="2"/>
      <c r="F359" s="2"/>
      <c r="G359" s="2"/>
      <c r="H359" s="169"/>
      <c r="I359" s="169"/>
      <c r="J359" s="169"/>
      <c r="K359"/>
      <c r="L359" s="170"/>
      <c r="M359" s="170"/>
      <c r="N359" s="170"/>
      <c r="O359" s="170"/>
      <c r="P359" s="169"/>
      <c r="Q359" s="169"/>
      <c r="R359" s="169"/>
      <c r="S359" s="169"/>
      <c r="T359" s="169"/>
      <c r="U359" s="169"/>
      <c r="V359" s="169"/>
      <c r="W359" s="169"/>
      <c r="X359" s="11"/>
      <c r="Y359" s="170"/>
      <c r="Z359" s="170"/>
      <c r="AA359" s="170"/>
      <c r="AB359" s="170"/>
      <c r="AC359" s="170"/>
      <c r="AD359" s="170"/>
      <c r="AE359" s="171"/>
      <c r="AF359" s="170"/>
      <c r="AG359" s="170"/>
      <c r="AH359" s="17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</row>
    <row r="360" spans="1:149" s="1" customFormat="1" x14ac:dyDescent="0.35">
      <c r="A360" s="190"/>
      <c r="B360" s="2"/>
      <c r="C360" s="2"/>
      <c r="D360" s="2"/>
      <c r="E360" s="2"/>
      <c r="F360" s="2"/>
      <c r="G360" s="2"/>
      <c r="H360" s="169"/>
      <c r="I360" s="169"/>
      <c r="J360" s="169"/>
      <c r="K360"/>
      <c r="L360" s="170"/>
      <c r="M360" s="170"/>
      <c r="N360" s="170"/>
      <c r="O360" s="170"/>
      <c r="P360" s="169"/>
      <c r="Q360" s="169"/>
      <c r="R360" s="169"/>
      <c r="S360" s="169"/>
      <c r="T360" s="169"/>
      <c r="U360" s="169"/>
      <c r="V360" s="169"/>
      <c r="W360" s="169"/>
      <c r="X360" s="11"/>
      <c r="Y360" s="170"/>
      <c r="Z360" s="170"/>
      <c r="AA360" s="170"/>
      <c r="AB360" s="170"/>
      <c r="AC360" s="170"/>
      <c r="AD360" s="170"/>
      <c r="AE360" s="171"/>
      <c r="AF360" s="170"/>
      <c r="AG360" s="170"/>
      <c r="AH360" s="17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</row>
    <row r="361" spans="1:149" s="1" customFormat="1" x14ac:dyDescent="0.35">
      <c r="A361" s="190"/>
      <c r="B361" s="2"/>
      <c r="C361" s="2"/>
      <c r="D361" s="2"/>
      <c r="E361" s="2"/>
      <c r="F361" s="2"/>
      <c r="G361" s="2"/>
      <c r="H361" s="169"/>
      <c r="I361" s="169"/>
      <c r="J361" s="169"/>
      <c r="K361"/>
      <c r="L361" s="170"/>
      <c r="M361" s="170"/>
      <c r="N361" s="170"/>
      <c r="O361" s="170"/>
      <c r="P361" s="169"/>
      <c r="Q361" s="169"/>
      <c r="R361" s="169"/>
      <c r="S361" s="169"/>
      <c r="T361" s="169"/>
      <c r="U361" s="169"/>
      <c r="V361" s="169"/>
      <c r="W361" s="169"/>
      <c r="X361" s="11"/>
      <c r="Y361" s="170"/>
      <c r="Z361" s="170"/>
      <c r="AA361" s="170"/>
      <c r="AB361" s="170"/>
      <c r="AC361" s="170"/>
      <c r="AD361" s="170"/>
      <c r="AE361" s="171"/>
      <c r="AF361" s="170"/>
      <c r="AG361" s="170"/>
      <c r="AH361" s="17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</row>
    <row r="362" spans="1:149" s="1" customFormat="1" x14ac:dyDescent="0.35">
      <c r="A362" s="190"/>
      <c r="B362" s="2"/>
      <c r="C362" s="2"/>
      <c r="D362" s="2"/>
      <c r="E362" s="2"/>
      <c r="F362" s="2"/>
      <c r="G362" s="2"/>
      <c r="H362" s="169"/>
      <c r="I362" s="169"/>
      <c r="J362" s="169"/>
      <c r="K362"/>
      <c r="L362" s="170"/>
      <c r="M362" s="170"/>
      <c r="N362" s="170"/>
      <c r="O362" s="170"/>
      <c r="P362" s="169"/>
      <c r="Q362" s="169"/>
      <c r="R362" s="169"/>
      <c r="S362" s="169"/>
      <c r="T362" s="169"/>
      <c r="U362" s="169"/>
      <c r="V362" s="169"/>
      <c r="W362" s="169"/>
      <c r="X362" s="170"/>
      <c r="Y362" s="170"/>
      <c r="Z362" s="170"/>
      <c r="AA362" s="170"/>
      <c r="AB362" s="170"/>
      <c r="AC362" s="170"/>
      <c r="AD362" s="170"/>
      <c r="AE362" s="171"/>
      <c r="AF362" s="170"/>
      <c r="AG362" s="170"/>
      <c r="AH362" s="17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</row>
    <row r="363" spans="1:149" s="1" customFormat="1" x14ac:dyDescent="0.35">
      <c r="A363" s="190"/>
      <c r="B363" s="2"/>
      <c r="C363" s="2"/>
      <c r="D363" s="2"/>
      <c r="E363" s="2"/>
      <c r="F363" s="2"/>
      <c r="G363" s="2"/>
      <c r="H363" s="169"/>
      <c r="I363" s="169"/>
      <c r="J363" s="169"/>
      <c r="K363"/>
      <c r="L363" s="170"/>
      <c r="M363" s="170"/>
      <c r="N363" s="170"/>
      <c r="O363" s="170"/>
      <c r="P363" s="169"/>
      <c r="Q363" s="169"/>
      <c r="R363" s="169"/>
      <c r="S363" s="169"/>
      <c r="T363" s="169"/>
      <c r="U363" s="169"/>
      <c r="V363" s="169"/>
      <c r="W363" s="169"/>
      <c r="X363" s="11"/>
      <c r="Y363" s="170"/>
      <c r="Z363" s="170"/>
      <c r="AA363" s="170"/>
      <c r="AB363" s="170"/>
      <c r="AC363" s="170"/>
      <c r="AD363" s="170"/>
      <c r="AE363" s="171"/>
      <c r="AF363" s="170"/>
      <c r="AG363" s="170"/>
      <c r="AH363" s="17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</row>
    <row r="364" spans="1:149" s="1" customFormat="1" x14ac:dyDescent="0.35">
      <c r="A364" s="190"/>
      <c r="B364" s="2"/>
      <c r="C364" s="2"/>
      <c r="D364" s="2"/>
      <c r="E364" s="2"/>
      <c r="F364" s="2"/>
      <c r="G364" s="2"/>
      <c r="H364" s="169"/>
      <c r="I364" s="169"/>
      <c r="J364" s="169"/>
      <c r="K364"/>
      <c r="L364" s="170"/>
      <c r="M364" s="170"/>
      <c r="N364" s="170"/>
      <c r="O364" s="170"/>
      <c r="P364" s="169"/>
      <c r="Q364" s="169"/>
      <c r="R364" s="169"/>
      <c r="S364" s="169"/>
      <c r="T364" s="169"/>
      <c r="U364" s="169"/>
      <c r="V364" s="169"/>
      <c r="W364" s="169"/>
      <c r="X364" s="11"/>
      <c r="Y364" s="170"/>
      <c r="Z364" s="170"/>
      <c r="AA364" s="170"/>
      <c r="AB364" s="170"/>
      <c r="AC364" s="170"/>
      <c r="AD364" s="170"/>
      <c r="AE364" s="171"/>
      <c r="AF364" s="170"/>
      <c r="AG364" s="170"/>
      <c r="AH364" s="17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</row>
    <row r="365" spans="1:149" s="1" customFormat="1" x14ac:dyDescent="0.35">
      <c r="A365" s="190"/>
      <c r="B365" s="2"/>
      <c r="C365" s="2"/>
      <c r="D365" s="2"/>
      <c r="E365" s="2"/>
      <c r="F365" s="2"/>
      <c r="G365" s="2"/>
      <c r="H365" s="169"/>
      <c r="I365" s="169"/>
      <c r="J365" s="169"/>
      <c r="K365"/>
      <c r="L365" s="170"/>
      <c r="M365" s="170"/>
      <c r="N365" s="170"/>
      <c r="O365" s="170"/>
      <c r="P365" s="169"/>
      <c r="Q365" s="169"/>
      <c r="R365" s="169"/>
      <c r="S365" s="169"/>
      <c r="T365" s="169"/>
      <c r="U365" s="169"/>
      <c r="V365" s="169"/>
      <c r="W365" s="169"/>
      <c r="X365" s="11"/>
      <c r="Y365" s="170"/>
      <c r="Z365" s="170"/>
      <c r="AA365" s="170"/>
      <c r="AB365" s="170"/>
      <c r="AC365" s="170"/>
      <c r="AD365" s="170"/>
      <c r="AE365" s="171"/>
      <c r="AF365" s="170"/>
      <c r="AG365" s="170"/>
      <c r="AH365" s="17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</row>
    <row r="366" spans="1:149" s="1" customFormat="1" x14ac:dyDescent="0.35">
      <c r="A366" s="190"/>
      <c r="B366" s="2"/>
      <c r="C366" s="2"/>
      <c r="D366" s="2"/>
      <c r="E366" s="2"/>
      <c r="F366" s="2"/>
      <c r="G366" s="2"/>
      <c r="H366" s="169"/>
      <c r="I366" s="169"/>
      <c r="J366" s="169"/>
      <c r="K366"/>
      <c r="L366" s="170"/>
      <c r="M366" s="170"/>
      <c r="N366" s="170"/>
      <c r="O366" s="170"/>
      <c r="P366" s="169"/>
      <c r="Q366" s="169"/>
      <c r="R366" s="169"/>
      <c r="S366" s="169"/>
      <c r="T366" s="169"/>
      <c r="U366" s="169"/>
      <c r="V366" s="169"/>
      <c r="W366" s="169"/>
      <c r="X366" s="170"/>
      <c r="Y366" s="170"/>
      <c r="Z366" s="170"/>
      <c r="AA366" s="170"/>
      <c r="AB366" s="170"/>
      <c r="AC366" s="170"/>
      <c r="AD366" s="170"/>
      <c r="AE366" s="171"/>
      <c r="AF366" s="170"/>
      <c r="AG366" s="170"/>
      <c r="AH366" s="17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</row>
    <row r="367" spans="1:149" s="1" customFormat="1" x14ac:dyDescent="0.35">
      <c r="A367" s="190"/>
      <c r="B367" s="2"/>
      <c r="C367" s="2"/>
      <c r="D367" s="2"/>
      <c r="E367" s="2"/>
      <c r="F367" s="2"/>
      <c r="G367" s="2"/>
      <c r="H367" s="169"/>
      <c r="I367" s="169"/>
      <c r="J367" s="169"/>
      <c r="K367"/>
      <c r="L367" s="170"/>
      <c r="M367" s="170"/>
      <c r="N367" s="170"/>
      <c r="O367" s="170"/>
      <c r="P367" s="169"/>
      <c r="Q367" s="169"/>
      <c r="R367" s="169"/>
      <c r="S367" s="169"/>
      <c r="T367" s="169"/>
      <c r="U367" s="169"/>
      <c r="V367" s="169"/>
      <c r="W367" s="169"/>
      <c r="X367" s="11"/>
      <c r="Y367" s="170"/>
      <c r="Z367" s="170"/>
      <c r="AA367" s="170"/>
      <c r="AB367" s="170"/>
      <c r="AC367" s="170"/>
      <c r="AD367" s="170"/>
      <c r="AE367" s="171"/>
      <c r="AF367" s="170"/>
      <c r="AG367" s="170"/>
      <c r="AH367" s="17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</row>
    <row r="368" spans="1:149" s="1" customFormat="1" x14ac:dyDescent="0.35">
      <c r="A368" s="190"/>
      <c r="B368" s="2"/>
      <c r="C368" s="2"/>
      <c r="D368" s="2"/>
      <c r="E368" s="2"/>
      <c r="F368" s="2"/>
      <c r="G368" s="2"/>
      <c r="H368" s="169"/>
      <c r="I368" s="169"/>
      <c r="J368" s="169"/>
      <c r="K368"/>
      <c r="L368" s="170"/>
      <c r="M368" s="170"/>
      <c r="N368" s="170"/>
      <c r="O368" s="170"/>
      <c r="P368" s="169"/>
      <c r="Q368" s="169"/>
      <c r="R368" s="169"/>
      <c r="S368" s="169"/>
      <c r="T368" s="169"/>
      <c r="U368" s="169"/>
      <c r="V368" s="169"/>
      <c r="W368" s="169"/>
      <c r="X368" s="11"/>
      <c r="Y368" s="170"/>
      <c r="Z368" s="170"/>
      <c r="AA368" s="170"/>
      <c r="AB368" s="170"/>
      <c r="AC368" s="170"/>
      <c r="AD368" s="170"/>
      <c r="AE368" s="171"/>
      <c r="AF368" s="170"/>
      <c r="AG368" s="170"/>
      <c r="AH368" s="17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</row>
    <row r="369" spans="1:149" s="1" customFormat="1" x14ac:dyDescent="0.35">
      <c r="A369" s="190"/>
      <c r="B369" s="2"/>
      <c r="C369" s="2"/>
      <c r="D369" s="2"/>
      <c r="E369" s="2"/>
      <c r="F369" s="2"/>
      <c r="G369" s="2"/>
      <c r="H369" s="169"/>
      <c r="I369" s="169"/>
      <c r="J369" s="169"/>
      <c r="K369"/>
      <c r="L369" s="170"/>
      <c r="M369" s="170"/>
      <c r="N369" s="170"/>
      <c r="O369" s="170"/>
      <c r="P369" s="169"/>
      <c r="Q369" s="169"/>
      <c r="R369" s="169"/>
      <c r="S369" s="169"/>
      <c r="T369" s="169"/>
      <c r="U369" s="169"/>
      <c r="V369" s="169"/>
      <c r="W369" s="169"/>
      <c r="X369" s="11"/>
      <c r="Y369" s="170"/>
      <c r="Z369" s="170"/>
      <c r="AA369" s="170"/>
      <c r="AB369" s="170"/>
      <c r="AC369" s="170"/>
      <c r="AD369" s="170"/>
      <c r="AE369" s="171"/>
      <c r="AF369" s="170"/>
      <c r="AG369" s="170"/>
      <c r="AH369" s="17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</row>
    <row r="370" spans="1:149" s="1" customFormat="1" x14ac:dyDescent="0.35">
      <c r="A370" s="190"/>
      <c r="B370" s="2"/>
      <c r="C370" s="2"/>
      <c r="D370" s="2"/>
      <c r="E370" s="2"/>
      <c r="F370" s="2"/>
      <c r="G370" s="2"/>
      <c r="H370" s="169"/>
      <c r="I370" s="169"/>
      <c r="J370" s="169"/>
      <c r="K370"/>
      <c r="L370" s="170"/>
      <c r="M370" s="170"/>
      <c r="N370" s="170"/>
      <c r="O370" s="170"/>
      <c r="P370" s="169"/>
      <c r="Q370" s="169"/>
      <c r="R370" s="169"/>
      <c r="S370" s="169"/>
      <c r="T370" s="169"/>
      <c r="U370" s="169"/>
      <c r="V370" s="169"/>
      <c r="W370" s="169"/>
      <c r="X370" s="170"/>
      <c r="Y370" s="170"/>
      <c r="Z370" s="170"/>
      <c r="AA370" s="170"/>
      <c r="AB370" s="170"/>
      <c r="AC370" s="170"/>
      <c r="AD370" s="170"/>
      <c r="AE370" s="171"/>
      <c r="AF370" s="170"/>
      <c r="AG370" s="170"/>
      <c r="AH370" s="1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</row>
    <row r="371" spans="1:149" s="1" customFormat="1" x14ac:dyDescent="0.35">
      <c r="A371" s="190"/>
      <c r="B371" s="2"/>
      <c r="C371" s="2"/>
      <c r="D371" s="2"/>
      <c r="E371" s="2"/>
      <c r="F371" s="2"/>
      <c r="G371" s="2"/>
      <c r="H371" s="169"/>
      <c r="I371" s="169"/>
      <c r="J371" s="169"/>
      <c r="K371"/>
      <c r="L371" s="170"/>
      <c r="M371" s="170"/>
      <c r="N371" s="170"/>
      <c r="O371" s="170"/>
      <c r="P371" s="169"/>
      <c r="Q371" s="169"/>
      <c r="R371" s="169"/>
      <c r="S371" s="169"/>
      <c r="T371" s="169"/>
      <c r="U371" s="169"/>
      <c r="V371" s="169"/>
      <c r="W371" s="169"/>
      <c r="X371" s="11"/>
      <c r="Y371" s="170"/>
      <c r="Z371" s="170"/>
      <c r="AA371" s="170"/>
      <c r="AB371" s="170"/>
      <c r="AC371" s="170"/>
      <c r="AD371" s="170"/>
      <c r="AE371" s="171"/>
      <c r="AF371" s="170"/>
      <c r="AG371" s="170"/>
      <c r="AH371" s="17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</row>
    <row r="372" spans="1:149" s="1" customFormat="1" x14ac:dyDescent="0.35">
      <c r="A372" s="190"/>
      <c r="B372" s="2"/>
      <c r="C372" s="2"/>
      <c r="D372" s="2"/>
      <c r="E372" s="2"/>
      <c r="F372" s="2"/>
      <c r="G372" s="2"/>
      <c r="H372" s="169"/>
      <c r="I372" s="169"/>
      <c r="J372" s="169"/>
      <c r="K372"/>
      <c r="L372" s="170"/>
      <c r="M372" s="170"/>
      <c r="N372" s="170"/>
      <c r="O372" s="170"/>
      <c r="P372" s="169"/>
      <c r="Q372" s="169"/>
      <c r="R372" s="169"/>
      <c r="S372" s="169"/>
      <c r="T372" s="169"/>
      <c r="U372" s="169"/>
      <c r="V372" s="169"/>
      <c r="W372" s="169"/>
      <c r="X372" s="11"/>
      <c r="Y372" s="170"/>
      <c r="Z372" s="170"/>
      <c r="AA372" s="170"/>
      <c r="AB372" s="170"/>
      <c r="AC372" s="170"/>
      <c r="AD372" s="170"/>
      <c r="AE372" s="171"/>
      <c r="AF372" s="170"/>
      <c r="AG372" s="170"/>
      <c r="AH372" s="17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</row>
    <row r="373" spans="1:149" s="1" customFormat="1" x14ac:dyDescent="0.35">
      <c r="A373" s="190"/>
      <c r="B373" s="2"/>
      <c r="C373" s="2"/>
      <c r="D373" s="2"/>
      <c r="E373" s="2"/>
      <c r="F373" s="2"/>
      <c r="G373" s="2"/>
      <c r="H373" s="169"/>
      <c r="I373" s="169"/>
      <c r="J373" s="169"/>
      <c r="K373"/>
      <c r="L373" s="170"/>
      <c r="M373" s="170"/>
      <c r="N373" s="170"/>
      <c r="O373" s="170"/>
      <c r="P373" s="169"/>
      <c r="Q373" s="169"/>
      <c r="R373" s="169"/>
      <c r="S373" s="169"/>
      <c r="T373" s="169"/>
      <c r="U373" s="169"/>
      <c r="V373" s="169"/>
      <c r="W373" s="169"/>
      <c r="X373" s="11"/>
      <c r="Y373" s="170"/>
      <c r="Z373" s="170"/>
      <c r="AA373" s="170"/>
      <c r="AB373" s="170"/>
      <c r="AC373" s="170"/>
      <c r="AD373" s="170"/>
      <c r="AE373" s="171"/>
      <c r="AF373" s="170"/>
      <c r="AG373" s="170"/>
      <c r="AH373" s="17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</row>
    <row r="374" spans="1:149" s="1" customFormat="1" x14ac:dyDescent="0.35">
      <c r="A374" s="190"/>
      <c r="B374" s="2"/>
      <c r="C374" s="2"/>
      <c r="D374" s="2"/>
      <c r="E374" s="2"/>
      <c r="F374" s="2"/>
      <c r="G374" s="2"/>
      <c r="H374" s="169"/>
      <c r="I374" s="169"/>
      <c r="J374" s="169"/>
      <c r="K374"/>
      <c r="L374" s="170"/>
      <c r="M374" s="170"/>
      <c r="N374" s="170"/>
      <c r="O374" s="170"/>
      <c r="P374" s="169"/>
      <c r="Q374" s="169"/>
      <c r="R374" s="169"/>
      <c r="S374" s="169"/>
      <c r="T374" s="169"/>
      <c r="U374" s="169"/>
      <c r="V374" s="169"/>
      <c r="W374" s="169"/>
      <c r="X374" s="170"/>
      <c r="Y374" s="170"/>
      <c r="Z374" s="170"/>
      <c r="AA374" s="170"/>
      <c r="AB374" s="170"/>
      <c r="AC374" s="170"/>
      <c r="AD374" s="170"/>
      <c r="AE374" s="171"/>
      <c r="AF374" s="170"/>
      <c r="AG374" s="170"/>
      <c r="AH374" s="17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</row>
    <row r="375" spans="1:149" s="1" customFormat="1" x14ac:dyDescent="0.35">
      <c r="A375" s="190"/>
      <c r="B375" s="2"/>
      <c r="C375" s="2"/>
      <c r="D375" s="2"/>
      <c r="E375" s="2"/>
      <c r="F375" s="2"/>
      <c r="G375" s="2"/>
      <c r="H375" s="169"/>
      <c r="I375" s="169"/>
      <c r="J375" s="169"/>
      <c r="K375"/>
      <c r="L375" s="170"/>
      <c r="M375" s="170"/>
      <c r="N375" s="170"/>
      <c r="O375" s="170"/>
      <c r="P375" s="169"/>
      <c r="Q375" s="169"/>
      <c r="R375" s="169"/>
      <c r="S375" s="169"/>
      <c r="T375" s="169"/>
      <c r="U375" s="169"/>
      <c r="V375" s="169"/>
      <c r="W375" s="169"/>
      <c r="X375" s="11"/>
      <c r="Y375" s="170"/>
      <c r="Z375" s="170"/>
      <c r="AA375" s="170"/>
      <c r="AB375" s="170"/>
      <c r="AC375" s="170"/>
      <c r="AD375" s="170"/>
      <c r="AE375" s="171"/>
      <c r="AF375" s="170"/>
      <c r="AG375" s="170"/>
      <c r="AH375" s="17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</row>
    <row r="376" spans="1:149" s="1" customFormat="1" x14ac:dyDescent="0.35">
      <c r="A376" s="190"/>
      <c r="B376" s="2"/>
      <c r="C376" s="2"/>
      <c r="D376" s="2"/>
      <c r="E376" s="2"/>
      <c r="F376" s="2"/>
      <c r="G376" s="2"/>
      <c r="H376" s="169"/>
      <c r="I376" s="169"/>
      <c r="J376" s="169"/>
      <c r="K376"/>
      <c r="L376" s="170"/>
      <c r="M376" s="170"/>
      <c r="N376" s="170"/>
      <c r="O376" s="170"/>
      <c r="P376" s="169"/>
      <c r="Q376" s="169"/>
      <c r="R376" s="169"/>
      <c r="S376" s="169"/>
      <c r="T376" s="169"/>
      <c r="U376" s="169"/>
      <c r="V376" s="169"/>
      <c r="W376" s="169"/>
      <c r="X376" s="11"/>
      <c r="Y376" s="170"/>
      <c r="Z376" s="170"/>
      <c r="AA376" s="170"/>
      <c r="AB376" s="170"/>
      <c r="AC376" s="170"/>
      <c r="AD376" s="170"/>
      <c r="AE376" s="171"/>
      <c r="AF376" s="170"/>
      <c r="AG376" s="170"/>
      <c r="AH376" s="17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</row>
    <row r="377" spans="1:149" s="1" customFormat="1" x14ac:dyDescent="0.35">
      <c r="A377" s="190"/>
      <c r="B377" s="2"/>
      <c r="C377" s="2"/>
      <c r="D377" s="2"/>
      <c r="E377" s="2"/>
      <c r="F377" s="2"/>
      <c r="G377" s="2"/>
      <c r="H377" s="169"/>
      <c r="I377" s="169"/>
      <c r="J377" s="169"/>
      <c r="K377"/>
      <c r="L377" s="170"/>
      <c r="M377" s="170"/>
      <c r="N377" s="170"/>
      <c r="O377" s="170"/>
      <c r="P377" s="169"/>
      <c r="Q377" s="169"/>
      <c r="R377" s="169"/>
      <c r="S377" s="169"/>
      <c r="T377" s="169"/>
      <c r="U377" s="169"/>
      <c r="V377" s="169"/>
      <c r="W377" s="169"/>
      <c r="X377" s="11"/>
      <c r="Y377" s="170"/>
      <c r="Z377" s="170"/>
      <c r="AA377" s="170"/>
      <c r="AB377" s="170"/>
      <c r="AC377" s="170"/>
      <c r="AD377" s="170"/>
      <c r="AE377" s="171"/>
      <c r="AF377" s="170"/>
      <c r="AG377" s="170"/>
      <c r="AH377" s="17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</row>
    <row r="378" spans="1:149" s="1" customFormat="1" x14ac:dyDescent="0.35">
      <c r="A378" s="190"/>
      <c r="B378" s="2"/>
      <c r="C378" s="2"/>
      <c r="D378" s="2"/>
      <c r="E378" s="2"/>
      <c r="F378" s="2"/>
      <c r="G378" s="2"/>
      <c r="H378" s="169"/>
      <c r="I378" s="169"/>
      <c r="J378" s="169"/>
      <c r="K378"/>
      <c r="L378" s="170"/>
      <c r="M378" s="170"/>
      <c r="N378" s="170"/>
      <c r="O378" s="170"/>
      <c r="P378" s="169"/>
      <c r="Q378" s="169"/>
      <c r="R378" s="169"/>
      <c r="S378" s="169"/>
      <c r="T378" s="169"/>
      <c r="U378" s="169"/>
      <c r="V378" s="169"/>
      <c r="W378" s="169"/>
      <c r="X378" s="170"/>
      <c r="Y378" s="170"/>
      <c r="Z378" s="170"/>
      <c r="AA378" s="170"/>
      <c r="AB378" s="170"/>
      <c r="AC378" s="170"/>
      <c r="AD378" s="170"/>
      <c r="AE378" s="171"/>
      <c r="AF378" s="170"/>
      <c r="AG378" s="170"/>
      <c r="AH378" s="17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</row>
    <row r="379" spans="1:149" s="1" customFormat="1" x14ac:dyDescent="0.35">
      <c r="A379" s="190"/>
      <c r="B379" s="2"/>
      <c r="C379" s="2"/>
      <c r="D379" s="2"/>
      <c r="E379" s="2"/>
      <c r="F379" s="2"/>
      <c r="G379" s="2"/>
      <c r="H379" s="169"/>
      <c r="I379" s="169"/>
      <c r="J379" s="169"/>
      <c r="K379"/>
      <c r="L379" s="170"/>
      <c r="M379" s="170"/>
      <c r="N379" s="170"/>
      <c r="O379" s="170"/>
      <c r="P379" s="169"/>
      <c r="Q379" s="169"/>
      <c r="R379" s="169"/>
      <c r="S379" s="169"/>
      <c r="T379" s="169"/>
      <c r="U379" s="169"/>
      <c r="V379" s="169"/>
      <c r="W379" s="169"/>
      <c r="X379" s="11"/>
      <c r="Y379" s="170"/>
      <c r="Z379" s="170"/>
      <c r="AA379" s="170"/>
      <c r="AB379" s="170"/>
      <c r="AC379" s="170"/>
      <c r="AD379" s="170"/>
      <c r="AE379" s="171"/>
      <c r="AF379" s="170"/>
      <c r="AG379" s="170"/>
      <c r="AH379" s="17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</row>
    <row r="380" spans="1:149" s="1" customFormat="1" x14ac:dyDescent="0.35">
      <c r="A380" s="190"/>
      <c r="B380" s="2"/>
      <c r="C380" s="2"/>
      <c r="D380" s="2"/>
      <c r="E380" s="2"/>
      <c r="F380" s="2"/>
      <c r="G380" s="2"/>
      <c r="H380" s="169"/>
      <c r="I380" s="169"/>
      <c r="J380" s="169"/>
      <c r="K380"/>
      <c r="L380" s="170"/>
      <c r="M380" s="170"/>
      <c r="N380" s="170"/>
      <c r="O380" s="170"/>
      <c r="P380" s="169"/>
      <c r="Q380" s="169"/>
      <c r="R380" s="169"/>
      <c r="S380" s="169"/>
      <c r="T380" s="169"/>
      <c r="U380" s="169"/>
      <c r="V380" s="169"/>
      <c r="W380" s="169"/>
      <c r="X380" s="11"/>
      <c r="Y380" s="170"/>
      <c r="Z380" s="170"/>
      <c r="AA380" s="170"/>
      <c r="AB380" s="170"/>
      <c r="AC380" s="170"/>
      <c r="AD380" s="170"/>
      <c r="AE380" s="171"/>
      <c r="AF380" s="170"/>
      <c r="AG380" s="170"/>
      <c r="AH380" s="17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</row>
    <row r="381" spans="1:149" s="1" customFormat="1" x14ac:dyDescent="0.35">
      <c r="A381" s="190"/>
      <c r="B381" s="2"/>
      <c r="C381" s="2"/>
      <c r="D381" s="2"/>
      <c r="E381" s="2"/>
      <c r="F381" s="2"/>
      <c r="G381" s="2"/>
      <c r="H381" s="169"/>
      <c r="I381" s="169"/>
      <c r="J381" s="169"/>
      <c r="K381"/>
      <c r="L381" s="170"/>
      <c r="M381" s="170"/>
      <c r="N381" s="170"/>
      <c r="O381" s="170"/>
      <c r="P381" s="169"/>
      <c r="Q381" s="169"/>
      <c r="R381" s="169"/>
      <c r="S381" s="169"/>
      <c r="T381" s="169"/>
      <c r="U381" s="169"/>
      <c r="V381" s="169"/>
      <c r="W381" s="169"/>
      <c r="X381" s="11"/>
      <c r="Y381" s="170"/>
      <c r="Z381" s="170"/>
      <c r="AA381" s="170"/>
      <c r="AB381" s="170"/>
      <c r="AC381" s="170"/>
      <c r="AD381" s="170"/>
      <c r="AE381" s="171"/>
      <c r="AF381" s="170"/>
      <c r="AG381" s="170"/>
      <c r="AH381" s="17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</row>
    <row r="382" spans="1:149" s="1" customFormat="1" x14ac:dyDescent="0.35">
      <c r="A382" s="190"/>
      <c r="B382" s="2"/>
      <c r="C382" s="2"/>
      <c r="D382" s="2"/>
      <c r="E382" s="2"/>
      <c r="F382" s="2"/>
      <c r="G382" s="2"/>
      <c r="H382" s="169"/>
      <c r="I382" s="169"/>
      <c r="J382" s="169"/>
      <c r="K382"/>
      <c r="L382" s="170"/>
      <c r="M382" s="170"/>
      <c r="N382" s="170"/>
      <c r="O382" s="170"/>
      <c r="P382" s="169"/>
      <c r="Q382" s="169"/>
      <c r="R382" s="169"/>
      <c r="S382" s="169"/>
      <c r="T382" s="169"/>
      <c r="U382" s="169"/>
      <c r="V382" s="169"/>
      <c r="W382" s="169"/>
      <c r="X382" s="170"/>
      <c r="Y382" s="170"/>
      <c r="Z382" s="170"/>
      <c r="AA382" s="170"/>
      <c r="AB382" s="170"/>
      <c r="AC382" s="170"/>
      <c r="AD382" s="170"/>
      <c r="AE382" s="171"/>
      <c r="AF382" s="170"/>
      <c r="AG382" s="170"/>
      <c r="AH382" s="17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</row>
    <row r="383" spans="1:149" s="1" customFormat="1" x14ac:dyDescent="0.35">
      <c r="A383" s="190"/>
      <c r="B383" s="2"/>
      <c r="C383" s="2"/>
      <c r="D383" s="2"/>
      <c r="E383" s="2"/>
      <c r="F383" s="2"/>
      <c r="G383" s="2"/>
      <c r="H383" s="169"/>
      <c r="I383" s="169"/>
      <c r="J383" s="169"/>
      <c r="K383"/>
      <c r="L383" s="170"/>
      <c r="M383" s="170"/>
      <c r="N383" s="170"/>
      <c r="O383" s="170"/>
      <c r="P383" s="169"/>
      <c r="Q383" s="169"/>
      <c r="R383" s="169"/>
      <c r="S383" s="169"/>
      <c r="T383" s="169"/>
      <c r="U383" s="169"/>
      <c r="V383" s="169"/>
      <c r="W383" s="169"/>
      <c r="X383" s="11"/>
      <c r="Y383" s="170"/>
      <c r="Z383" s="170"/>
      <c r="AA383" s="170"/>
      <c r="AB383" s="170"/>
      <c r="AC383" s="170"/>
      <c r="AD383" s="170"/>
      <c r="AE383" s="171"/>
      <c r="AF383" s="170"/>
      <c r="AG383" s="170"/>
      <c r="AH383" s="170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</row>
    <row r="384" spans="1:149" s="1" customFormat="1" x14ac:dyDescent="0.35">
      <c r="A384" s="190"/>
      <c r="B384" s="2"/>
      <c r="C384" s="2"/>
      <c r="D384" s="2"/>
      <c r="E384" s="2"/>
      <c r="F384" s="2"/>
      <c r="G384" s="2"/>
      <c r="H384" s="169"/>
      <c r="I384" s="169"/>
      <c r="J384" s="169"/>
      <c r="K384"/>
      <c r="L384" s="170"/>
      <c r="M384" s="170"/>
      <c r="N384" s="170"/>
      <c r="O384" s="170"/>
      <c r="P384" s="169"/>
      <c r="Q384" s="169"/>
      <c r="R384" s="169"/>
      <c r="S384" s="169"/>
      <c r="T384" s="169"/>
      <c r="U384" s="169"/>
      <c r="V384" s="169"/>
      <c r="W384" s="169"/>
      <c r="X384" s="11"/>
      <c r="Y384" s="170"/>
      <c r="Z384" s="170"/>
      <c r="AA384" s="170"/>
      <c r="AB384" s="170"/>
      <c r="AC384" s="170"/>
      <c r="AD384" s="170"/>
      <c r="AE384" s="171"/>
      <c r="AF384" s="170"/>
      <c r="AG384" s="170"/>
      <c r="AH384" s="170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</row>
    <row r="385" spans="1:149" s="1" customFormat="1" x14ac:dyDescent="0.35">
      <c r="A385" s="190"/>
      <c r="B385" s="2"/>
      <c r="C385" s="2"/>
      <c r="D385" s="2"/>
      <c r="E385" s="2"/>
      <c r="F385" s="2"/>
      <c r="G385" s="2"/>
      <c r="H385" s="169"/>
      <c r="I385" s="169"/>
      <c r="J385" s="169"/>
      <c r="K385"/>
      <c r="L385" s="170"/>
      <c r="M385" s="170"/>
      <c r="N385" s="170"/>
      <c r="O385" s="170"/>
      <c r="P385" s="169"/>
      <c r="Q385" s="169"/>
      <c r="R385" s="169"/>
      <c r="S385" s="169"/>
      <c r="T385" s="169"/>
      <c r="U385" s="169"/>
      <c r="V385" s="169"/>
      <c r="W385" s="169"/>
      <c r="X385" s="11"/>
      <c r="Y385" s="170"/>
      <c r="Z385" s="170"/>
      <c r="AA385" s="170"/>
      <c r="AB385" s="170"/>
      <c r="AC385" s="170"/>
      <c r="AD385" s="170"/>
      <c r="AE385" s="171"/>
      <c r="AF385" s="170"/>
      <c r="AG385" s="170"/>
      <c r="AH385" s="170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</row>
    <row r="386" spans="1:149" s="1" customFormat="1" x14ac:dyDescent="0.35">
      <c r="A386" s="190"/>
      <c r="B386" s="2"/>
      <c r="C386" s="2"/>
      <c r="D386" s="2"/>
      <c r="E386" s="2"/>
      <c r="F386" s="2"/>
      <c r="G386" s="2"/>
      <c r="H386" s="169"/>
      <c r="I386" s="169"/>
      <c r="J386" s="169"/>
      <c r="K386"/>
      <c r="L386" s="170"/>
      <c r="M386" s="170"/>
      <c r="N386" s="170"/>
      <c r="O386" s="170"/>
      <c r="P386" s="169"/>
      <c r="Q386" s="169"/>
      <c r="R386" s="169"/>
      <c r="S386" s="169"/>
      <c r="T386" s="169"/>
      <c r="U386" s="169"/>
      <c r="V386" s="169"/>
      <c r="W386" s="169"/>
      <c r="X386" s="170"/>
      <c r="Y386" s="170"/>
      <c r="Z386" s="170"/>
      <c r="AA386" s="170"/>
      <c r="AB386" s="170"/>
      <c r="AC386" s="170"/>
      <c r="AD386" s="170"/>
      <c r="AE386" s="171"/>
      <c r="AF386" s="170"/>
      <c r="AG386" s="170"/>
      <c r="AH386" s="170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</row>
    <row r="387" spans="1:149" s="1" customFormat="1" x14ac:dyDescent="0.35">
      <c r="A387" s="190"/>
      <c r="B387" s="2"/>
      <c r="C387" s="2"/>
      <c r="D387" s="2"/>
      <c r="E387" s="2"/>
      <c r="F387" s="2"/>
      <c r="G387" s="2"/>
      <c r="H387" s="169"/>
      <c r="I387" s="169"/>
      <c r="J387" s="169"/>
      <c r="K387"/>
      <c r="L387" s="170"/>
      <c r="M387" s="170"/>
      <c r="N387" s="170"/>
      <c r="O387" s="170"/>
      <c r="P387" s="169"/>
      <c r="Q387" s="169"/>
      <c r="R387" s="169"/>
      <c r="S387" s="169"/>
      <c r="T387" s="169"/>
      <c r="U387" s="169"/>
      <c r="V387" s="169"/>
      <c r="W387" s="169"/>
      <c r="X387" s="11"/>
      <c r="Y387" s="170"/>
      <c r="Z387" s="170"/>
      <c r="AA387" s="170"/>
      <c r="AB387" s="170"/>
      <c r="AC387" s="170"/>
      <c r="AD387" s="170"/>
      <c r="AE387" s="171"/>
      <c r="AF387" s="170"/>
      <c r="AG387" s="170"/>
      <c r="AH387" s="170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</row>
    <row r="388" spans="1:149" s="1" customFormat="1" x14ac:dyDescent="0.35">
      <c r="A388" s="190"/>
      <c r="B388" s="2"/>
      <c r="C388" s="2"/>
      <c r="D388" s="2"/>
      <c r="E388" s="2"/>
      <c r="F388" s="2"/>
      <c r="G388" s="2"/>
      <c r="H388" s="169"/>
      <c r="I388" s="169"/>
      <c r="J388" s="169"/>
      <c r="K388"/>
      <c r="L388" s="170"/>
      <c r="M388" s="170"/>
      <c r="N388" s="170"/>
      <c r="O388" s="170"/>
      <c r="P388" s="169"/>
      <c r="Q388" s="169"/>
      <c r="R388" s="169"/>
      <c r="S388" s="169"/>
      <c r="T388" s="169"/>
      <c r="U388" s="169"/>
      <c r="V388" s="169"/>
      <c r="W388" s="169"/>
      <c r="X388" s="11"/>
      <c r="Y388" s="170"/>
      <c r="Z388" s="170"/>
      <c r="AA388" s="170"/>
      <c r="AB388" s="170"/>
      <c r="AC388" s="170"/>
      <c r="AD388" s="170"/>
      <c r="AE388" s="171"/>
      <c r="AF388" s="170"/>
      <c r="AG388" s="170"/>
      <c r="AH388" s="170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</row>
    <row r="389" spans="1:149" s="1" customFormat="1" x14ac:dyDescent="0.35">
      <c r="A389" s="190"/>
      <c r="B389" s="2"/>
      <c r="C389" s="2"/>
      <c r="D389" s="2"/>
      <c r="E389" s="2"/>
      <c r="F389" s="2"/>
      <c r="G389" s="2"/>
      <c r="H389" s="169"/>
      <c r="I389" s="169"/>
      <c r="J389" s="169"/>
      <c r="K389"/>
      <c r="L389" s="170"/>
      <c r="M389" s="170"/>
      <c r="N389" s="170"/>
      <c r="O389" s="170"/>
      <c r="P389" s="169"/>
      <c r="Q389" s="169"/>
      <c r="R389" s="169"/>
      <c r="S389" s="169"/>
      <c r="T389" s="169"/>
      <c r="U389" s="169"/>
      <c r="V389" s="169"/>
      <c r="W389" s="169"/>
      <c r="X389" s="11"/>
      <c r="Y389" s="170"/>
      <c r="Z389" s="170"/>
      <c r="AA389" s="170"/>
      <c r="AB389" s="170"/>
      <c r="AC389" s="170"/>
      <c r="AD389" s="170"/>
      <c r="AE389" s="171"/>
      <c r="AF389" s="170"/>
      <c r="AG389" s="170"/>
      <c r="AH389" s="170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</row>
    <row r="390" spans="1:149" s="1" customFormat="1" x14ac:dyDescent="0.35">
      <c r="A390" s="190"/>
      <c r="B390" s="2"/>
      <c r="C390" s="2"/>
      <c r="D390" s="2"/>
      <c r="E390" s="2"/>
      <c r="F390" s="2"/>
      <c r="G390" s="2"/>
      <c r="H390" s="169"/>
      <c r="I390" s="169"/>
      <c r="J390" s="169"/>
      <c r="K390"/>
      <c r="L390" s="170"/>
      <c r="M390" s="170"/>
      <c r="N390" s="170"/>
      <c r="O390" s="170"/>
      <c r="P390" s="169"/>
      <c r="Q390" s="169"/>
      <c r="R390" s="169"/>
      <c r="S390" s="169"/>
      <c r="T390" s="169"/>
      <c r="U390" s="169"/>
      <c r="V390" s="169"/>
      <c r="W390" s="169"/>
      <c r="X390" s="170"/>
      <c r="Y390" s="170"/>
      <c r="Z390" s="170"/>
      <c r="AA390" s="170"/>
      <c r="AB390" s="170"/>
      <c r="AC390" s="170"/>
      <c r="AD390" s="170"/>
      <c r="AE390" s="171"/>
      <c r="AF390" s="170"/>
      <c r="AG390" s="170"/>
      <c r="AH390" s="17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</row>
    <row r="391" spans="1:149" s="1" customFormat="1" x14ac:dyDescent="0.35">
      <c r="A391" s="190"/>
      <c r="B391" s="2"/>
      <c r="C391" s="2"/>
      <c r="D391" s="2"/>
      <c r="E391" s="2"/>
      <c r="F391" s="2"/>
      <c r="G391" s="2"/>
      <c r="H391" s="169"/>
      <c r="I391" s="169"/>
      <c r="J391" s="169"/>
      <c r="K391"/>
      <c r="L391" s="170"/>
      <c r="M391" s="170"/>
      <c r="N391" s="170"/>
      <c r="O391" s="170"/>
      <c r="P391" s="169"/>
      <c r="Q391" s="169"/>
      <c r="R391" s="169"/>
      <c r="S391" s="169"/>
      <c r="T391" s="169"/>
      <c r="U391" s="169"/>
      <c r="V391" s="169"/>
      <c r="W391" s="169"/>
      <c r="X391" s="11"/>
      <c r="Y391" s="170"/>
      <c r="Z391" s="170"/>
      <c r="AA391" s="170"/>
      <c r="AB391" s="170"/>
      <c r="AC391" s="170"/>
      <c r="AD391" s="170"/>
      <c r="AE391" s="171"/>
      <c r="AF391" s="170"/>
      <c r="AG391" s="170"/>
      <c r="AH391" s="170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</row>
    <row r="392" spans="1:149" s="1" customFormat="1" x14ac:dyDescent="0.35">
      <c r="A392" s="190"/>
      <c r="B392" s="2"/>
      <c r="C392" s="2"/>
      <c r="D392" s="2"/>
      <c r="E392" s="2"/>
      <c r="F392" s="2"/>
      <c r="G392" s="2"/>
      <c r="H392" s="169"/>
      <c r="I392" s="169"/>
      <c r="J392" s="169"/>
      <c r="K392"/>
      <c r="L392" s="170"/>
      <c r="M392" s="170"/>
      <c r="N392" s="170"/>
      <c r="O392" s="170"/>
      <c r="P392" s="169"/>
      <c r="Q392" s="169"/>
      <c r="R392" s="169"/>
      <c r="S392" s="169"/>
      <c r="T392" s="169"/>
      <c r="U392" s="169"/>
      <c r="V392" s="169"/>
      <c r="W392" s="169"/>
      <c r="X392" s="11"/>
      <c r="Y392" s="170"/>
      <c r="Z392" s="170"/>
      <c r="AA392" s="170"/>
      <c r="AB392" s="170"/>
      <c r="AC392" s="170"/>
      <c r="AD392" s="170"/>
      <c r="AE392" s="171"/>
      <c r="AF392" s="170"/>
      <c r="AG392" s="170"/>
      <c r="AH392" s="170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</row>
    <row r="393" spans="1:149" s="1" customFormat="1" x14ac:dyDescent="0.35">
      <c r="A393" s="190"/>
      <c r="B393" s="2"/>
      <c r="C393" s="2"/>
      <c r="D393" s="2"/>
      <c r="E393" s="2"/>
      <c r="F393" s="2"/>
      <c r="G393" s="2"/>
      <c r="H393" s="169"/>
      <c r="I393" s="169"/>
      <c r="J393" s="169"/>
      <c r="K393"/>
      <c r="L393" s="170"/>
      <c r="M393" s="170"/>
      <c r="N393" s="170"/>
      <c r="O393" s="170"/>
      <c r="P393" s="169"/>
      <c r="Q393" s="169"/>
      <c r="R393" s="169"/>
      <c r="S393" s="169"/>
      <c r="T393" s="169"/>
      <c r="U393" s="169"/>
      <c r="V393" s="169"/>
      <c r="W393" s="169"/>
      <c r="X393" s="11"/>
      <c r="Y393" s="170"/>
      <c r="Z393" s="170"/>
      <c r="AA393" s="170"/>
      <c r="AB393" s="170"/>
      <c r="AC393" s="170"/>
      <c r="AD393" s="170"/>
      <c r="AE393" s="171"/>
      <c r="AF393" s="170"/>
      <c r="AG393" s="170"/>
      <c r="AH393" s="170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</row>
    <row r="394" spans="1:149" s="1" customFormat="1" x14ac:dyDescent="0.35">
      <c r="A394" s="190"/>
      <c r="B394" s="2"/>
      <c r="C394" s="2"/>
      <c r="D394" s="2"/>
      <c r="E394" s="2"/>
      <c r="F394" s="2"/>
      <c r="G394" s="2"/>
      <c r="H394" s="169"/>
      <c r="I394" s="169"/>
      <c r="J394" s="169"/>
      <c r="K394"/>
      <c r="L394" s="170"/>
      <c r="M394" s="170"/>
      <c r="N394" s="170"/>
      <c r="O394" s="170"/>
      <c r="P394" s="169"/>
      <c r="Q394" s="169"/>
      <c r="R394" s="169"/>
      <c r="S394" s="169"/>
      <c r="T394" s="169"/>
      <c r="U394" s="169"/>
      <c r="V394" s="169"/>
      <c r="W394" s="169"/>
      <c r="X394" s="170"/>
      <c r="Y394" s="170"/>
      <c r="Z394" s="170"/>
      <c r="AA394" s="170"/>
      <c r="AB394" s="170"/>
      <c r="AC394" s="170"/>
      <c r="AD394" s="170"/>
      <c r="AE394" s="171"/>
      <c r="AF394" s="170"/>
      <c r="AG394" s="170"/>
      <c r="AH394" s="170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</row>
    <row r="395" spans="1:149" s="1" customFormat="1" x14ac:dyDescent="0.35">
      <c r="A395" s="190"/>
      <c r="B395" s="2"/>
      <c r="C395" s="2"/>
      <c r="D395" s="2"/>
      <c r="E395" s="2"/>
      <c r="F395" s="2"/>
      <c r="G395" s="2"/>
      <c r="H395" s="169"/>
      <c r="I395" s="169"/>
      <c r="J395" s="169"/>
      <c r="K395"/>
      <c r="L395" s="170"/>
      <c r="M395" s="170"/>
      <c r="N395" s="170"/>
      <c r="O395" s="170"/>
      <c r="P395" s="169"/>
      <c r="Q395" s="169"/>
      <c r="R395" s="169"/>
      <c r="S395" s="169"/>
      <c r="T395" s="169"/>
      <c r="U395" s="169"/>
      <c r="V395" s="169"/>
      <c r="W395" s="169"/>
      <c r="X395" s="11"/>
      <c r="Y395" s="170"/>
      <c r="Z395" s="170"/>
      <c r="AA395" s="170"/>
      <c r="AB395" s="170"/>
      <c r="AC395" s="170"/>
      <c r="AD395" s="170"/>
      <c r="AE395" s="171"/>
      <c r="AF395" s="170"/>
      <c r="AG395" s="170"/>
      <c r="AH395" s="170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</row>
    <row r="396" spans="1:149" s="1" customFormat="1" x14ac:dyDescent="0.35">
      <c r="A396" s="190"/>
      <c r="B396" s="2"/>
      <c r="C396" s="2"/>
      <c r="D396" s="2"/>
      <c r="E396" s="2"/>
      <c r="F396" s="2"/>
      <c r="G396" s="2"/>
      <c r="H396" s="169"/>
      <c r="I396" s="169"/>
      <c r="J396" s="169"/>
      <c r="K396"/>
      <c r="L396" s="170"/>
      <c r="M396" s="170"/>
      <c r="N396" s="170"/>
      <c r="O396" s="170"/>
      <c r="P396" s="169"/>
      <c r="Q396" s="169"/>
      <c r="R396" s="169"/>
      <c r="S396" s="169"/>
      <c r="T396" s="169"/>
      <c r="U396" s="169"/>
      <c r="V396" s="169"/>
      <c r="W396" s="169"/>
      <c r="X396" s="11"/>
      <c r="Y396" s="170"/>
      <c r="Z396" s="170"/>
      <c r="AA396" s="170"/>
      <c r="AB396" s="170"/>
      <c r="AC396" s="170"/>
      <c r="AD396" s="170"/>
      <c r="AE396" s="171"/>
      <c r="AF396" s="170"/>
      <c r="AG396" s="170"/>
      <c r="AH396" s="170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</row>
    <row r="397" spans="1:149" s="1" customFormat="1" x14ac:dyDescent="0.35">
      <c r="A397" s="190"/>
      <c r="B397" s="2"/>
      <c r="C397" s="2"/>
      <c r="D397" s="2"/>
      <c r="E397" s="2"/>
      <c r="F397" s="2"/>
      <c r="G397" s="2"/>
      <c r="H397" s="169"/>
      <c r="I397" s="169"/>
      <c r="J397" s="169"/>
      <c r="K397"/>
      <c r="L397" s="170"/>
      <c r="M397" s="170"/>
      <c r="N397" s="170"/>
      <c r="O397" s="170"/>
      <c r="P397" s="169"/>
      <c r="Q397" s="169"/>
      <c r="R397" s="169"/>
      <c r="S397" s="169"/>
      <c r="T397" s="169"/>
      <c r="U397" s="169"/>
      <c r="V397" s="169"/>
      <c r="W397" s="169"/>
      <c r="X397" s="11"/>
      <c r="Y397" s="170"/>
      <c r="Z397" s="170"/>
      <c r="AA397" s="170"/>
      <c r="AB397" s="170"/>
      <c r="AC397" s="170"/>
      <c r="AD397" s="170"/>
      <c r="AE397" s="171"/>
      <c r="AF397" s="170"/>
      <c r="AG397" s="170"/>
      <c r="AH397" s="170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</row>
    <row r="398" spans="1:149" s="1" customFormat="1" x14ac:dyDescent="0.35">
      <c r="A398" s="190"/>
      <c r="B398" s="2"/>
      <c r="C398" s="2"/>
      <c r="D398" s="2"/>
      <c r="E398" s="2"/>
      <c r="F398" s="2"/>
      <c r="G398" s="2"/>
      <c r="H398" s="169"/>
      <c r="I398" s="169"/>
      <c r="J398" s="169"/>
      <c r="K398"/>
      <c r="L398" s="170"/>
      <c r="M398" s="170"/>
      <c r="N398" s="170"/>
      <c r="O398" s="170"/>
      <c r="P398" s="169"/>
      <c r="Q398" s="169"/>
      <c r="R398" s="169"/>
      <c r="S398" s="169"/>
      <c r="T398" s="169"/>
      <c r="U398" s="169"/>
      <c r="V398" s="169"/>
      <c r="W398" s="169"/>
      <c r="X398" s="170"/>
      <c r="Y398" s="170"/>
      <c r="Z398" s="170"/>
      <c r="AA398" s="170"/>
      <c r="AB398" s="170"/>
      <c r="AC398" s="170"/>
      <c r="AD398" s="170"/>
      <c r="AE398" s="171"/>
      <c r="AF398" s="170"/>
      <c r="AG398" s="170"/>
      <c r="AH398" s="170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</row>
    <row r="399" spans="1:149" s="1" customFormat="1" x14ac:dyDescent="0.35">
      <c r="A399" s="190"/>
      <c r="B399" s="2"/>
      <c r="C399" s="2"/>
      <c r="D399" s="2"/>
      <c r="E399" s="2"/>
      <c r="F399" s="2"/>
      <c r="G399" s="2"/>
      <c r="H399" s="169"/>
      <c r="I399" s="169"/>
      <c r="J399" s="169"/>
      <c r="K399"/>
      <c r="L399" s="170"/>
      <c r="M399" s="170"/>
      <c r="N399" s="170"/>
      <c r="O399" s="170"/>
      <c r="P399" s="169"/>
      <c r="Q399" s="169"/>
      <c r="R399" s="169"/>
      <c r="S399" s="169"/>
      <c r="T399" s="169"/>
      <c r="U399" s="169"/>
      <c r="V399" s="169"/>
      <c r="W399" s="169"/>
      <c r="X399" s="11"/>
      <c r="Y399" s="170"/>
      <c r="Z399" s="170"/>
      <c r="AA399" s="170"/>
      <c r="AB399" s="170"/>
      <c r="AC399" s="170"/>
      <c r="AD399" s="170"/>
      <c r="AE399" s="171"/>
      <c r="AF399" s="170"/>
      <c r="AG399" s="170"/>
      <c r="AH399" s="170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</row>
    <row r="400" spans="1:149" s="1" customFormat="1" x14ac:dyDescent="0.35">
      <c r="A400" s="190"/>
      <c r="B400" s="2"/>
      <c r="C400" s="2"/>
      <c r="D400" s="2"/>
      <c r="E400" s="2"/>
      <c r="F400" s="2"/>
      <c r="G400" s="2"/>
      <c r="H400" s="169"/>
      <c r="I400" s="169"/>
      <c r="J400" s="169"/>
      <c r="K400"/>
      <c r="L400" s="170"/>
      <c r="M400" s="170"/>
      <c r="N400" s="170"/>
      <c r="O400" s="170"/>
      <c r="P400" s="169"/>
      <c r="Q400" s="169"/>
      <c r="R400" s="169"/>
      <c r="S400" s="169"/>
      <c r="T400" s="169"/>
      <c r="U400" s="169"/>
      <c r="V400" s="169"/>
      <c r="W400" s="169"/>
      <c r="X400" s="11"/>
      <c r="Y400" s="170"/>
      <c r="Z400" s="170"/>
      <c r="AA400" s="170"/>
      <c r="AB400" s="170"/>
      <c r="AC400" s="170"/>
      <c r="AD400" s="170"/>
      <c r="AE400" s="171"/>
      <c r="AF400" s="170"/>
      <c r="AG400" s="170"/>
      <c r="AH400" s="17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</row>
    <row r="401" spans="1:149" s="1" customFormat="1" x14ac:dyDescent="0.35">
      <c r="A401" s="190"/>
      <c r="B401" s="2"/>
      <c r="C401" s="2"/>
      <c r="D401" s="2"/>
      <c r="E401" s="2"/>
      <c r="F401" s="2"/>
      <c r="G401" s="2"/>
      <c r="H401" s="169"/>
      <c r="I401" s="169"/>
      <c r="J401" s="169"/>
      <c r="K401"/>
      <c r="L401" s="170"/>
      <c r="M401" s="170"/>
      <c r="N401" s="170"/>
      <c r="O401" s="170"/>
      <c r="P401" s="169"/>
      <c r="Q401" s="169"/>
      <c r="R401" s="169"/>
      <c r="S401" s="169"/>
      <c r="T401" s="169"/>
      <c r="U401" s="169"/>
      <c r="V401" s="169"/>
      <c r="W401" s="169"/>
      <c r="X401" s="11"/>
      <c r="Y401" s="170"/>
      <c r="Z401" s="170"/>
      <c r="AA401" s="170"/>
      <c r="AB401" s="170"/>
      <c r="AC401" s="170"/>
      <c r="AD401" s="170"/>
      <c r="AE401" s="171"/>
      <c r="AF401" s="170"/>
      <c r="AG401" s="170"/>
      <c r="AH401" s="170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</row>
    <row r="402" spans="1:149" s="1" customFormat="1" x14ac:dyDescent="0.35">
      <c r="A402" s="190"/>
      <c r="B402" s="2"/>
      <c r="C402" s="2"/>
      <c r="D402" s="2"/>
      <c r="E402" s="2"/>
      <c r="F402" s="2"/>
      <c r="G402" s="2"/>
      <c r="H402" s="169"/>
      <c r="I402" s="169"/>
      <c r="J402" s="169"/>
      <c r="K402"/>
      <c r="L402" s="170"/>
      <c r="M402" s="170"/>
      <c r="N402" s="170"/>
      <c r="O402" s="170"/>
      <c r="P402" s="169"/>
      <c r="Q402" s="169"/>
      <c r="R402" s="169"/>
      <c r="S402" s="169"/>
      <c r="T402" s="169"/>
      <c r="U402" s="169"/>
      <c r="V402" s="169"/>
      <c r="W402" s="169"/>
      <c r="X402" s="170"/>
      <c r="Y402" s="170"/>
      <c r="Z402" s="170"/>
      <c r="AA402" s="170"/>
      <c r="AB402" s="170"/>
      <c r="AC402" s="170"/>
      <c r="AD402" s="170"/>
      <c r="AE402" s="171"/>
      <c r="AF402" s="170"/>
      <c r="AG402" s="170"/>
      <c r="AH402" s="170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</row>
    <row r="403" spans="1:149" s="1" customFormat="1" x14ac:dyDescent="0.35">
      <c r="A403" s="190"/>
      <c r="B403" s="2"/>
      <c r="C403" s="2"/>
      <c r="D403" s="2"/>
      <c r="E403" s="2"/>
      <c r="F403" s="2"/>
      <c r="G403" s="2"/>
      <c r="H403" s="169"/>
      <c r="I403" s="169"/>
      <c r="J403" s="169"/>
      <c r="K403"/>
      <c r="L403" s="170"/>
      <c r="M403" s="170"/>
      <c r="N403" s="170"/>
      <c r="O403" s="170"/>
      <c r="P403" s="169"/>
      <c r="Q403" s="169"/>
      <c r="R403" s="169"/>
      <c r="S403" s="169"/>
      <c r="T403" s="169"/>
      <c r="U403" s="169"/>
      <c r="V403" s="169"/>
      <c r="W403" s="169"/>
      <c r="X403" s="11"/>
      <c r="Y403" s="170"/>
      <c r="Z403" s="170"/>
      <c r="AA403" s="170"/>
      <c r="AB403" s="170"/>
      <c r="AC403" s="170"/>
      <c r="AD403" s="170"/>
      <c r="AE403" s="171"/>
      <c r="AF403" s="170"/>
      <c r="AG403" s="170"/>
      <c r="AH403" s="170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</row>
    <row r="404" spans="1:149" s="1" customFormat="1" x14ac:dyDescent="0.35">
      <c r="A404" s="190"/>
      <c r="B404" s="2"/>
      <c r="C404" s="2"/>
      <c r="D404" s="2"/>
      <c r="E404" s="2"/>
      <c r="F404" s="2"/>
      <c r="G404" s="2"/>
      <c r="H404" s="169"/>
      <c r="I404" s="169"/>
      <c r="J404" s="169"/>
      <c r="K404"/>
      <c r="L404" s="170"/>
      <c r="M404" s="170"/>
      <c r="N404" s="170"/>
      <c r="O404" s="170"/>
      <c r="P404" s="169"/>
      <c r="Q404" s="169"/>
      <c r="R404" s="169"/>
      <c r="S404" s="169"/>
      <c r="T404" s="169"/>
      <c r="U404" s="169"/>
      <c r="V404" s="169"/>
      <c r="W404" s="169"/>
      <c r="X404" s="11"/>
      <c r="Y404" s="170"/>
      <c r="Z404" s="170"/>
      <c r="AA404" s="170"/>
      <c r="AB404" s="170"/>
      <c r="AC404" s="170"/>
      <c r="AD404" s="170"/>
      <c r="AE404" s="171"/>
      <c r="AF404" s="170"/>
      <c r="AG404" s="170"/>
      <c r="AH404" s="170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</row>
    <row r="405" spans="1:149" s="1" customFormat="1" x14ac:dyDescent="0.35">
      <c r="A405" s="190"/>
      <c r="B405" s="2"/>
      <c r="C405" s="2"/>
      <c r="D405" s="2"/>
      <c r="E405" s="2"/>
      <c r="F405" s="2"/>
      <c r="G405" s="2"/>
      <c r="H405" s="169"/>
      <c r="I405" s="169"/>
      <c r="J405" s="169"/>
      <c r="K405"/>
      <c r="L405" s="170"/>
      <c r="M405" s="170"/>
      <c r="N405" s="170"/>
      <c r="O405" s="170"/>
      <c r="P405" s="169"/>
      <c r="Q405" s="169"/>
      <c r="R405" s="169"/>
      <c r="S405" s="169"/>
      <c r="T405" s="169"/>
      <c r="U405" s="169"/>
      <c r="V405" s="169"/>
      <c r="W405" s="169"/>
      <c r="X405" s="11"/>
      <c r="Y405" s="170"/>
      <c r="Z405" s="170"/>
      <c r="AA405" s="170"/>
      <c r="AB405" s="170"/>
      <c r="AC405" s="170"/>
      <c r="AD405" s="170"/>
      <c r="AE405" s="171"/>
      <c r="AF405" s="170"/>
      <c r="AG405" s="170"/>
      <c r="AH405" s="170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</row>
    <row r="406" spans="1:149" s="1" customFormat="1" x14ac:dyDescent="0.35">
      <c r="A406" s="190"/>
      <c r="B406" s="2"/>
      <c r="C406" s="2"/>
      <c r="D406" s="2"/>
      <c r="E406" s="2"/>
      <c r="F406" s="2"/>
      <c r="G406" s="2"/>
      <c r="H406" s="169"/>
      <c r="I406" s="169"/>
      <c r="J406" s="169"/>
      <c r="K406"/>
      <c r="L406" s="170"/>
      <c r="M406" s="170"/>
      <c r="N406" s="170"/>
      <c r="O406" s="170"/>
      <c r="P406" s="169"/>
      <c r="Q406" s="169"/>
      <c r="R406" s="169"/>
      <c r="S406" s="169"/>
      <c r="T406" s="169"/>
      <c r="U406" s="169"/>
      <c r="V406" s="169"/>
      <c r="W406" s="169"/>
      <c r="X406" s="170"/>
      <c r="Y406" s="170"/>
      <c r="Z406" s="170"/>
      <c r="AA406" s="170"/>
      <c r="AB406" s="170"/>
      <c r="AC406" s="170"/>
      <c r="AD406" s="170"/>
      <c r="AE406" s="171"/>
      <c r="AF406" s="170"/>
      <c r="AG406" s="170"/>
      <c r="AH406" s="170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</row>
    <row r="407" spans="1:149" s="1" customFormat="1" x14ac:dyDescent="0.35">
      <c r="A407" s="190"/>
      <c r="B407" s="2"/>
      <c r="C407" s="2"/>
      <c r="D407" s="2"/>
      <c r="E407" s="2"/>
      <c r="F407" s="2"/>
      <c r="G407" s="2"/>
      <c r="H407" s="169"/>
      <c r="I407" s="169"/>
      <c r="J407" s="169"/>
      <c r="K407"/>
      <c r="L407" s="170"/>
      <c r="M407" s="170"/>
      <c r="N407" s="170"/>
      <c r="O407" s="170"/>
      <c r="P407" s="169"/>
      <c r="Q407" s="169"/>
      <c r="R407" s="169"/>
      <c r="S407" s="169"/>
      <c r="T407" s="169"/>
      <c r="U407" s="169"/>
      <c r="V407" s="169"/>
      <c r="W407" s="169"/>
      <c r="X407" s="11"/>
      <c r="Y407" s="170"/>
      <c r="Z407" s="170"/>
      <c r="AA407" s="170"/>
      <c r="AB407" s="170"/>
      <c r="AC407" s="170"/>
      <c r="AD407" s="170"/>
      <c r="AE407" s="171"/>
      <c r="AF407" s="170"/>
      <c r="AG407" s="170"/>
      <c r="AH407" s="170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</row>
    <row r="408" spans="1:149" s="1" customFormat="1" x14ac:dyDescent="0.35">
      <c r="A408" s="190"/>
      <c r="B408" s="2"/>
      <c r="C408" s="2"/>
      <c r="D408" s="2"/>
      <c r="E408" s="2"/>
      <c r="F408" s="2"/>
      <c r="G408" s="2"/>
      <c r="H408" s="169"/>
      <c r="I408" s="169"/>
      <c r="J408" s="169"/>
      <c r="K408"/>
      <c r="L408" s="170"/>
      <c r="M408" s="170"/>
      <c r="N408" s="170"/>
      <c r="O408" s="170"/>
      <c r="P408" s="169"/>
      <c r="Q408" s="169"/>
      <c r="R408" s="169"/>
      <c r="S408" s="169"/>
      <c r="T408" s="169"/>
      <c r="U408" s="169"/>
      <c r="V408" s="169"/>
      <c r="W408" s="169"/>
      <c r="X408" s="11"/>
      <c r="Y408" s="170"/>
      <c r="Z408" s="170"/>
      <c r="AA408" s="170"/>
      <c r="AB408" s="170"/>
      <c r="AC408" s="170"/>
      <c r="AD408" s="170"/>
      <c r="AE408" s="171"/>
      <c r="AF408" s="170"/>
      <c r="AG408" s="170"/>
      <c r="AH408" s="170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</row>
    <row r="409" spans="1:149" s="1" customFormat="1" x14ac:dyDescent="0.35">
      <c r="A409" s="190"/>
      <c r="B409" s="2"/>
      <c r="C409" s="2"/>
      <c r="D409" s="2"/>
      <c r="E409" s="2"/>
      <c r="F409" s="2"/>
      <c r="G409" s="2"/>
      <c r="H409" s="169"/>
      <c r="I409" s="169"/>
      <c r="J409" s="169"/>
      <c r="K409"/>
      <c r="L409" s="170"/>
      <c r="M409" s="170"/>
      <c r="N409" s="170"/>
      <c r="O409" s="170"/>
      <c r="P409" s="169"/>
      <c r="Q409" s="169"/>
      <c r="R409" s="169"/>
      <c r="S409" s="169"/>
      <c r="T409" s="169"/>
      <c r="U409" s="169"/>
      <c r="V409" s="169"/>
      <c r="W409" s="169"/>
      <c r="X409" s="11"/>
      <c r="Y409" s="170"/>
      <c r="Z409" s="170"/>
      <c r="AA409" s="170"/>
      <c r="AB409" s="170"/>
      <c r="AC409" s="170"/>
      <c r="AD409" s="170"/>
      <c r="AE409" s="171"/>
      <c r="AF409" s="170"/>
      <c r="AG409" s="170"/>
      <c r="AH409" s="170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</row>
    <row r="410" spans="1:149" s="1" customFormat="1" x14ac:dyDescent="0.35">
      <c r="A410" s="190"/>
      <c r="B410" s="2"/>
      <c r="C410" s="2"/>
      <c r="D410" s="2"/>
      <c r="E410" s="2"/>
      <c r="F410" s="2"/>
      <c r="G410" s="2"/>
      <c r="H410" s="169"/>
      <c r="I410" s="169"/>
      <c r="J410" s="169"/>
      <c r="K410"/>
      <c r="L410" s="170"/>
      <c r="M410" s="170"/>
      <c r="N410" s="170"/>
      <c r="O410" s="170"/>
      <c r="P410" s="169"/>
      <c r="Q410" s="169"/>
      <c r="R410" s="169"/>
      <c r="S410" s="169"/>
      <c r="T410" s="169"/>
      <c r="U410" s="169"/>
      <c r="V410" s="169"/>
      <c r="W410" s="169"/>
      <c r="X410" s="170"/>
      <c r="Y410" s="170"/>
      <c r="Z410" s="170"/>
      <c r="AA410" s="170"/>
      <c r="AB410" s="170"/>
      <c r="AC410" s="170"/>
      <c r="AD410" s="170"/>
      <c r="AE410" s="171"/>
      <c r="AF410" s="170"/>
      <c r="AG410" s="170"/>
      <c r="AH410" s="17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</row>
    <row r="411" spans="1:149" s="1" customFormat="1" x14ac:dyDescent="0.35">
      <c r="A411" s="190"/>
      <c r="B411" s="2"/>
      <c r="C411" s="2"/>
      <c r="D411" s="2"/>
      <c r="E411" s="2"/>
      <c r="F411" s="2"/>
      <c r="G411" s="2"/>
      <c r="H411" s="169"/>
      <c r="I411" s="169"/>
      <c r="J411" s="169"/>
      <c r="K411"/>
      <c r="L411" s="170"/>
      <c r="M411" s="170"/>
      <c r="N411" s="170"/>
      <c r="O411" s="170"/>
      <c r="P411" s="169"/>
      <c r="Q411" s="169"/>
      <c r="R411" s="169"/>
      <c r="S411" s="169"/>
      <c r="T411" s="169"/>
      <c r="U411" s="169"/>
      <c r="V411" s="169"/>
      <c r="W411" s="169"/>
      <c r="X411" s="11"/>
      <c r="Y411" s="170"/>
      <c r="Z411" s="170"/>
      <c r="AA411" s="170"/>
      <c r="AB411" s="170"/>
      <c r="AC411" s="170"/>
      <c r="AD411" s="170"/>
      <c r="AE411" s="171"/>
      <c r="AF411" s="170"/>
      <c r="AG411" s="170"/>
      <c r="AH411" s="170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</row>
    <row r="412" spans="1:149" s="1" customFormat="1" x14ac:dyDescent="0.35">
      <c r="A412" s="190"/>
      <c r="B412" s="2"/>
      <c r="C412" s="2"/>
      <c r="D412" s="2"/>
      <c r="E412" s="2"/>
      <c r="F412" s="2"/>
      <c r="G412" s="2"/>
      <c r="H412" s="169"/>
      <c r="I412" s="169"/>
      <c r="J412" s="169"/>
      <c r="K412"/>
      <c r="L412" s="170"/>
      <c r="M412" s="170"/>
      <c r="N412" s="170"/>
      <c r="O412" s="170"/>
      <c r="P412" s="169"/>
      <c r="Q412" s="169"/>
      <c r="R412" s="169"/>
      <c r="S412" s="169"/>
      <c r="T412" s="169"/>
      <c r="U412" s="169"/>
      <c r="V412" s="169"/>
      <c r="W412" s="169"/>
      <c r="X412" s="11"/>
      <c r="Y412" s="170"/>
      <c r="Z412" s="170"/>
      <c r="AA412" s="170"/>
      <c r="AB412" s="170"/>
      <c r="AC412" s="170"/>
      <c r="AD412" s="170"/>
      <c r="AE412" s="171"/>
      <c r="AF412" s="170"/>
      <c r="AG412" s="170"/>
      <c r="AH412" s="170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</row>
    <row r="413" spans="1:149" s="1" customFormat="1" x14ac:dyDescent="0.35">
      <c r="A413" s="190"/>
      <c r="B413" s="2"/>
      <c r="C413" s="2"/>
      <c r="D413" s="2"/>
      <c r="E413" s="2"/>
      <c r="F413" s="2"/>
      <c r="G413" s="2"/>
      <c r="H413" s="169"/>
      <c r="I413" s="169"/>
      <c r="J413" s="169"/>
      <c r="K413"/>
      <c r="L413" s="170"/>
      <c r="M413" s="170"/>
      <c r="N413" s="170"/>
      <c r="O413" s="170"/>
      <c r="P413" s="169"/>
      <c r="Q413" s="169"/>
      <c r="R413" s="169"/>
      <c r="S413" s="169"/>
      <c r="T413" s="169"/>
      <c r="U413" s="169"/>
      <c r="V413" s="169"/>
      <c r="W413" s="169"/>
      <c r="X413" s="11"/>
      <c r="Y413" s="170"/>
      <c r="Z413" s="170"/>
      <c r="AA413" s="170"/>
      <c r="AB413" s="170"/>
      <c r="AC413" s="170"/>
      <c r="AD413" s="170"/>
      <c r="AE413" s="171"/>
      <c r="AF413" s="170"/>
      <c r="AG413" s="170"/>
      <c r="AH413" s="170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</row>
    <row r="414" spans="1:149" s="1" customFormat="1" x14ac:dyDescent="0.35">
      <c r="A414" s="190"/>
      <c r="B414" s="2"/>
      <c r="C414" s="2"/>
      <c r="D414" s="2"/>
      <c r="E414" s="2"/>
      <c r="F414" s="2"/>
      <c r="G414" s="2"/>
      <c r="H414" s="169"/>
      <c r="I414" s="169"/>
      <c r="J414" s="169"/>
      <c r="K414"/>
      <c r="L414" s="170"/>
      <c r="M414" s="170"/>
      <c r="N414" s="170"/>
      <c r="O414" s="170"/>
      <c r="P414" s="169"/>
      <c r="Q414" s="169"/>
      <c r="R414" s="169"/>
      <c r="S414" s="169"/>
      <c r="T414" s="169"/>
      <c r="U414" s="169"/>
      <c r="V414" s="169"/>
      <c r="W414" s="169"/>
      <c r="X414" s="170"/>
      <c r="Y414" s="170"/>
      <c r="Z414" s="170"/>
      <c r="AA414" s="170"/>
      <c r="AB414" s="170"/>
      <c r="AC414" s="170"/>
      <c r="AD414" s="170"/>
      <c r="AE414" s="171"/>
      <c r="AF414" s="170"/>
      <c r="AG414" s="170"/>
      <c r="AH414" s="170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</row>
    <row r="415" spans="1:149" s="1" customFormat="1" x14ac:dyDescent="0.35">
      <c r="A415" s="190"/>
      <c r="B415" s="2"/>
      <c r="C415" s="2"/>
      <c r="D415" s="2"/>
      <c r="E415" s="2"/>
      <c r="F415" s="2"/>
      <c r="G415" s="2"/>
      <c r="H415" s="169"/>
      <c r="I415" s="169"/>
      <c r="J415" s="169"/>
      <c r="K415"/>
      <c r="L415" s="170"/>
      <c r="M415" s="170"/>
      <c r="N415" s="170"/>
      <c r="O415" s="170"/>
      <c r="P415" s="169"/>
      <c r="Q415" s="169"/>
      <c r="R415" s="169"/>
      <c r="S415" s="169"/>
      <c r="T415" s="169"/>
      <c r="U415" s="169"/>
      <c r="V415" s="169"/>
      <c r="W415" s="169"/>
      <c r="X415" s="11"/>
      <c r="Y415" s="170"/>
      <c r="Z415" s="170"/>
      <c r="AA415" s="170"/>
      <c r="AB415" s="170"/>
      <c r="AC415" s="170"/>
      <c r="AD415" s="170"/>
      <c r="AE415" s="171"/>
      <c r="AF415" s="170"/>
      <c r="AG415" s="170"/>
      <c r="AH415" s="170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</row>
    <row r="416" spans="1:149" s="1" customFormat="1" x14ac:dyDescent="0.35">
      <c r="A416" s="190"/>
      <c r="B416" s="2"/>
      <c r="C416" s="2"/>
      <c r="D416" s="2"/>
      <c r="E416" s="2"/>
      <c r="F416" s="2"/>
      <c r="G416" s="2"/>
      <c r="H416" s="169"/>
      <c r="I416" s="169"/>
      <c r="J416" s="169"/>
      <c r="K416"/>
      <c r="L416" s="170"/>
      <c r="M416" s="170"/>
      <c r="N416" s="170"/>
      <c r="O416" s="170"/>
      <c r="P416" s="169"/>
      <c r="Q416" s="169"/>
      <c r="R416" s="169"/>
      <c r="S416" s="169"/>
      <c r="T416" s="169"/>
      <c r="U416" s="169"/>
      <c r="V416" s="169"/>
      <c r="W416" s="169"/>
      <c r="X416" s="11"/>
      <c r="Y416" s="170"/>
      <c r="Z416" s="170"/>
      <c r="AA416" s="170"/>
      <c r="AB416" s="170"/>
      <c r="AC416" s="170"/>
      <c r="AD416" s="170"/>
      <c r="AE416" s="171"/>
      <c r="AF416" s="170"/>
      <c r="AG416" s="170"/>
      <c r="AH416" s="170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</row>
    <row r="417" spans="1:149" s="1" customFormat="1" x14ac:dyDescent="0.35">
      <c r="A417" s="190"/>
      <c r="B417" s="2"/>
      <c r="C417" s="2"/>
      <c r="D417" s="2"/>
      <c r="E417" s="2"/>
      <c r="F417" s="2"/>
      <c r="G417" s="2"/>
      <c r="H417" s="169"/>
      <c r="I417" s="169"/>
      <c r="J417" s="169"/>
      <c r="K417"/>
      <c r="L417" s="170"/>
      <c r="M417" s="170"/>
      <c r="N417" s="170"/>
      <c r="O417" s="170"/>
      <c r="P417" s="169"/>
      <c r="Q417" s="169"/>
      <c r="R417" s="169"/>
      <c r="S417" s="169"/>
      <c r="T417" s="169"/>
      <c r="U417" s="169"/>
      <c r="V417" s="169"/>
      <c r="W417" s="169"/>
      <c r="X417" s="11"/>
      <c r="Y417" s="170"/>
      <c r="Z417" s="170"/>
      <c r="AA417" s="170"/>
      <c r="AB417" s="170"/>
      <c r="AC417" s="170"/>
      <c r="AD417" s="170"/>
      <c r="AE417" s="171"/>
      <c r="AF417" s="170"/>
      <c r="AG417" s="170"/>
      <c r="AH417" s="170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</row>
    <row r="418" spans="1:149" s="1" customFormat="1" x14ac:dyDescent="0.35">
      <c r="A418" s="190"/>
      <c r="B418" s="2"/>
      <c r="C418" s="2"/>
      <c r="D418" s="2"/>
      <c r="E418" s="2"/>
      <c r="F418" s="2"/>
      <c r="G418" s="2"/>
      <c r="H418" s="169"/>
      <c r="I418" s="169"/>
      <c r="J418" s="169"/>
      <c r="K418"/>
      <c r="L418" s="170"/>
      <c r="M418" s="170"/>
      <c r="N418" s="170"/>
      <c r="O418" s="170"/>
      <c r="P418" s="169"/>
      <c r="Q418" s="169"/>
      <c r="R418" s="169"/>
      <c r="S418" s="169"/>
      <c r="T418" s="169"/>
      <c r="U418" s="169"/>
      <c r="V418" s="169"/>
      <c r="W418" s="169"/>
      <c r="X418" s="170"/>
      <c r="Y418" s="170"/>
      <c r="Z418" s="170"/>
      <c r="AA418" s="170"/>
      <c r="AB418" s="170"/>
      <c r="AC418" s="170"/>
      <c r="AD418" s="170"/>
      <c r="AE418" s="171"/>
      <c r="AF418" s="170"/>
      <c r="AG418" s="170"/>
      <c r="AH418" s="170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</row>
    <row r="419" spans="1:149" s="1" customFormat="1" x14ac:dyDescent="0.35">
      <c r="A419" s="190"/>
      <c r="B419" s="2"/>
      <c r="C419" s="2"/>
      <c r="D419" s="2"/>
      <c r="E419" s="2"/>
      <c r="F419" s="2"/>
      <c r="G419" s="2"/>
      <c r="H419" s="169"/>
      <c r="I419" s="169"/>
      <c r="J419" s="169"/>
      <c r="K419"/>
      <c r="L419" s="170"/>
      <c r="M419" s="170"/>
      <c r="N419" s="170"/>
      <c r="O419" s="170"/>
      <c r="P419" s="169"/>
      <c r="Q419" s="169"/>
      <c r="R419" s="169"/>
      <c r="S419" s="169"/>
      <c r="T419" s="169"/>
      <c r="U419" s="169"/>
      <c r="V419" s="169"/>
      <c r="W419" s="169"/>
      <c r="X419" s="11"/>
      <c r="Y419" s="170"/>
      <c r="Z419" s="170"/>
      <c r="AA419" s="170"/>
      <c r="AB419" s="170"/>
      <c r="AC419" s="170"/>
      <c r="AD419" s="170"/>
      <c r="AE419" s="171"/>
      <c r="AF419" s="170"/>
      <c r="AG419" s="170"/>
      <c r="AH419" s="170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</row>
    <row r="420" spans="1:149" s="1" customFormat="1" x14ac:dyDescent="0.35">
      <c r="A420" s="190"/>
      <c r="B420" s="2"/>
      <c r="C420" s="2"/>
      <c r="D420" s="2"/>
      <c r="E420" s="2"/>
      <c r="F420" s="2"/>
      <c r="G420" s="2"/>
      <c r="H420" s="169"/>
      <c r="I420" s="169"/>
      <c r="J420" s="169"/>
      <c r="K420"/>
      <c r="L420" s="170"/>
      <c r="M420" s="170"/>
      <c r="N420" s="170"/>
      <c r="O420" s="170"/>
      <c r="P420" s="169"/>
      <c r="Q420" s="169"/>
      <c r="R420" s="169"/>
      <c r="S420" s="169"/>
      <c r="T420" s="169"/>
      <c r="U420" s="169"/>
      <c r="V420" s="169"/>
      <c r="W420" s="169"/>
      <c r="X420" s="11"/>
      <c r="Y420" s="170"/>
      <c r="Z420" s="170"/>
      <c r="AA420" s="170"/>
      <c r="AB420" s="170"/>
      <c r="AC420" s="170"/>
      <c r="AD420" s="170"/>
      <c r="AE420" s="171"/>
      <c r="AF420" s="170"/>
      <c r="AG420" s="170"/>
      <c r="AH420" s="17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</row>
    <row r="421" spans="1:149" s="1" customFormat="1" x14ac:dyDescent="0.35">
      <c r="A421" s="190"/>
      <c r="B421" s="2"/>
      <c r="C421" s="2"/>
      <c r="D421" s="2"/>
      <c r="E421" s="2"/>
      <c r="F421" s="2"/>
      <c r="G421" s="2"/>
      <c r="H421" s="169"/>
      <c r="I421" s="169"/>
      <c r="J421" s="169"/>
      <c r="K421"/>
      <c r="L421" s="170"/>
      <c r="M421" s="170"/>
      <c r="N421" s="170"/>
      <c r="O421" s="170"/>
      <c r="P421" s="169"/>
      <c r="Q421" s="169"/>
      <c r="R421" s="169"/>
      <c r="S421" s="169"/>
      <c r="T421" s="169"/>
      <c r="U421" s="169"/>
      <c r="V421" s="169"/>
      <c r="W421" s="169"/>
      <c r="X421" s="11"/>
      <c r="Y421" s="170"/>
      <c r="Z421" s="170"/>
      <c r="AA421" s="170"/>
      <c r="AB421" s="170"/>
      <c r="AC421" s="170"/>
      <c r="AD421" s="170"/>
      <c r="AE421" s="171"/>
      <c r="AF421" s="170"/>
      <c r="AG421" s="170"/>
      <c r="AH421" s="170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</row>
    <row r="422" spans="1:149" s="1" customFormat="1" x14ac:dyDescent="0.35">
      <c r="A422" s="190"/>
      <c r="B422" s="2"/>
      <c r="C422" s="2"/>
      <c r="D422" s="2"/>
      <c r="E422" s="2"/>
      <c r="F422" s="2"/>
      <c r="G422" s="2"/>
      <c r="H422" s="169"/>
      <c r="I422" s="169"/>
      <c r="J422" s="169"/>
      <c r="K422"/>
      <c r="L422" s="170"/>
      <c r="M422" s="170"/>
      <c r="N422" s="170"/>
      <c r="O422" s="170"/>
      <c r="P422" s="169"/>
      <c r="Q422" s="169"/>
      <c r="R422" s="169"/>
      <c r="S422" s="169"/>
      <c r="T422" s="169"/>
      <c r="U422" s="169"/>
      <c r="V422" s="169"/>
      <c r="W422" s="169"/>
      <c r="X422" s="170"/>
      <c r="Y422" s="170"/>
      <c r="Z422" s="170"/>
      <c r="AA422" s="170"/>
      <c r="AB422" s="170"/>
      <c r="AC422" s="170"/>
      <c r="AD422" s="170"/>
      <c r="AE422" s="171"/>
      <c r="AF422" s="170"/>
      <c r="AG422" s="170"/>
      <c r="AH422" s="170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</row>
    <row r="423" spans="1:149" s="1" customFormat="1" x14ac:dyDescent="0.35">
      <c r="A423" s="190"/>
      <c r="B423" s="2"/>
      <c r="C423" s="2"/>
      <c r="D423" s="2"/>
      <c r="E423" s="2"/>
      <c r="F423" s="2"/>
      <c r="G423" s="2"/>
      <c r="H423" s="169"/>
      <c r="I423" s="169"/>
      <c r="J423" s="169"/>
      <c r="K423"/>
      <c r="L423" s="170"/>
      <c r="M423" s="170"/>
      <c r="N423" s="170"/>
      <c r="O423" s="170"/>
      <c r="P423" s="169"/>
      <c r="Q423" s="169"/>
      <c r="R423" s="169"/>
      <c r="S423" s="169"/>
      <c r="T423" s="169"/>
      <c r="U423" s="169"/>
      <c r="V423" s="169"/>
      <c r="W423" s="169"/>
      <c r="X423" s="11"/>
      <c r="Y423" s="170"/>
      <c r="Z423" s="170"/>
      <c r="AA423" s="170"/>
      <c r="AB423" s="170"/>
      <c r="AC423" s="170"/>
      <c r="AD423" s="170"/>
      <c r="AE423" s="171"/>
      <c r="AF423" s="170"/>
      <c r="AG423" s="170"/>
      <c r="AH423" s="170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</row>
    <row r="424" spans="1:149" s="1" customFormat="1" x14ac:dyDescent="0.35">
      <c r="A424" s="190"/>
      <c r="B424" s="2"/>
      <c r="C424" s="2"/>
      <c r="D424" s="2"/>
      <c r="E424" s="2"/>
      <c r="F424" s="2"/>
      <c r="G424" s="2"/>
      <c r="H424" s="169"/>
      <c r="I424" s="169"/>
      <c r="J424" s="169"/>
      <c r="K424"/>
      <c r="L424" s="170"/>
      <c r="M424" s="170"/>
      <c r="N424" s="170"/>
      <c r="O424" s="170"/>
      <c r="P424" s="169"/>
      <c r="Q424" s="169"/>
      <c r="R424" s="169"/>
      <c r="S424" s="169"/>
      <c r="T424" s="169"/>
      <c r="U424" s="169"/>
      <c r="V424" s="169"/>
      <c r="W424" s="169"/>
      <c r="X424" s="11"/>
      <c r="Y424" s="170"/>
      <c r="Z424" s="170"/>
      <c r="AA424" s="170"/>
      <c r="AB424" s="170"/>
      <c r="AC424" s="170"/>
      <c r="AD424" s="170"/>
      <c r="AE424" s="171"/>
      <c r="AF424" s="170"/>
      <c r="AG424" s="170"/>
      <c r="AH424" s="170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</row>
    <row r="425" spans="1:149" s="1" customFormat="1" x14ac:dyDescent="0.35">
      <c r="A425" s="190"/>
      <c r="B425" s="2"/>
      <c r="C425" s="2"/>
      <c r="D425" s="2"/>
      <c r="E425" s="2"/>
      <c r="F425" s="2"/>
      <c r="G425" s="2"/>
      <c r="H425" s="169"/>
      <c r="I425" s="169"/>
      <c r="J425" s="169"/>
      <c r="K425"/>
      <c r="L425" s="170"/>
      <c r="M425" s="170"/>
      <c r="N425" s="170"/>
      <c r="O425" s="170"/>
      <c r="P425" s="169"/>
      <c r="Q425" s="169"/>
      <c r="R425" s="169"/>
      <c r="S425" s="169"/>
      <c r="T425" s="169"/>
      <c r="U425" s="169"/>
      <c r="V425" s="169"/>
      <c r="W425" s="169"/>
      <c r="X425" s="11"/>
      <c r="Y425" s="170"/>
      <c r="Z425" s="170"/>
      <c r="AA425" s="170"/>
      <c r="AB425" s="170"/>
      <c r="AC425" s="170"/>
      <c r="AD425" s="170"/>
      <c r="AE425" s="171"/>
      <c r="AF425" s="170"/>
      <c r="AG425" s="170"/>
      <c r="AH425" s="170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</row>
    <row r="426" spans="1:149" s="1" customFormat="1" x14ac:dyDescent="0.35">
      <c r="A426" s="190"/>
      <c r="B426" s="2"/>
      <c r="C426" s="2"/>
      <c r="D426" s="2"/>
      <c r="E426" s="2"/>
      <c r="F426" s="2"/>
      <c r="G426" s="2"/>
      <c r="H426" s="169"/>
      <c r="I426" s="169"/>
      <c r="J426" s="169"/>
      <c r="K426"/>
      <c r="L426" s="170"/>
      <c r="M426" s="170"/>
      <c r="N426" s="170"/>
      <c r="O426" s="170"/>
      <c r="P426" s="169"/>
      <c r="Q426" s="169"/>
      <c r="R426" s="169"/>
      <c r="S426" s="169"/>
      <c r="T426" s="169"/>
      <c r="U426" s="169"/>
      <c r="V426" s="169"/>
      <c r="W426" s="169"/>
      <c r="X426" s="170"/>
      <c r="Y426" s="170"/>
      <c r="Z426" s="170"/>
      <c r="AA426" s="170"/>
      <c r="AB426" s="170"/>
      <c r="AC426" s="170"/>
      <c r="AD426" s="170"/>
      <c r="AE426" s="171"/>
      <c r="AF426" s="170"/>
      <c r="AG426" s="170"/>
      <c r="AH426" s="170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</row>
    <row r="427" spans="1:149" s="1" customFormat="1" x14ac:dyDescent="0.35">
      <c r="A427" s="190"/>
      <c r="B427" s="2"/>
      <c r="C427" s="2"/>
      <c r="D427" s="2"/>
      <c r="E427" s="2"/>
      <c r="F427" s="2"/>
      <c r="G427" s="2"/>
      <c r="H427" s="169"/>
      <c r="I427" s="169"/>
      <c r="J427" s="169"/>
      <c r="K427"/>
      <c r="L427" s="170"/>
      <c r="M427" s="170"/>
      <c r="N427" s="170"/>
      <c r="O427" s="170"/>
      <c r="P427" s="169"/>
      <c r="Q427" s="169"/>
      <c r="R427" s="169"/>
      <c r="S427" s="169"/>
      <c r="T427" s="169"/>
      <c r="U427" s="169"/>
      <c r="V427" s="169"/>
      <c r="W427" s="169"/>
      <c r="X427" s="11"/>
      <c r="Y427" s="170"/>
      <c r="Z427" s="170"/>
      <c r="AA427" s="170"/>
      <c r="AB427" s="170"/>
      <c r="AC427" s="170"/>
      <c r="AD427" s="170"/>
      <c r="AE427" s="171"/>
      <c r="AF427" s="170"/>
      <c r="AG427" s="170"/>
      <c r="AH427" s="170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</row>
    <row r="428" spans="1:149" s="1" customFormat="1" x14ac:dyDescent="0.35">
      <c r="A428" s="190"/>
      <c r="B428" s="2"/>
      <c r="C428" s="2"/>
      <c r="D428" s="2"/>
      <c r="E428" s="2"/>
      <c r="F428" s="2"/>
      <c r="G428" s="2"/>
      <c r="H428" s="169"/>
      <c r="I428" s="169"/>
      <c r="J428" s="169"/>
      <c r="K428"/>
      <c r="L428" s="170"/>
      <c r="M428" s="170"/>
      <c r="N428" s="170"/>
      <c r="O428" s="170"/>
      <c r="P428" s="169"/>
      <c r="Q428" s="169"/>
      <c r="R428" s="169"/>
      <c r="S428" s="169"/>
      <c r="T428" s="169"/>
      <c r="U428" s="169"/>
      <c r="V428" s="169"/>
      <c r="W428" s="169"/>
      <c r="X428" s="11"/>
      <c r="Y428" s="170"/>
      <c r="Z428" s="170"/>
      <c r="AA428" s="170"/>
      <c r="AB428" s="170"/>
      <c r="AC428" s="170"/>
      <c r="AD428" s="170"/>
      <c r="AE428" s="171"/>
      <c r="AF428" s="170"/>
      <c r="AG428" s="170"/>
      <c r="AH428" s="170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</row>
    <row r="429" spans="1:149" s="1" customFormat="1" x14ac:dyDescent="0.35">
      <c r="A429" s="190"/>
      <c r="B429" s="2"/>
      <c r="C429" s="2"/>
      <c r="D429" s="2"/>
      <c r="E429" s="2"/>
      <c r="F429" s="2"/>
      <c r="G429" s="2"/>
      <c r="H429" s="169"/>
      <c r="I429" s="169"/>
      <c r="J429" s="169"/>
      <c r="K429"/>
      <c r="L429" s="170"/>
      <c r="M429" s="170"/>
      <c r="N429" s="170"/>
      <c r="O429" s="170"/>
      <c r="P429" s="169"/>
      <c r="Q429" s="169"/>
      <c r="R429" s="169"/>
      <c r="S429" s="169"/>
      <c r="T429" s="169"/>
      <c r="U429" s="169"/>
      <c r="V429" s="169"/>
      <c r="W429" s="169"/>
      <c r="X429" s="11"/>
      <c r="Y429" s="170"/>
      <c r="Z429" s="170"/>
      <c r="AA429" s="170"/>
      <c r="AB429" s="170"/>
      <c r="AC429" s="170"/>
      <c r="AD429" s="170"/>
      <c r="AE429" s="171"/>
      <c r="AF429" s="170"/>
      <c r="AG429" s="170"/>
      <c r="AH429" s="170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</row>
    <row r="430" spans="1:149" s="1" customFormat="1" x14ac:dyDescent="0.35">
      <c r="A430" s="190"/>
      <c r="B430" s="2"/>
      <c r="C430" s="2"/>
      <c r="D430" s="2"/>
      <c r="E430" s="2"/>
      <c r="F430" s="2"/>
      <c r="G430" s="2"/>
      <c r="H430" s="169"/>
      <c r="I430" s="169"/>
      <c r="J430" s="169"/>
      <c r="K430"/>
      <c r="L430" s="170"/>
      <c r="M430" s="170"/>
      <c r="N430" s="170"/>
      <c r="O430" s="170"/>
      <c r="P430" s="169"/>
      <c r="Q430" s="169"/>
      <c r="R430" s="169"/>
      <c r="S430" s="169"/>
      <c r="T430" s="169"/>
      <c r="U430" s="169"/>
      <c r="V430" s="169"/>
      <c r="W430" s="169"/>
      <c r="X430" s="170"/>
      <c r="Y430" s="170"/>
      <c r="Z430" s="170"/>
      <c r="AA430" s="170"/>
      <c r="AB430" s="170"/>
      <c r="AC430" s="170"/>
      <c r="AD430" s="170"/>
      <c r="AE430" s="171"/>
      <c r="AF430" s="170"/>
      <c r="AG430" s="170"/>
      <c r="AH430" s="17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</row>
    <row r="431" spans="1:149" s="1" customFormat="1" x14ac:dyDescent="0.35">
      <c r="A431" s="190"/>
      <c r="B431" s="2"/>
      <c r="C431" s="2"/>
      <c r="D431" s="2"/>
      <c r="E431" s="2"/>
      <c r="F431" s="2"/>
      <c r="G431" s="2"/>
      <c r="H431" s="169"/>
      <c r="I431" s="169"/>
      <c r="J431" s="169"/>
      <c r="K431"/>
      <c r="L431" s="170"/>
      <c r="M431" s="170"/>
      <c r="N431" s="170"/>
      <c r="O431" s="170"/>
      <c r="P431" s="169"/>
      <c r="Q431" s="169"/>
      <c r="R431" s="169"/>
      <c r="S431" s="169"/>
      <c r="T431" s="169"/>
      <c r="U431" s="169"/>
      <c r="V431" s="169"/>
      <c r="W431" s="169"/>
      <c r="X431" s="11"/>
      <c r="Y431" s="170"/>
      <c r="Z431" s="170"/>
      <c r="AA431" s="170"/>
      <c r="AB431" s="170"/>
      <c r="AC431" s="170"/>
      <c r="AD431" s="170"/>
      <c r="AE431" s="171"/>
      <c r="AF431" s="170"/>
      <c r="AG431" s="170"/>
      <c r="AH431" s="170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</row>
    <row r="432" spans="1:149" s="1" customFormat="1" x14ac:dyDescent="0.35">
      <c r="A432" s="190"/>
      <c r="B432" s="2"/>
      <c r="C432" s="2"/>
      <c r="D432" s="2"/>
      <c r="E432" s="2"/>
      <c r="F432" s="2"/>
      <c r="G432" s="2"/>
      <c r="H432" s="169"/>
      <c r="I432" s="169"/>
      <c r="J432" s="169"/>
      <c r="K432"/>
      <c r="L432" s="170"/>
      <c r="M432" s="170"/>
      <c r="N432" s="170"/>
      <c r="O432" s="170"/>
      <c r="P432" s="169"/>
      <c r="Q432" s="169"/>
      <c r="R432" s="169"/>
      <c r="S432" s="169"/>
      <c r="T432" s="169"/>
      <c r="U432" s="169"/>
      <c r="V432" s="169"/>
      <c r="W432" s="169"/>
      <c r="X432" s="11"/>
      <c r="Y432" s="170"/>
      <c r="Z432" s="170"/>
      <c r="AA432" s="170"/>
      <c r="AB432" s="170"/>
      <c r="AC432" s="170"/>
      <c r="AD432" s="170"/>
      <c r="AE432" s="171"/>
      <c r="AF432" s="170"/>
      <c r="AG432" s="170"/>
      <c r="AH432" s="170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</row>
    <row r="433" spans="1:149" s="1" customFormat="1" x14ac:dyDescent="0.35">
      <c r="A433" s="190"/>
      <c r="B433" s="2"/>
      <c r="C433" s="2"/>
      <c r="D433" s="2"/>
      <c r="E433" s="2"/>
      <c r="F433" s="2"/>
      <c r="G433" s="2"/>
      <c r="H433" s="169"/>
      <c r="I433" s="169"/>
      <c r="J433" s="169"/>
      <c r="K433"/>
      <c r="L433" s="170"/>
      <c r="M433" s="170"/>
      <c r="N433" s="170"/>
      <c r="O433" s="170"/>
      <c r="P433" s="169"/>
      <c r="Q433" s="169"/>
      <c r="R433" s="169"/>
      <c r="S433" s="169"/>
      <c r="T433" s="169"/>
      <c r="U433" s="169"/>
      <c r="V433" s="169"/>
      <c r="W433" s="169"/>
      <c r="X433" s="11"/>
      <c r="Y433" s="170"/>
      <c r="Z433" s="170"/>
      <c r="AA433" s="170"/>
      <c r="AB433" s="170"/>
      <c r="AC433" s="170"/>
      <c r="AD433" s="170"/>
      <c r="AE433" s="171"/>
      <c r="AF433" s="170"/>
      <c r="AG433" s="170"/>
      <c r="AH433" s="170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</row>
    <row r="434" spans="1:149" s="1" customFormat="1" x14ac:dyDescent="0.35">
      <c r="A434" s="190"/>
      <c r="B434" s="2"/>
      <c r="C434" s="2"/>
      <c r="D434" s="2"/>
      <c r="E434" s="2"/>
      <c r="F434" s="2"/>
      <c r="G434" s="2"/>
      <c r="H434" s="169"/>
      <c r="I434" s="169"/>
      <c r="J434" s="169"/>
      <c r="K434"/>
      <c r="L434" s="170"/>
      <c r="M434" s="170"/>
      <c r="N434" s="170"/>
      <c r="O434" s="170"/>
      <c r="P434" s="169"/>
      <c r="Q434" s="169"/>
      <c r="R434" s="169"/>
      <c r="S434" s="169"/>
      <c r="T434" s="169"/>
      <c r="U434" s="169"/>
      <c r="V434" s="169"/>
      <c r="W434" s="169"/>
      <c r="X434" s="170"/>
      <c r="Y434" s="170"/>
      <c r="Z434" s="170"/>
      <c r="AA434" s="170"/>
      <c r="AB434" s="170"/>
      <c r="AC434" s="170"/>
      <c r="AD434" s="170"/>
      <c r="AE434" s="171"/>
      <c r="AF434" s="170"/>
      <c r="AG434" s="170"/>
      <c r="AH434" s="170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</row>
    <row r="435" spans="1:149" s="1" customFormat="1" x14ac:dyDescent="0.35">
      <c r="A435" s="190"/>
      <c r="B435" s="2"/>
      <c r="C435" s="2"/>
      <c r="D435" s="2"/>
      <c r="E435" s="2"/>
      <c r="F435" s="2"/>
      <c r="G435" s="2"/>
      <c r="H435" s="169"/>
      <c r="I435" s="169"/>
      <c r="J435" s="169"/>
      <c r="K435"/>
      <c r="L435" s="170"/>
      <c r="M435" s="170"/>
      <c r="N435" s="170"/>
      <c r="O435" s="170"/>
      <c r="P435" s="169"/>
      <c r="Q435" s="169"/>
      <c r="R435" s="169"/>
      <c r="S435" s="169"/>
      <c r="T435" s="169"/>
      <c r="U435" s="169"/>
      <c r="V435" s="169"/>
      <c r="W435" s="169"/>
      <c r="X435" s="11"/>
      <c r="Y435" s="170"/>
      <c r="Z435" s="170"/>
      <c r="AA435" s="170"/>
      <c r="AB435" s="170"/>
      <c r="AC435" s="170"/>
      <c r="AD435" s="170"/>
      <c r="AE435" s="171"/>
      <c r="AF435" s="170"/>
      <c r="AG435" s="170"/>
      <c r="AH435" s="170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</row>
    <row r="436" spans="1:149" s="1" customFormat="1" x14ac:dyDescent="0.35">
      <c r="A436" s="190"/>
      <c r="B436" s="2"/>
      <c r="C436" s="2"/>
      <c r="D436" s="2"/>
      <c r="E436" s="2"/>
      <c r="F436" s="2"/>
      <c r="G436" s="2"/>
      <c r="H436" s="169"/>
      <c r="I436" s="169"/>
      <c r="J436" s="169"/>
      <c r="K436"/>
      <c r="L436" s="170"/>
      <c r="M436" s="170"/>
      <c r="N436" s="170"/>
      <c r="O436" s="170"/>
      <c r="P436" s="169"/>
      <c r="Q436" s="169"/>
      <c r="R436" s="169"/>
      <c r="S436" s="169"/>
      <c r="T436" s="169"/>
      <c r="U436" s="169"/>
      <c r="V436" s="169"/>
      <c r="W436" s="169"/>
      <c r="X436" s="11"/>
      <c r="Y436" s="170"/>
      <c r="Z436" s="170"/>
      <c r="AA436" s="170"/>
      <c r="AB436" s="170"/>
      <c r="AC436" s="170"/>
      <c r="AD436" s="170"/>
      <c r="AE436" s="171"/>
      <c r="AF436" s="170"/>
      <c r="AG436" s="170"/>
      <c r="AH436" s="170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</row>
    <row r="437" spans="1:149" s="1" customFormat="1" x14ac:dyDescent="0.35">
      <c r="A437" s="190"/>
      <c r="B437" s="2"/>
      <c r="C437" s="2"/>
      <c r="D437" s="2"/>
      <c r="E437" s="2"/>
      <c r="F437" s="2"/>
      <c r="G437" s="2"/>
      <c r="H437" s="169"/>
      <c r="I437" s="169"/>
      <c r="J437" s="169"/>
      <c r="K437"/>
      <c r="L437" s="170"/>
      <c r="M437" s="170"/>
      <c r="N437" s="170"/>
      <c r="O437" s="170"/>
      <c r="P437" s="169"/>
      <c r="Q437" s="169"/>
      <c r="R437" s="169"/>
      <c r="S437" s="169"/>
      <c r="T437" s="169"/>
      <c r="U437" s="169"/>
      <c r="V437" s="169"/>
      <c r="W437" s="169"/>
      <c r="X437" s="11"/>
      <c r="Y437" s="170"/>
      <c r="Z437" s="170"/>
      <c r="AA437" s="170"/>
      <c r="AB437" s="170"/>
      <c r="AC437" s="170"/>
      <c r="AD437" s="170"/>
      <c r="AE437" s="171"/>
      <c r="AF437" s="170"/>
      <c r="AG437" s="170"/>
      <c r="AH437" s="170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</row>
    <row r="438" spans="1:149" s="1" customFormat="1" x14ac:dyDescent="0.35">
      <c r="A438" s="190"/>
      <c r="B438" s="2"/>
      <c r="C438" s="2"/>
      <c r="D438" s="2"/>
      <c r="E438" s="2"/>
      <c r="F438" s="2"/>
      <c r="G438" s="2"/>
      <c r="H438" s="169"/>
      <c r="I438" s="169"/>
      <c r="J438" s="169"/>
      <c r="K438"/>
      <c r="L438" s="170"/>
      <c r="M438" s="170"/>
      <c r="N438" s="170"/>
      <c r="O438" s="170"/>
      <c r="P438" s="169"/>
      <c r="Q438" s="169"/>
      <c r="R438" s="169"/>
      <c r="S438" s="169"/>
      <c r="T438" s="169"/>
      <c r="U438" s="169"/>
      <c r="V438" s="169"/>
      <c r="W438" s="169"/>
      <c r="X438" s="170"/>
      <c r="Y438" s="170"/>
      <c r="Z438" s="170"/>
      <c r="AA438" s="170"/>
      <c r="AB438" s="170"/>
      <c r="AC438" s="170"/>
      <c r="AD438" s="170"/>
      <c r="AE438" s="171"/>
      <c r="AF438" s="170"/>
      <c r="AG438" s="170"/>
      <c r="AH438" s="170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</row>
    <row r="439" spans="1:149" s="1" customFormat="1" x14ac:dyDescent="0.35">
      <c r="A439" s="190"/>
      <c r="B439" s="2"/>
      <c r="C439" s="2"/>
      <c r="D439" s="2"/>
      <c r="E439" s="2"/>
      <c r="F439" s="2"/>
      <c r="G439" s="2"/>
      <c r="H439" s="169"/>
      <c r="I439" s="169"/>
      <c r="J439" s="169"/>
      <c r="K439"/>
      <c r="L439" s="170"/>
      <c r="M439" s="170"/>
      <c r="N439" s="170"/>
      <c r="O439" s="170"/>
      <c r="P439" s="169"/>
      <c r="Q439" s="169"/>
      <c r="R439" s="169"/>
      <c r="S439" s="169"/>
      <c r="T439" s="169"/>
      <c r="U439" s="169"/>
      <c r="V439" s="169"/>
      <c r="W439" s="169"/>
      <c r="X439" s="11"/>
      <c r="Y439" s="170"/>
      <c r="Z439" s="170"/>
      <c r="AA439" s="170"/>
      <c r="AB439" s="170"/>
      <c r="AC439" s="170"/>
      <c r="AD439" s="170"/>
      <c r="AE439" s="171"/>
      <c r="AF439" s="170"/>
      <c r="AG439" s="170"/>
      <c r="AH439" s="170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</row>
    <row r="440" spans="1:149" s="1" customFormat="1" x14ac:dyDescent="0.35">
      <c r="A440" s="190"/>
      <c r="B440" s="2"/>
      <c r="C440" s="2"/>
      <c r="D440" s="2"/>
      <c r="E440" s="2"/>
      <c r="F440" s="2"/>
      <c r="G440" s="2"/>
      <c r="H440" s="169"/>
      <c r="I440" s="169"/>
      <c r="J440" s="169"/>
      <c r="K440"/>
      <c r="L440" s="170"/>
      <c r="M440" s="170"/>
      <c r="N440" s="170"/>
      <c r="O440" s="170"/>
      <c r="P440" s="169"/>
      <c r="Q440" s="169"/>
      <c r="R440" s="169"/>
      <c r="S440" s="169"/>
      <c r="T440" s="169"/>
      <c r="U440" s="169"/>
      <c r="V440" s="169"/>
      <c r="W440" s="169"/>
      <c r="X440" s="11"/>
      <c r="Y440" s="170"/>
      <c r="Z440" s="170"/>
      <c r="AA440" s="170"/>
      <c r="AB440" s="170"/>
      <c r="AC440" s="170"/>
      <c r="AD440" s="170"/>
      <c r="AE440" s="171"/>
      <c r="AF440" s="170"/>
      <c r="AG440" s="170"/>
      <c r="AH440" s="17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</row>
    <row r="441" spans="1:149" s="1" customFormat="1" x14ac:dyDescent="0.35">
      <c r="A441" s="190"/>
      <c r="B441" s="2"/>
      <c r="C441" s="2"/>
      <c r="D441" s="2"/>
      <c r="E441" s="2"/>
      <c r="F441" s="2"/>
      <c r="G441" s="2"/>
      <c r="H441" s="169"/>
      <c r="I441" s="169"/>
      <c r="J441" s="169"/>
      <c r="K441"/>
      <c r="L441" s="170"/>
      <c r="M441" s="170"/>
      <c r="N441" s="170"/>
      <c r="O441" s="170"/>
      <c r="P441" s="169"/>
      <c r="Q441" s="169"/>
      <c r="R441" s="169"/>
      <c r="S441" s="169"/>
      <c r="T441" s="169"/>
      <c r="U441" s="169"/>
      <c r="V441" s="169"/>
      <c r="W441" s="169"/>
      <c r="X441" s="11"/>
      <c r="Y441" s="170"/>
      <c r="Z441" s="170"/>
      <c r="AA441" s="170"/>
      <c r="AB441" s="170"/>
      <c r="AC441" s="170"/>
      <c r="AD441" s="170"/>
      <c r="AE441" s="171"/>
      <c r="AF441" s="170"/>
      <c r="AG441" s="170"/>
      <c r="AH441" s="170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</row>
    <row r="442" spans="1:149" s="1" customFormat="1" x14ac:dyDescent="0.35">
      <c r="A442" s="190"/>
      <c r="B442" s="2"/>
      <c r="C442" s="2"/>
      <c r="D442" s="2"/>
      <c r="E442" s="2"/>
      <c r="F442" s="2"/>
      <c r="G442" s="2"/>
      <c r="H442" s="169"/>
      <c r="I442" s="169"/>
      <c r="J442" s="169"/>
      <c r="K442"/>
      <c r="L442" s="170"/>
      <c r="M442" s="170"/>
      <c r="N442" s="170"/>
      <c r="O442" s="170"/>
      <c r="P442" s="169"/>
      <c r="Q442" s="169"/>
      <c r="R442" s="169"/>
      <c r="S442" s="169"/>
      <c r="T442" s="169"/>
      <c r="U442" s="169"/>
      <c r="V442" s="169"/>
      <c r="W442" s="169"/>
      <c r="X442" s="170"/>
      <c r="Y442" s="170"/>
      <c r="Z442" s="170"/>
      <c r="AA442" s="170"/>
      <c r="AB442" s="170"/>
      <c r="AC442" s="170"/>
      <c r="AD442" s="170"/>
      <c r="AE442" s="171"/>
      <c r="AF442" s="170"/>
      <c r="AG442" s="170"/>
      <c r="AH442" s="170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</row>
    <row r="443" spans="1:149" s="1" customFormat="1" x14ac:dyDescent="0.35">
      <c r="A443" s="190"/>
      <c r="B443" s="2"/>
      <c r="C443" s="2"/>
      <c r="D443" s="2"/>
      <c r="E443" s="2"/>
      <c r="F443" s="2"/>
      <c r="G443" s="2"/>
      <c r="H443" s="169"/>
      <c r="I443" s="169"/>
      <c r="J443" s="169"/>
      <c r="K443"/>
      <c r="L443" s="170"/>
      <c r="M443" s="170"/>
      <c r="N443" s="170"/>
      <c r="O443" s="170"/>
      <c r="P443" s="169"/>
      <c r="Q443" s="169"/>
      <c r="R443" s="169"/>
      <c r="S443" s="169"/>
      <c r="T443" s="169"/>
      <c r="U443" s="169"/>
      <c r="V443" s="169"/>
      <c r="W443" s="169"/>
      <c r="X443" s="11"/>
      <c r="Y443" s="170"/>
      <c r="Z443" s="170"/>
      <c r="AA443" s="170"/>
      <c r="AB443" s="170"/>
      <c r="AC443" s="170"/>
      <c r="AD443" s="170"/>
      <c r="AE443" s="171"/>
      <c r="AF443" s="170"/>
      <c r="AG443" s="170"/>
      <c r="AH443" s="170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</row>
    <row r="444" spans="1:149" s="1" customFormat="1" x14ac:dyDescent="0.35">
      <c r="A444" s="190"/>
      <c r="B444" s="2"/>
      <c r="C444" s="2"/>
      <c r="D444" s="2"/>
      <c r="E444" s="2"/>
      <c r="F444" s="2"/>
      <c r="G444" s="2"/>
      <c r="H444" s="169"/>
      <c r="I444" s="169"/>
      <c r="J444" s="169"/>
      <c r="K444"/>
      <c r="L444" s="170"/>
      <c r="M444" s="170"/>
      <c r="N444" s="170"/>
      <c r="O444" s="170"/>
      <c r="P444" s="169"/>
      <c r="Q444" s="169"/>
      <c r="R444" s="169"/>
      <c r="S444" s="169"/>
      <c r="T444" s="169"/>
      <c r="U444" s="169"/>
      <c r="V444" s="169"/>
      <c r="W444" s="169"/>
      <c r="X444" s="11"/>
      <c r="Y444" s="170"/>
      <c r="Z444" s="170"/>
      <c r="AA444" s="170"/>
      <c r="AB444" s="170"/>
      <c r="AC444" s="170"/>
      <c r="AD444" s="170"/>
      <c r="AE444" s="171"/>
      <c r="AF444" s="170"/>
      <c r="AG444" s="170"/>
      <c r="AH444" s="170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</row>
    <row r="445" spans="1:149" s="1" customFormat="1" x14ac:dyDescent="0.35">
      <c r="A445" s="190"/>
      <c r="B445" s="2"/>
      <c r="C445" s="2"/>
      <c r="D445" s="2"/>
      <c r="E445" s="2"/>
      <c r="F445" s="2"/>
      <c r="G445" s="2"/>
      <c r="H445" s="169"/>
      <c r="I445" s="169"/>
      <c r="J445" s="169"/>
      <c r="K445"/>
      <c r="L445" s="170"/>
      <c r="M445" s="170"/>
      <c r="N445" s="170"/>
      <c r="O445" s="170"/>
      <c r="P445" s="169"/>
      <c r="Q445" s="169"/>
      <c r="R445" s="169"/>
      <c r="S445" s="169"/>
      <c r="T445" s="169"/>
      <c r="U445" s="169"/>
      <c r="V445" s="169"/>
      <c r="W445" s="169"/>
      <c r="X445" s="11"/>
      <c r="Y445" s="170"/>
      <c r="Z445" s="170"/>
      <c r="AA445" s="170"/>
      <c r="AB445" s="170"/>
      <c r="AC445" s="170"/>
      <c r="AD445" s="170"/>
      <c r="AE445" s="171"/>
      <c r="AF445" s="170"/>
      <c r="AG445" s="170"/>
      <c r="AH445" s="170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</row>
    <row r="446" spans="1:149" s="1" customFormat="1" x14ac:dyDescent="0.35">
      <c r="A446" s="190"/>
      <c r="B446" s="2"/>
      <c r="C446" s="2"/>
      <c r="D446" s="2"/>
      <c r="E446" s="2"/>
      <c r="F446" s="2"/>
      <c r="G446" s="2"/>
      <c r="H446" s="169"/>
      <c r="I446" s="169"/>
      <c r="J446" s="169"/>
      <c r="K446"/>
      <c r="L446" s="170"/>
      <c r="M446" s="170"/>
      <c r="N446" s="170"/>
      <c r="O446" s="170"/>
      <c r="P446" s="169"/>
      <c r="Q446" s="169"/>
      <c r="R446" s="169"/>
      <c r="S446" s="169"/>
      <c r="T446" s="169"/>
      <c r="U446" s="169"/>
      <c r="V446" s="169"/>
      <c r="W446" s="169"/>
      <c r="X446" s="170"/>
      <c r="Y446" s="170"/>
      <c r="Z446" s="170"/>
      <c r="AA446" s="170"/>
      <c r="AB446" s="170"/>
      <c r="AC446" s="170"/>
      <c r="AD446" s="170"/>
      <c r="AE446" s="171"/>
      <c r="AF446" s="170"/>
      <c r="AG446" s="170"/>
      <c r="AH446" s="170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</row>
    <row r="447" spans="1:149" s="1" customFormat="1" x14ac:dyDescent="0.35">
      <c r="A447" s="190"/>
      <c r="B447" s="2"/>
      <c r="C447" s="2"/>
      <c r="D447" s="2"/>
      <c r="E447" s="2"/>
      <c r="F447" s="2"/>
      <c r="G447" s="2"/>
      <c r="H447" s="169"/>
      <c r="I447" s="169"/>
      <c r="J447" s="169"/>
      <c r="K447"/>
      <c r="L447" s="170"/>
      <c r="M447" s="170"/>
      <c r="N447" s="170"/>
      <c r="O447" s="170"/>
      <c r="P447" s="169"/>
      <c r="Q447" s="169"/>
      <c r="R447" s="169"/>
      <c r="S447" s="169"/>
      <c r="T447" s="169"/>
      <c r="U447" s="169"/>
      <c r="V447" s="169"/>
      <c r="W447" s="169"/>
      <c r="X447" s="11"/>
      <c r="Y447" s="170"/>
      <c r="Z447" s="170"/>
      <c r="AA447" s="170"/>
      <c r="AB447" s="170"/>
      <c r="AC447" s="170"/>
      <c r="AD447" s="170"/>
      <c r="AE447" s="171"/>
      <c r="AF447" s="170"/>
      <c r="AG447" s="170"/>
      <c r="AH447" s="170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</row>
    <row r="448" spans="1:149" s="1" customFormat="1" x14ac:dyDescent="0.35">
      <c r="A448" s="190"/>
      <c r="B448" s="2"/>
      <c r="C448" s="2"/>
      <c r="D448" s="2"/>
      <c r="E448" s="2"/>
      <c r="F448" s="2"/>
      <c r="G448" s="2"/>
      <c r="H448" s="169"/>
      <c r="I448" s="169"/>
      <c r="J448" s="169"/>
      <c r="K448"/>
      <c r="L448" s="170"/>
      <c r="M448" s="170"/>
      <c r="N448" s="170"/>
      <c r="O448" s="170"/>
      <c r="P448" s="169"/>
      <c r="Q448" s="169"/>
      <c r="R448" s="169"/>
      <c r="S448" s="169"/>
      <c r="T448" s="169"/>
      <c r="U448" s="169"/>
      <c r="V448" s="169"/>
      <c r="W448" s="169"/>
      <c r="X448" s="11"/>
      <c r="Y448" s="170"/>
      <c r="Z448" s="170"/>
      <c r="AA448" s="170"/>
      <c r="AB448" s="170"/>
      <c r="AC448" s="170"/>
      <c r="AD448" s="170"/>
      <c r="AE448" s="171"/>
      <c r="AF448" s="170"/>
      <c r="AG448" s="170"/>
      <c r="AH448" s="170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</row>
    <row r="449" spans="1:149" s="1" customFormat="1" x14ac:dyDescent="0.35">
      <c r="A449" s="190"/>
      <c r="B449" s="2"/>
      <c r="C449" s="2"/>
      <c r="D449" s="2"/>
      <c r="E449" s="2"/>
      <c r="F449" s="2"/>
      <c r="G449" s="2"/>
      <c r="H449" s="169"/>
      <c r="I449" s="169"/>
      <c r="J449" s="169"/>
      <c r="K449"/>
      <c r="L449" s="170"/>
      <c r="M449" s="170"/>
      <c r="N449" s="170"/>
      <c r="O449" s="170"/>
      <c r="P449" s="169"/>
      <c r="Q449" s="169"/>
      <c r="R449" s="169"/>
      <c r="S449" s="169"/>
      <c r="T449" s="169"/>
      <c r="U449" s="169"/>
      <c r="V449" s="169"/>
      <c r="W449" s="169"/>
      <c r="X449" s="11"/>
      <c r="Y449" s="170"/>
      <c r="Z449" s="170"/>
      <c r="AA449" s="170"/>
      <c r="AB449" s="170"/>
      <c r="AC449" s="170"/>
      <c r="AD449" s="170"/>
      <c r="AE449" s="171"/>
      <c r="AF449" s="170"/>
      <c r="AG449" s="170"/>
      <c r="AH449" s="170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</row>
    <row r="450" spans="1:149" s="1" customFormat="1" x14ac:dyDescent="0.35">
      <c r="A450" s="190"/>
      <c r="B450" s="2"/>
      <c r="C450" s="2"/>
      <c r="D450" s="2"/>
      <c r="E450" s="2"/>
      <c r="F450" s="2"/>
      <c r="G450" s="2"/>
      <c r="H450" s="169"/>
      <c r="I450" s="169"/>
      <c r="J450" s="169"/>
      <c r="K450"/>
      <c r="L450" s="170"/>
      <c r="M450" s="170"/>
      <c r="N450" s="170"/>
      <c r="O450" s="170"/>
      <c r="P450" s="169"/>
      <c r="Q450" s="169"/>
      <c r="R450" s="169"/>
      <c r="S450" s="169"/>
      <c r="T450" s="169"/>
      <c r="U450" s="169"/>
      <c r="V450" s="169"/>
      <c r="W450" s="169"/>
      <c r="X450" s="170"/>
      <c r="Y450" s="170"/>
      <c r="Z450" s="170"/>
      <c r="AA450" s="170"/>
      <c r="AB450" s="170"/>
      <c r="AC450" s="170"/>
      <c r="AD450" s="170"/>
      <c r="AE450" s="171"/>
      <c r="AF450" s="170"/>
      <c r="AG450" s="170"/>
      <c r="AH450" s="17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</row>
    <row r="451" spans="1:149" s="1" customFormat="1" x14ac:dyDescent="0.35">
      <c r="A451" s="190"/>
      <c r="B451" s="2"/>
      <c r="C451" s="2"/>
      <c r="D451" s="2"/>
      <c r="E451" s="2"/>
      <c r="F451" s="2"/>
      <c r="G451" s="2"/>
      <c r="H451" s="169"/>
      <c r="I451" s="169"/>
      <c r="J451" s="169"/>
      <c r="K451"/>
      <c r="L451" s="170"/>
      <c r="M451" s="170"/>
      <c r="N451" s="170"/>
      <c r="O451" s="170"/>
      <c r="P451" s="169"/>
      <c r="Q451" s="169"/>
      <c r="R451" s="169"/>
      <c r="S451" s="169"/>
      <c r="T451" s="169"/>
      <c r="U451" s="169"/>
      <c r="V451" s="169"/>
      <c r="W451" s="169"/>
      <c r="X451" s="11"/>
      <c r="Y451" s="170"/>
      <c r="Z451" s="170"/>
      <c r="AA451" s="170"/>
      <c r="AB451" s="170"/>
      <c r="AC451" s="170"/>
      <c r="AD451" s="170"/>
      <c r="AE451" s="171"/>
      <c r="AF451" s="170"/>
      <c r="AG451" s="170"/>
      <c r="AH451" s="170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</row>
    <row r="452" spans="1:149" s="1" customFormat="1" x14ac:dyDescent="0.35">
      <c r="A452" s="190"/>
      <c r="B452" s="2"/>
      <c r="C452" s="2"/>
      <c r="D452" s="2"/>
      <c r="E452" s="2"/>
      <c r="F452" s="2"/>
      <c r="G452" s="2"/>
      <c r="H452" s="169"/>
      <c r="I452" s="169"/>
      <c r="J452" s="169"/>
      <c r="K452"/>
      <c r="L452" s="170"/>
      <c r="M452" s="170"/>
      <c r="N452" s="170"/>
      <c r="O452" s="170"/>
      <c r="P452" s="169"/>
      <c r="Q452" s="169"/>
      <c r="R452" s="169"/>
      <c r="S452" s="169"/>
      <c r="T452" s="169"/>
      <c r="U452" s="169"/>
      <c r="V452" s="169"/>
      <c r="W452" s="169"/>
      <c r="X452" s="11"/>
      <c r="Y452" s="170"/>
      <c r="Z452" s="170"/>
      <c r="AA452" s="170"/>
      <c r="AB452" s="170"/>
      <c r="AC452" s="170"/>
      <c r="AD452" s="170"/>
      <c r="AE452" s="171"/>
      <c r="AF452" s="170"/>
      <c r="AG452" s="170"/>
      <c r="AH452" s="170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</row>
    <row r="453" spans="1:149" s="1" customFormat="1" x14ac:dyDescent="0.35">
      <c r="A453" s="190"/>
      <c r="B453" s="2"/>
      <c r="C453" s="2"/>
      <c r="D453" s="2"/>
      <c r="E453" s="2"/>
      <c r="F453" s="2"/>
      <c r="G453" s="2"/>
      <c r="H453" s="169"/>
      <c r="I453" s="169"/>
      <c r="J453" s="169"/>
      <c r="K453"/>
      <c r="L453" s="170"/>
      <c r="M453" s="170"/>
      <c r="N453" s="170"/>
      <c r="O453" s="170"/>
      <c r="P453" s="169"/>
      <c r="Q453" s="169"/>
      <c r="R453" s="169"/>
      <c r="S453" s="169"/>
      <c r="T453" s="169"/>
      <c r="U453" s="169"/>
      <c r="V453" s="169"/>
      <c r="W453" s="169"/>
      <c r="X453" s="11"/>
      <c r="Y453" s="170"/>
      <c r="Z453" s="170"/>
      <c r="AA453" s="170"/>
      <c r="AB453" s="170"/>
      <c r="AC453" s="170"/>
      <c r="AD453" s="170"/>
      <c r="AE453" s="171"/>
      <c r="AF453" s="170"/>
      <c r="AG453" s="170"/>
      <c r="AH453" s="170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</row>
    <row r="454" spans="1:149" s="1" customFormat="1" x14ac:dyDescent="0.35">
      <c r="A454" s="190"/>
      <c r="B454" s="2"/>
      <c r="C454" s="2"/>
      <c r="D454" s="2"/>
      <c r="E454" s="2"/>
      <c r="F454" s="2"/>
      <c r="G454" s="2"/>
      <c r="H454" s="169"/>
      <c r="I454" s="169"/>
      <c r="J454" s="169"/>
      <c r="K454"/>
      <c r="L454" s="170"/>
      <c r="M454" s="170"/>
      <c r="N454" s="170"/>
      <c r="O454" s="170"/>
      <c r="P454" s="169"/>
      <c r="Q454" s="169"/>
      <c r="R454" s="169"/>
      <c r="S454" s="169"/>
      <c r="T454" s="169"/>
      <c r="U454" s="169"/>
      <c r="V454" s="169"/>
      <c r="W454" s="169"/>
      <c r="X454" s="170"/>
      <c r="Y454" s="170"/>
      <c r="Z454" s="170"/>
      <c r="AA454" s="170"/>
      <c r="AB454" s="170"/>
      <c r="AC454" s="170"/>
      <c r="AD454" s="170"/>
      <c r="AE454" s="171"/>
      <c r="AF454" s="170"/>
      <c r="AG454" s="170"/>
      <c r="AH454" s="170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</row>
    <row r="455" spans="1:149" s="1" customFormat="1" x14ac:dyDescent="0.35">
      <c r="A455" s="190"/>
      <c r="B455" s="2"/>
      <c r="C455" s="2"/>
      <c r="D455" s="2"/>
      <c r="E455" s="2"/>
      <c r="F455" s="2"/>
      <c r="G455" s="2"/>
      <c r="H455" s="169"/>
      <c r="I455" s="169"/>
      <c r="J455" s="169"/>
      <c r="K455"/>
      <c r="L455" s="170"/>
      <c r="M455" s="170"/>
      <c r="N455" s="170"/>
      <c r="O455" s="170"/>
      <c r="P455" s="169"/>
      <c r="Q455" s="169"/>
      <c r="R455" s="169"/>
      <c r="S455" s="169"/>
      <c r="T455" s="169"/>
      <c r="U455" s="169"/>
      <c r="V455" s="169"/>
      <c r="W455" s="169"/>
      <c r="X455" s="11"/>
      <c r="Y455" s="170"/>
      <c r="Z455" s="170"/>
      <c r="AA455" s="170"/>
      <c r="AB455" s="170"/>
      <c r="AC455" s="170"/>
      <c r="AD455" s="170"/>
      <c r="AE455" s="171"/>
      <c r="AF455" s="170"/>
      <c r="AG455" s="170"/>
      <c r="AH455" s="170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</row>
    <row r="456" spans="1:149" s="1" customFormat="1" x14ac:dyDescent="0.35">
      <c r="A456" s="190"/>
      <c r="B456" s="2"/>
      <c r="C456" s="2"/>
      <c r="D456" s="2"/>
      <c r="E456" s="2"/>
      <c r="F456" s="2"/>
      <c r="G456" s="2"/>
      <c r="H456" s="169"/>
      <c r="I456" s="169"/>
      <c r="J456" s="169"/>
      <c r="K456"/>
      <c r="L456" s="170"/>
      <c r="M456" s="170"/>
      <c r="N456" s="170"/>
      <c r="O456" s="170"/>
      <c r="P456" s="169"/>
      <c r="Q456" s="169"/>
      <c r="R456" s="169"/>
      <c r="S456" s="169"/>
      <c r="T456" s="169"/>
      <c r="U456" s="169"/>
      <c r="V456" s="169"/>
      <c r="W456" s="169"/>
      <c r="X456" s="11"/>
      <c r="Y456" s="170"/>
      <c r="Z456" s="170"/>
      <c r="AA456" s="170"/>
      <c r="AB456" s="170"/>
      <c r="AC456" s="170"/>
      <c r="AD456" s="170"/>
      <c r="AE456" s="171"/>
      <c r="AF456" s="170"/>
      <c r="AG456" s="170"/>
      <c r="AH456" s="170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</row>
    <row r="457" spans="1:149" s="1" customFormat="1" x14ac:dyDescent="0.35">
      <c r="A457" s="190"/>
      <c r="B457" s="2"/>
      <c r="C457" s="2"/>
      <c r="D457" s="2"/>
      <c r="E457" s="2"/>
      <c r="F457" s="2"/>
      <c r="G457" s="2"/>
      <c r="H457" s="169"/>
      <c r="I457" s="169"/>
      <c r="J457" s="169"/>
      <c r="K457"/>
      <c r="L457" s="170"/>
      <c r="M457" s="170"/>
      <c r="N457" s="170"/>
      <c r="O457" s="170"/>
      <c r="P457" s="169"/>
      <c r="Q457" s="169"/>
      <c r="R457" s="169"/>
      <c r="S457" s="169"/>
      <c r="T457" s="169"/>
      <c r="U457" s="169"/>
      <c r="V457" s="169"/>
      <c r="W457" s="169"/>
      <c r="X457" s="11"/>
      <c r="Y457" s="170"/>
      <c r="Z457" s="170"/>
      <c r="AA457" s="170"/>
      <c r="AB457" s="170"/>
      <c r="AC457" s="170"/>
      <c r="AD457" s="170"/>
      <c r="AE457" s="171"/>
      <c r="AF457" s="170"/>
      <c r="AG457" s="170"/>
      <c r="AH457" s="170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</row>
    <row r="458" spans="1:149" s="1" customFormat="1" x14ac:dyDescent="0.35">
      <c r="A458" s="190"/>
      <c r="B458" s="2"/>
      <c r="C458" s="2"/>
      <c r="D458" s="2"/>
      <c r="E458" s="2"/>
      <c r="F458" s="2"/>
      <c r="G458" s="2"/>
      <c r="H458" s="169"/>
      <c r="I458" s="169"/>
      <c r="J458" s="169"/>
      <c r="K458"/>
      <c r="L458" s="170"/>
      <c r="M458" s="170"/>
      <c r="N458" s="170"/>
      <c r="O458" s="170"/>
      <c r="P458" s="169"/>
      <c r="Q458" s="169"/>
      <c r="R458" s="169"/>
      <c r="S458" s="169"/>
      <c r="T458" s="169"/>
      <c r="U458" s="169"/>
      <c r="V458" s="169"/>
      <c r="W458" s="169"/>
      <c r="X458" s="170"/>
      <c r="Y458" s="170"/>
      <c r="Z458" s="170"/>
      <c r="AA458" s="170"/>
      <c r="AB458" s="170"/>
      <c r="AC458" s="170"/>
      <c r="AD458" s="170"/>
      <c r="AE458" s="171"/>
      <c r="AF458" s="170"/>
      <c r="AG458" s="170"/>
      <c r="AH458" s="170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</row>
    <row r="459" spans="1:149" s="1" customFormat="1" x14ac:dyDescent="0.35">
      <c r="A459" s="190"/>
      <c r="B459" s="2"/>
      <c r="C459" s="2"/>
      <c r="D459" s="2"/>
      <c r="E459" s="2"/>
      <c r="F459" s="2"/>
      <c r="G459" s="2"/>
      <c r="H459" s="169"/>
      <c r="I459" s="169"/>
      <c r="J459" s="169"/>
      <c r="K459"/>
      <c r="L459" s="170"/>
      <c r="M459" s="170"/>
      <c r="N459" s="170"/>
      <c r="O459" s="170"/>
      <c r="P459" s="169"/>
      <c r="Q459" s="169"/>
      <c r="R459" s="169"/>
      <c r="S459" s="169"/>
      <c r="T459" s="169"/>
      <c r="U459" s="169"/>
      <c r="V459" s="169"/>
      <c r="W459" s="169"/>
      <c r="X459" s="11"/>
      <c r="Y459" s="170"/>
      <c r="Z459" s="170"/>
      <c r="AA459" s="170"/>
      <c r="AB459" s="170"/>
      <c r="AC459" s="170"/>
      <c r="AD459" s="170"/>
      <c r="AE459" s="171"/>
      <c r="AF459" s="170"/>
      <c r="AG459" s="170"/>
      <c r="AH459" s="170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</row>
    <row r="460" spans="1:149" s="1" customFormat="1" x14ac:dyDescent="0.35">
      <c r="A460" s="190"/>
      <c r="B460" s="2"/>
      <c r="C460" s="2"/>
      <c r="D460" s="2"/>
      <c r="E460" s="2"/>
      <c r="F460" s="2"/>
      <c r="G460" s="2"/>
      <c r="H460" s="169"/>
      <c r="I460" s="169"/>
      <c r="J460" s="169"/>
      <c r="K460"/>
      <c r="L460" s="170"/>
      <c r="M460" s="170"/>
      <c r="N460" s="170"/>
      <c r="O460" s="170"/>
      <c r="P460" s="169"/>
      <c r="Q460" s="169"/>
      <c r="R460" s="169"/>
      <c r="S460" s="169"/>
      <c r="T460" s="169"/>
      <c r="U460" s="169"/>
      <c r="V460" s="169"/>
      <c r="W460" s="169"/>
      <c r="X460" s="11"/>
      <c r="Y460" s="170"/>
      <c r="Z460" s="170"/>
      <c r="AA460" s="170"/>
      <c r="AB460" s="170"/>
      <c r="AC460" s="170"/>
      <c r="AD460" s="170"/>
      <c r="AE460" s="171"/>
      <c r="AF460" s="170"/>
      <c r="AG460" s="170"/>
      <c r="AH460" s="17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</row>
    <row r="461" spans="1:149" s="1" customFormat="1" x14ac:dyDescent="0.35">
      <c r="A461" s="190"/>
      <c r="B461" s="2"/>
      <c r="C461" s="2"/>
      <c r="D461" s="2"/>
      <c r="E461" s="2"/>
      <c r="F461" s="2"/>
      <c r="G461" s="2"/>
      <c r="H461" s="169"/>
      <c r="I461" s="169"/>
      <c r="J461" s="169"/>
      <c r="K461"/>
      <c r="L461" s="170"/>
      <c r="M461" s="170"/>
      <c r="N461" s="170"/>
      <c r="O461" s="170"/>
      <c r="P461" s="169"/>
      <c r="Q461" s="169"/>
      <c r="R461" s="169"/>
      <c r="S461" s="169"/>
      <c r="T461" s="169"/>
      <c r="U461" s="169"/>
      <c r="V461" s="169"/>
      <c r="W461" s="169"/>
      <c r="X461" s="11"/>
      <c r="Y461" s="170"/>
      <c r="Z461" s="170"/>
      <c r="AA461" s="170"/>
      <c r="AB461" s="170"/>
      <c r="AC461" s="170"/>
      <c r="AD461" s="170"/>
      <c r="AE461" s="171"/>
      <c r="AF461" s="170"/>
      <c r="AG461" s="170"/>
      <c r="AH461" s="170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</row>
    <row r="462" spans="1:149" s="1" customFormat="1" x14ac:dyDescent="0.35">
      <c r="A462" s="190"/>
      <c r="B462" s="2"/>
      <c r="C462" s="2"/>
      <c r="D462" s="2"/>
      <c r="E462" s="2"/>
      <c r="F462" s="2"/>
      <c r="G462" s="2"/>
      <c r="H462" s="169"/>
      <c r="I462" s="169"/>
      <c r="J462" s="169"/>
      <c r="K462"/>
      <c r="L462" s="170"/>
      <c r="M462" s="170"/>
      <c r="N462" s="170"/>
      <c r="O462" s="170"/>
      <c r="P462" s="169"/>
      <c r="Q462" s="169"/>
      <c r="R462" s="169"/>
      <c r="S462" s="169"/>
      <c r="T462" s="169"/>
      <c r="U462" s="169"/>
      <c r="V462" s="169"/>
      <c r="W462" s="169"/>
      <c r="X462" s="170"/>
      <c r="Y462" s="170"/>
      <c r="Z462" s="170"/>
      <c r="AA462" s="170"/>
      <c r="AB462" s="170"/>
      <c r="AC462" s="170"/>
      <c r="AD462" s="170"/>
      <c r="AE462" s="171"/>
      <c r="AF462" s="170"/>
      <c r="AG462" s="170"/>
      <c r="AH462" s="170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</row>
    <row r="463" spans="1:149" s="1" customFormat="1" x14ac:dyDescent="0.35">
      <c r="A463" s="190"/>
      <c r="B463" s="2"/>
      <c r="C463" s="2"/>
      <c r="D463" s="2"/>
      <c r="E463" s="2"/>
      <c r="F463" s="2"/>
      <c r="G463" s="2"/>
      <c r="H463" s="169"/>
      <c r="I463" s="169"/>
      <c r="J463" s="169"/>
      <c r="K463"/>
      <c r="L463" s="170"/>
      <c r="M463" s="170"/>
      <c r="N463" s="170"/>
      <c r="O463" s="170"/>
      <c r="P463" s="169"/>
      <c r="Q463" s="169"/>
      <c r="R463" s="169"/>
      <c r="S463" s="169"/>
      <c r="T463" s="169"/>
      <c r="U463" s="169"/>
      <c r="V463" s="169"/>
      <c r="W463" s="169"/>
      <c r="X463" s="11"/>
      <c r="Y463" s="170"/>
      <c r="Z463" s="170"/>
      <c r="AA463" s="170"/>
      <c r="AB463" s="170"/>
      <c r="AC463" s="170"/>
      <c r="AD463" s="170"/>
      <c r="AE463" s="171"/>
      <c r="AF463" s="170"/>
      <c r="AG463" s="170"/>
      <c r="AH463" s="170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</row>
    <row r="464" spans="1:149" s="1" customFormat="1" x14ac:dyDescent="0.35">
      <c r="A464" s="190"/>
      <c r="B464" s="2"/>
      <c r="C464" s="2"/>
      <c r="D464" s="2"/>
      <c r="E464" s="2"/>
      <c r="F464" s="2"/>
      <c r="G464" s="2"/>
      <c r="H464" s="169"/>
      <c r="I464" s="169"/>
      <c r="J464" s="169"/>
      <c r="K464"/>
      <c r="L464" s="170"/>
      <c r="M464" s="170"/>
      <c r="N464" s="170"/>
      <c r="O464" s="170"/>
      <c r="P464" s="169"/>
      <c r="Q464" s="169"/>
      <c r="R464" s="169"/>
      <c r="S464" s="169"/>
      <c r="T464" s="169"/>
      <c r="U464" s="169"/>
      <c r="V464" s="169"/>
      <c r="W464" s="169"/>
      <c r="X464" s="11"/>
      <c r="Y464" s="170"/>
      <c r="Z464" s="170"/>
      <c r="AA464" s="170"/>
      <c r="AB464" s="170"/>
      <c r="AC464" s="170"/>
      <c r="AD464" s="170"/>
      <c r="AE464" s="171"/>
      <c r="AF464" s="170"/>
      <c r="AG464" s="170"/>
      <c r="AH464" s="170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</row>
    <row r="465" spans="1:149" s="1" customFormat="1" x14ac:dyDescent="0.35">
      <c r="A465" s="190"/>
      <c r="B465" s="2"/>
      <c r="C465" s="2"/>
      <c r="D465" s="2"/>
      <c r="E465" s="2"/>
      <c r="F465" s="2"/>
      <c r="G465" s="2"/>
      <c r="H465" s="169"/>
      <c r="I465" s="169"/>
      <c r="J465" s="169"/>
      <c r="K465"/>
      <c r="L465" s="170"/>
      <c r="M465" s="170"/>
      <c r="N465" s="170"/>
      <c r="O465" s="170"/>
      <c r="P465" s="169"/>
      <c r="Q465" s="169"/>
      <c r="R465" s="169"/>
      <c r="S465" s="169"/>
      <c r="T465" s="169"/>
      <c r="U465" s="169"/>
      <c r="V465" s="169"/>
      <c r="W465" s="169"/>
      <c r="X465" s="11"/>
      <c r="Y465" s="170"/>
      <c r="Z465" s="170"/>
      <c r="AA465" s="170"/>
      <c r="AB465" s="170"/>
      <c r="AC465" s="170"/>
      <c r="AD465" s="170"/>
      <c r="AE465" s="171"/>
      <c r="AF465" s="170"/>
      <c r="AG465" s="170"/>
      <c r="AH465" s="170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</row>
    <row r="466" spans="1:149" s="1" customFormat="1" x14ac:dyDescent="0.35">
      <c r="A466" s="190"/>
      <c r="B466" s="2"/>
      <c r="C466" s="2"/>
      <c r="D466" s="2"/>
      <c r="E466" s="2"/>
      <c r="F466" s="2"/>
      <c r="G466" s="2"/>
      <c r="H466" s="169"/>
      <c r="I466" s="169"/>
      <c r="J466" s="169"/>
      <c r="K466"/>
      <c r="L466" s="170"/>
      <c r="M466" s="170"/>
      <c r="N466" s="170"/>
      <c r="O466" s="170"/>
      <c r="P466" s="169"/>
      <c r="Q466" s="169"/>
      <c r="R466" s="169"/>
      <c r="S466" s="169"/>
      <c r="T466" s="169"/>
      <c r="U466" s="169"/>
      <c r="V466" s="169"/>
      <c r="W466" s="169"/>
      <c r="X466" s="170"/>
      <c r="Y466" s="170"/>
      <c r="Z466" s="170"/>
      <c r="AA466" s="170"/>
      <c r="AB466" s="170"/>
      <c r="AC466" s="170"/>
      <c r="AD466" s="170"/>
      <c r="AE466" s="171"/>
      <c r="AF466" s="170"/>
      <c r="AG466" s="170"/>
      <c r="AH466" s="170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</row>
    <row r="467" spans="1:149" s="1" customFormat="1" x14ac:dyDescent="0.35">
      <c r="A467" s="190"/>
      <c r="B467" s="2"/>
      <c r="C467" s="2"/>
      <c r="D467" s="2"/>
      <c r="E467" s="2"/>
      <c r="F467" s="2"/>
      <c r="G467" s="2"/>
      <c r="H467" s="169"/>
      <c r="I467" s="169"/>
      <c r="J467" s="169"/>
      <c r="K467"/>
      <c r="L467" s="170"/>
      <c r="M467" s="170"/>
      <c r="N467" s="170"/>
      <c r="O467" s="170"/>
      <c r="P467" s="169"/>
      <c r="Q467" s="169"/>
      <c r="R467" s="169"/>
      <c r="S467" s="169"/>
      <c r="T467" s="169"/>
      <c r="U467" s="169"/>
      <c r="V467" s="169"/>
      <c r="W467" s="169"/>
      <c r="X467" s="11"/>
      <c r="Y467" s="170"/>
      <c r="Z467" s="170"/>
      <c r="AA467" s="170"/>
      <c r="AB467" s="170"/>
      <c r="AC467" s="170"/>
      <c r="AD467" s="170"/>
      <c r="AE467" s="171"/>
      <c r="AF467" s="170"/>
      <c r="AG467" s="170"/>
      <c r="AH467" s="170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</row>
    <row r="468" spans="1:149" s="1" customFormat="1" x14ac:dyDescent="0.35">
      <c r="A468" s="190"/>
      <c r="B468" s="2"/>
      <c r="C468" s="2"/>
      <c r="D468" s="2"/>
      <c r="E468" s="2"/>
      <c r="F468" s="2"/>
      <c r="G468" s="2"/>
      <c r="H468" s="169"/>
      <c r="I468" s="169"/>
      <c r="J468" s="169"/>
      <c r="K468"/>
      <c r="L468" s="170"/>
      <c r="M468" s="170"/>
      <c r="N468" s="170"/>
      <c r="O468" s="170"/>
      <c r="P468" s="169"/>
      <c r="Q468" s="169"/>
      <c r="R468" s="169"/>
      <c r="S468" s="169"/>
      <c r="T468" s="169"/>
      <c r="U468" s="169"/>
      <c r="V468" s="169"/>
      <c r="W468" s="169"/>
      <c r="X468" s="11"/>
      <c r="Y468" s="170"/>
      <c r="Z468" s="170"/>
      <c r="AA468" s="170"/>
      <c r="AB468" s="170"/>
      <c r="AC468" s="170"/>
      <c r="AD468" s="170"/>
      <c r="AE468" s="171"/>
      <c r="AF468" s="170"/>
      <c r="AG468" s="170"/>
      <c r="AH468" s="170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</row>
    <row r="469" spans="1:149" s="1" customFormat="1" x14ac:dyDescent="0.35">
      <c r="A469" s="190"/>
      <c r="B469" s="2"/>
      <c r="C469" s="2"/>
      <c r="D469" s="2"/>
      <c r="E469" s="2"/>
      <c r="F469" s="2"/>
      <c r="G469" s="2"/>
      <c r="H469" s="169"/>
      <c r="I469" s="169"/>
      <c r="J469" s="169"/>
      <c r="K469"/>
      <c r="L469" s="170"/>
      <c r="M469" s="170"/>
      <c r="N469" s="170"/>
      <c r="O469" s="170"/>
      <c r="P469" s="169"/>
      <c r="Q469" s="169"/>
      <c r="R469" s="169"/>
      <c r="S469" s="169"/>
      <c r="T469" s="169"/>
      <c r="U469" s="169"/>
      <c r="V469" s="169"/>
      <c r="W469" s="169"/>
      <c r="X469" s="11"/>
      <c r="Y469" s="170"/>
      <c r="Z469" s="170"/>
      <c r="AA469" s="170"/>
      <c r="AB469" s="170"/>
      <c r="AC469" s="170"/>
      <c r="AD469" s="170"/>
      <c r="AE469" s="171"/>
      <c r="AF469" s="170"/>
      <c r="AG469" s="170"/>
      <c r="AH469" s="170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</row>
    <row r="470" spans="1:149" s="1" customFormat="1" x14ac:dyDescent="0.35">
      <c r="A470" s="190"/>
      <c r="B470" s="2"/>
      <c r="C470" s="2"/>
      <c r="D470" s="2"/>
      <c r="E470" s="2"/>
      <c r="F470" s="2"/>
      <c r="G470" s="2"/>
      <c r="H470" s="169"/>
      <c r="I470" s="169"/>
      <c r="J470" s="169"/>
      <c r="K470"/>
      <c r="L470" s="170"/>
      <c r="M470" s="170"/>
      <c r="N470" s="170"/>
      <c r="O470" s="170"/>
      <c r="P470" s="169"/>
      <c r="Q470" s="169"/>
      <c r="R470" s="169"/>
      <c r="S470" s="169"/>
      <c r="T470" s="169"/>
      <c r="U470" s="169"/>
      <c r="V470" s="169"/>
      <c r="W470" s="169"/>
      <c r="X470" s="170"/>
      <c r="Y470" s="170"/>
      <c r="Z470" s="170"/>
      <c r="AA470" s="170"/>
      <c r="AB470" s="170"/>
      <c r="AC470" s="170"/>
      <c r="AD470" s="170"/>
      <c r="AE470" s="171"/>
      <c r="AF470" s="170"/>
      <c r="AG470" s="170"/>
      <c r="AH470" s="1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</row>
    <row r="471" spans="1:149" s="1" customFormat="1" x14ac:dyDescent="0.35">
      <c r="A471" s="190"/>
      <c r="B471" s="2"/>
      <c r="C471" s="2"/>
      <c r="D471" s="2"/>
      <c r="E471" s="2"/>
      <c r="F471" s="2"/>
      <c r="G471" s="2"/>
      <c r="H471" s="169"/>
      <c r="I471" s="169"/>
      <c r="J471" s="169"/>
      <c r="K471"/>
      <c r="L471" s="170"/>
      <c r="M471" s="170"/>
      <c r="N471" s="170"/>
      <c r="O471" s="170"/>
      <c r="P471" s="169"/>
      <c r="Q471" s="169"/>
      <c r="R471" s="169"/>
      <c r="S471" s="169"/>
      <c r="T471" s="169"/>
      <c r="U471" s="169"/>
      <c r="V471" s="169"/>
      <c r="W471" s="169"/>
      <c r="X471" s="11"/>
      <c r="Y471" s="170"/>
      <c r="Z471" s="170"/>
      <c r="AA471" s="170"/>
      <c r="AB471" s="170"/>
      <c r="AC471" s="170"/>
      <c r="AD471" s="170"/>
      <c r="AE471" s="171"/>
      <c r="AF471" s="170"/>
      <c r="AG471" s="170"/>
      <c r="AH471" s="170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</row>
    <row r="472" spans="1:149" s="1" customFormat="1" x14ac:dyDescent="0.35">
      <c r="A472" s="190"/>
      <c r="B472" s="2"/>
      <c r="C472" s="2"/>
      <c r="D472" s="2"/>
      <c r="E472" s="2"/>
      <c r="F472" s="2"/>
      <c r="G472" s="2"/>
      <c r="H472" s="169"/>
      <c r="I472" s="169"/>
      <c r="J472" s="169"/>
      <c r="K472"/>
      <c r="L472" s="170"/>
      <c r="M472" s="170"/>
      <c r="N472" s="170"/>
      <c r="O472" s="170"/>
      <c r="P472" s="169"/>
      <c r="Q472" s="169"/>
      <c r="R472" s="169"/>
      <c r="S472" s="169"/>
      <c r="T472" s="169"/>
      <c r="U472" s="169"/>
      <c r="V472" s="169"/>
      <c r="W472" s="169"/>
      <c r="X472" s="11"/>
      <c r="Y472" s="170"/>
      <c r="Z472" s="170"/>
      <c r="AA472" s="170"/>
      <c r="AB472" s="170"/>
      <c r="AC472" s="170"/>
      <c r="AD472" s="170"/>
      <c r="AE472" s="171"/>
      <c r="AF472" s="170"/>
      <c r="AG472" s="170"/>
      <c r="AH472" s="170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</row>
    <row r="473" spans="1:149" s="1" customFormat="1" x14ac:dyDescent="0.35">
      <c r="A473" s="190"/>
      <c r="B473" s="2"/>
      <c r="C473" s="2"/>
      <c r="D473" s="2"/>
      <c r="E473" s="2"/>
      <c r="F473" s="2"/>
      <c r="G473" s="2"/>
      <c r="H473" s="169"/>
      <c r="I473" s="169"/>
      <c r="J473" s="169"/>
      <c r="K473"/>
      <c r="L473" s="170"/>
      <c r="M473" s="170"/>
      <c r="N473" s="170"/>
      <c r="O473" s="170"/>
      <c r="P473" s="169"/>
      <c r="Q473" s="169"/>
      <c r="R473" s="169"/>
      <c r="S473" s="169"/>
      <c r="T473" s="169"/>
      <c r="U473" s="169"/>
      <c r="V473" s="169"/>
      <c r="W473" s="169"/>
      <c r="X473" s="11"/>
      <c r="Y473" s="170"/>
      <c r="Z473" s="170"/>
      <c r="AA473" s="170"/>
      <c r="AB473" s="170"/>
      <c r="AC473" s="170"/>
      <c r="AD473" s="170"/>
      <c r="AE473" s="171"/>
      <c r="AF473" s="170"/>
      <c r="AG473" s="170"/>
      <c r="AH473" s="170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</row>
    <row r="474" spans="1:149" s="1" customFormat="1" x14ac:dyDescent="0.35">
      <c r="A474" s="190"/>
      <c r="B474" s="2"/>
      <c r="C474" s="2"/>
      <c r="D474" s="2"/>
      <c r="E474" s="2"/>
      <c r="F474" s="2"/>
      <c r="G474" s="2"/>
      <c r="H474" s="169"/>
      <c r="I474" s="169"/>
      <c r="J474" s="169"/>
      <c r="K474"/>
      <c r="L474" s="170"/>
      <c r="M474" s="170"/>
      <c r="N474" s="170"/>
      <c r="O474" s="170"/>
      <c r="P474" s="169"/>
      <c r="Q474" s="169"/>
      <c r="R474" s="169"/>
      <c r="S474" s="169"/>
      <c r="T474" s="169"/>
      <c r="U474" s="169"/>
      <c r="V474" s="169"/>
      <c r="W474" s="169"/>
      <c r="X474" s="170"/>
      <c r="Y474" s="170"/>
      <c r="Z474" s="170"/>
      <c r="AA474" s="170"/>
      <c r="AB474" s="170"/>
      <c r="AC474" s="170"/>
      <c r="AD474" s="170"/>
      <c r="AE474" s="171"/>
      <c r="AF474" s="170"/>
      <c r="AG474" s="170"/>
      <c r="AH474" s="170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</row>
    <row r="475" spans="1:149" s="1" customFormat="1" x14ac:dyDescent="0.35">
      <c r="A475" s="190"/>
      <c r="B475" s="2"/>
      <c r="C475" s="2"/>
      <c r="D475" s="2"/>
      <c r="E475" s="2"/>
      <c r="F475" s="2"/>
      <c r="G475" s="2"/>
      <c r="H475" s="169"/>
      <c r="I475" s="169"/>
      <c r="J475" s="169"/>
      <c r="K475"/>
      <c r="L475" s="170"/>
      <c r="M475" s="170"/>
      <c r="N475" s="170"/>
      <c r="O475" s="170"/>
      <c r="P475" s="169"/>
      <c r="Q475" s="169"/>
      <c r="R475" s="169"/>
      <c r="S475" s="169"/>
      <c r="T475" s="169"/>
      <c r="U475" s="169"/>
      <c r="V475" s="169"/>
      <c r="W475" s="169"/>
      <c r="X475" s="11"/>
      <c r="Y475" s="170"/>
      <c r="Z475" s="170"/>
      <c r="AA475" s="170"/>
      <c r="AB475" s="170"/>
      <c r="AC475" s="170"/>
      <c r="AD475" s="170"/>
      <c r="AE475" s="171"/>
      <c r="AF475" s="170"/>
      <c r="AG475" s="170"/>
      <c r="AH475" s="170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</row>
    <row r="476" spans="1:149" s="1" customFormat="1" x14ac:dyDescent="0.35">
      <c r="A476" s="190"/>
      <c r="B476" s="2"/>
      <c r="C476" s="2"/>
      <c r="D476" s="2"/>
      <c r="E476" s="2"/>
      <c r="F476" s="2"/>
      <c r="G476" s="2"/>
      <c r="H476" s="169"/>
      <c r="I476" s="169"/>
      <c r="J476" s="169"/>
      <c r="K476"/>
      <c r="L476" s="170"/>
      <c r="M476" s="170"/>
      <c r="N476" s="170"/>
      <c r="O476" s="170"/>
      <c r="P476" s="169"/>
      <c r="Q476" s="169"/>
      <c r="R476" s="169"/>
      <c r="S476" s="169"/>
      <c r="T476" s="169"/>
      <c r="U476" s="169"/>
      <c r="V476" s="169"/>
      <c r="W476" s="169"/>
      <c r="X476" s="11"/>
      <c r="Y476" s="170"/>
      <c r="Z476" s="170"/>
      <c r="AA476" s="170"/>
      <c r="AB476" s="170"/>
      <c r="AC476" s="170"/>
      <c r="AD476" s="170"/>
      <c r="AE476" s="171"/>
      <c r="AF476" s="170"/>
      <c r="AG476" s="170"/>
      <c r="AH476" s="170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</row>
    <row r="477" spans="1:149" s="1" customFormat="1" x14ac:dyDescent="0.35">
      <c r="A477" s="190"/>
      <c r="B477" s="2"/>
      <c r="C477" s="2"/>
      <c r="D477" s="2"/>
      <c r="E477" s="2"/>
      <c r="F477" s="2"/>
      <c r="G477" s="2"/>
      <c r="H477" s="169"/>
      <c r="I477" s="169"/>
      <c r="J477" s="169"/>
      <c r="K477"/>
      <c r="L477" s="170"/>
      <c r="M477" s="170"/>
      <c r="N477" s="170"/>
      <c r="O477" s="170"/>
      <c r="P477" s="169"/>
      <c r="Q477" s="169"/>
      <c r="R477" s="169"/>
      <c r="S477" s="169"/>
      <c r="T477" s="169"/>
      <c r="U477" s="169"/>
      <c r="V477" s="169"/>
      <c r="W477" s="169"/>
      <c r="X477" s="11"/>
      <c r="Y477" s="170"/>
      <c r="Z477" s="170"/>
      <c r="AA477" s="170"/>
      <c r="AB477" s="170"/>
      <c r="AC477" s="170"/>
      <c r="AD477" s="170"/>
      <c r="AE477" s="171"/>
      <c r="AF477" s="170"/>
      <c r="AG477" s="170"/>
      <c r="AH477" s="170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</row>
    <row r="478" spans="1:149" s="1" customFormat="1" x14ac:dyDescent="0.35">
      <c r="A478" s="190"/>
      <c r="B478" s="2"/>
      <c r="C478" s="2"/>
      <c r="D478" s="2"/>
      <c r="E478" s="2"/>
      <c r="F478" s="2"/>
      <c r="G478" s="2"/>
      <c r="H478" s="169"/>
      <c r="I478" s="169"/>
      <c r="J478" s="169"/>
      <c r="K478"/>
      <c r="L478" s="170"/>
      <c r="M478" s="170"/>
      <c r="N478" s="170"/>
      <c r="O478" s="170"/>
      <c r="P478" s="169"/>
      <c r="Q478" s="169"/>
      <c r="R478" s="169"/>
      <c r="S478" s="169"/>
      <c r="T478" s="169"/>
      <c r="U478" s="169"/>
      <c r="V478" s="169"/>
      <c r="W478" s="169"/>
      <c r="X478" s="170"/>
      <c r="Y478" s="170"/>
      <c r="Z478" s="170"/>
      <c r="AA478" s="170"/>
      <c r="AB478" s="170"/>
      <c r="AC478" s="170"/>
      <c r="AD478" s="170"/>
      <c r="AE478" s="171"/>
      <c r="AF478" s="170"/>
      <c r="AG478" s="170"/>
      <c r="AH478" s="170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</row>
    <row r="479" spans="1:149" s="1" customFormat="1" x14ac:dyDescent="0.35">
      <c r="A479" s="190"/>
      <c r="B479" s="2"/>
      <c r="C479" s="2"/>
      <c r="D479" s="2"/>
      <c r="E479" s="2"/>
      <c r="F479" s="2"/>
      <c r="G479" s="2"/>
      <c r="H479" s="169"/>
      <c r="I479" s="169"/>
      <c r="J479" s="169"/>
      <c r="K479"/>
      <c r="L479" s="170"/>
      <c r="M479" s="170"/>
      <c r="N479" s="170"/>
      <c r="O479" s="170"/>
      <c r="P479" s="169"/>
      <c r="Q479" s="169"/>
      <c r="R479" s="169"/>
      <c r="S479" s="169"/>
      <c r="T479" s="169"/>
      <c r="U479" s="169"/>
      <c r="V479" s="169"/>
      <c r="W479" s="169"/>
      <c r="X479" s="11"/>
      <c r="Y479" s="170"/>
      <c r="Z479" s="170"/>
      <c r="AA479" s="170"/>
      <c r="AB479" s="170"/>
      <c r="AC479" s="170"/>
      <c r="AD479" s="170"/>
      <c r="AE479" s="171"/>
      <c r="AF479" s="170"/>
      <c r="AG479" s="170"/>
      <c r="AH479" s="170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</row>
    <row r="480" spans="1:149" s="1" customFormat="1" x14ac:dyDescent="0.35">
      <c r="A480" s="190"/>
      <c r="B480" s="2"/>
      <c r="C480" s="2"/>
      <c r="D480" s="2"/>
      <c r="E480" s="2"/>
      <c r="F480" s="2"/>
      <c r="G480" s="2"/>
      <c r="H480" s="169"/>
      <c r="I480" s="169"/>
      <c r="J480" s="169"/>
      <c r="K480"/>
      <c r="L480" s="170"/>
      <c r="M480" s="170"/>
      <c r="N480" s="170"/>
      <c r="O480" s="170"/>
      <c r="P480" s="169"/>
      <c r="Q480" s="169"/>
      <c r="R480" s="169"/>
      <c r="S480" s="169"/>
      <c r="T480" s="169"/>
      <c r="U480" s="169"/>
      <c r="V480" s="169"/>
      <c r="W480" s="169"/>
      <c r="X480" s="11"/>
      <c r="Y480" s="170"/>
      <c r="Z480" s="170"/>
      <c r="AA480" s="170"/>
      <c r="AB480" s="170"/>
      <c r="AC480" s="170"/>
      <c r="AD480" s="170"/>
      <c r="AE480" s="171"/>
      <c r="AF480" s="170"/>
      <c r="AG480" s="170"/>
      <c r="AH480" s="17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</row>
    <row r="481" spans="1:149" s="1" customFormat="1" x14ac:dyDescent="0.35">
      <c r="A481" s="190"/>
      <c r="B481" s="2"/>
      <c r="C481" s="2"/>
      <c r="D481" s="2"/>
      <c r="E481" s="2"/>
      <c r="F481" s="2"/>
      <c r="G481" s="2"/>
      <c r="H481" s="169"/>
      <c r="I481" s="169"/>
      <c r="J481" s="169"/>
      <c r="K481"/>
      <c r="L481" s="170"/>
      <c r="M481" s="170"/>
      <c r="N481" s="170"/>
      <c r="O481" s="170"/>
      <c r="P481" s="169"/>
      <c r="Q481" s="169"/>
      <c r="R481" s="169"/>
      <c r="S481" s="169"/>
      <c r="T481" s="169"/>
      <c r="U481" s="169"/>
      <c r="V481" s="169"/>
      <c r="W481" s="169"/>
      <c r="X481" s="11"/>
      <c r="Y481" s="170"/>
      <c r="Z481" s="170"/>
      <c r="AA481" s="170"/>
      <c r="AB481" s="170"/>
      <c r="AC481" s="170"/>
      <c r="AD481" s="170"/>
      <c r="AE481" s="171"/>
      <c r="AF481" s="170"/>
      <c r="AG481" s="170"/>
      <c r="AH481" s="170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</row>
    <row r="482" spans="1:149" s="1" customFormat="1" x14ac:dyDescent="0.35">
      <c r="A482" s="190"/>
      <c r="B482" s="2"/>
      <c r="C482" s="2"/>
      <c r="D482" s="2"/>
      <c r="E482" s="2"/>
      <c r="F482" s="2"/>
      <c r="G482" s="2"/>
      <c r="H482" s="169"/>
      <c r="I482" s="169"/>
      <c r="J482" s="169"/>
      <c r="K482"/>
      <c r="L482" s="170"/>
      <c r="M482" s="170"/>
      <c r="N482" s="170"/>
      <c r="O482" s="170"/>
      <c r="P482" s="169"/>
      <c r="Q482" s="169"/>
      <c r="R482" s="169"/>
      <c r="S482" s="169"/>
      <c r="T482" s="169"/>
      <c r="U482" s="169"/>
      <c r="V482" s="169"/>
      <c r="W482" s="169"/>
      <c r="X482" s="170"/>
      <c r="Y482" s="170"/>
      <c r="Z482" s="170"/>
      <c r="AA482" s="170"/>
      <c r="AB482" s="170"/>
      <c r="AC482" s="170"/>
      <c r="AD482" s="170"/>
      <c r="AE482" s="171"/>
      <c r="AF482" s="170"/>
      <c r="AG482" s="170"/>
      <c r="AH482" s="170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</row>
    <row r="483" spans="1:149" s="1" customFormat="1" x14ac:dyDescent="0.35">
      <c r="A483" s="190"/>
      <c r="B483" s="2"/>
      <c r="C483" s="2"/>
      <c r="D483" s="2"/>
      <c r="E483" s="2"/>
      <c r="F483" s="2"/>
      <c r="G483" s="2"/>
      <c r="H483" s="169"/>
      <c r="I483" s="169"/>
      <c r="J483" s="169"/>
      <c r="K483"/>
      <c r="L483" s="170"/>
      <c r="M483" s="170"/>
      <c r="N483" s="170"/>
      <c r="O483" s="170"/>
      <c r="P483" s="169"/>
      <c r="Q483" s="169"/>
      <c r="R483" s="169"/>
      <c r="S483" s="169"/>
      <c r="T483" s="169"/>
      <c r="U483" s="169"/>
      <c r="V483" s="169"/>
      <c r="W483" s="169"/>
      <c r="X483" s="11"/>
      <c r="Y483" s="170"/>
      <c r="Z483" s="170"/>
      <c r="AA483" s="170"/>
      <c r="AB483" s="170"/>
      <c r="AC483" s="170"/>
      <c r="AD483" s="170"/>
      <c r="AE483" s="171"/>
      <c r="AF483" s="170"/>
      <c r="AG483" s="170"/>
      <c r="AH483" s="170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</row>
    <row r="484" spans="1:149" s="1" customFormat="1" x14ac:dyDescent="0.35">
      <c r="A484" s="190"/>
      <c r="B484" s="2"/>
      <c r="C484" s="2"/>
      <c r="D484" s="2"/>
      <c r="E484" s="2"/>
      <c r="F484" s="2"/>
      <c r="G484" s="2"/>
      <c r="H484" s="169"/>
      <c r="I484" s="169"/>
      <c r="J484" s="169"/>
      <c r="K484"/>
      <c r="L484" s="170"/>
      <c r="M484" s="170"/>
      <c r="N484" s="170"/>
      <c r="O484" s="170"/>
      <c r="P484" s="169"/>
      <c r="Q484" s="169"/>
      <c r="R484" s="169"/>
      <c r="S484" s="169"/>
      <c r="T484" s="169"/>
      <c r="U484" s="169"/>
      <c r="V484" s="169"/>
      <c r="W484" s="169"/>
      <c r="X484" s="11"/>
      <c r="Y484" s="170"/>
      <c r="Z484" s="170"/>
      <c r="AA484" s="170"/>
      <c r="AB484" s="170"/>
      <c r="AC484" s="170"/>
      <c r="AD484" s="170"/>
      <c r="AE484" s="171"/>
      <c r="AF484" s="170"/>
      <c r="AG484" s="170"/>
      <c r="AH484" s="170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</row>
    <row r="485" spans="1:149" s="1" customFormat="1" x14ac:dyDescent="0.35">
      <c r="A485" s="190"/>
      <c r="B485" s="2"/>
      <c r="C485" s="2"/>
      <c r="D485" s="2"/>
      <c r="E485" s="2"/>
      <c r="F485" s="2"/>
      <c r="G485" s="2"/>
      <c r="H485" s="169"/>
      <c r="I485" s="169"/>
      <c r="J485" s="169"/>
      <c r="K485"/>
      <c r="L485" s="170"/>
      <c r="M485" s="170"/>
      <c r="N485" s="170"/>
      <c r="O485" s="170"/>
      <c r="P485" s="169"/>
      <c r="Q485" s="169"/>
      <c r="R485" s="169"/>
      <c r="S485" s="169"/>
      <c r="T485" s="169"/>
      <c r="U485" s="169"/>
      <c r="V485" s="169"/>
      <c r="W485" s="169"/>
      <c r="X485" s="11"/>
      <c r="Y485" s="170"/>
      <c r="Z485" s="170"/>
      <c r="AA485" s="170"/>
      <c r="AB485" s="170"/>
      <c r="AC485" s="170"/>
      <c r="AD485" s="170"/>
      <c r="AE485" s="171"/>
      <c r="AF485" s="170"/>
      <c r="AG485" s="170"/>
      <c r="AH485" s="170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</row>
    <row r="486" spans="1:149" s="1" customFormat="1" x14ac:dyDescent="0.35">
      <c r="A486" s="190"/>
      <c r="B486" s="2"/>
      <c r="C486" s="2"/>
      <c r="D486" s="2"/>
      <c r="E486" s="2"/>
      <c r="F486" s="2"/>
      <c r="G486" s="2"/>
      <c r="H486" s="169"/>
      <c r="I486" s="169"/>
      <c r="J486" s="169"/>
      <c r="K486"/>
      <c r="L486" s="170"/>
      <c r="M486" s="170"/>
      <c r="N486" s="170"/>
      <c r="O486" s="170"/>
      <c r="P486" s="169"/>
      <c r="Q486" s="169"/>
      <c r="R486" s="169"/>
      <c r="S486" s="169"/>
      <c r="T486" s="169"/>
      <c r="U486" s="169"/>
      <c r="V486" s="169"/>
      <c r="W486" s="169"/>
      <c r="X486" s="170"/>
      <c r="Y486" s="170"/>
      <c r="Z486" s="170"/>
      <c r="AA486" s="170"/>
      <c r="AB486" s="170"/>
      <c r="AC486" s="170"/>
      <c r="AD486" s="170"/>
      <c r="AE486" s="171"/>
      <c r="AF486" s="170"/>
      <c r="AG486" s="170"/>
      <c r="AH486" s="170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</row>
    <row r="487" spans="1:149" s="1" customFormat="1" x14ac:dyDescent="0.35">
      <c r="A487" s="190"/>
      <c r="B487" s="2"/>
      <c r="C487" s="2"/>
      <c r="D487" s="2"/>
      <c r="E487" s="2"/>
      <c r="F487" s="2"/>
      <c r="G487" s="2"/>
      <c r="H487" s="169"/>
      <c r="I487" s="169"/>
      <c r="J487" s="169"/>
      <c r="K487"/>
      <c r="L487" s="170"/>
      <c r="M487" s="170"/>
      <c r="N487" s="170"/>
      <c r="O487" s="170"/>
      <c r="P487" s="169"/>
      <c r="Q487" s="169"/>
      <c r="R487" s="169"/>
      <c r="S487" s="169"/>
      <c r="T487" s="169"/>
      <c r="U487" s="169"/>
      <c r="V487" s="169"/>
      <c r="W487" s="169"/>
      <c r="X487" s="11"/>
      <c r="Y487" s="170"/>
      <c r="Z487" s="170"/>
      <c r="AA487" s="170"/>
      <c r="AB487" s="170"/>
      <c r="AC487" s="170"/>
      <c r="AD487" s="170"/>
      <c r="AE487" s="171"/>
      <c r="AF487" s="170"/>
      <c r="AG487" s="170"/>
      <c r="AH487" s="170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</row>
    <row r="488" spans="1:149" s="1" customFormat="1" x14ac:dyDescent="0.35">
      <c r="A488" s="190"/>
      <c r="B488" s="2"/>
      <c r="C488" s="2"/>
      <c r="D488" s="2"/>
      <c r="E488" s="2"/>
      <c r="F488" s="2"/>
      <c r="G488" s="2"/>
      <c r="H488" s="169"/>
      <c r="I488" s="169"/>
      <c r="J488" s="169"/>
      <c r="K488"/>
      <c r="L488" s="170"/>
      <c r="M488" s="170"/>
      <c r="N488" s="170"/>
      <c r="O488" s="170"/>
      <c r="P488" s="169"/>
      <c r="Q488" s="169"/>
      <c r="R488" s="169"/>
      <c r="S488" s="169"/>
      <c r="T488" s="169"/>
      <c r="U488" s="169"/>
      <c r="V488" s="169"/>
      <c r="W488" s="169"/>
      <c r="X488" s="11"/>
      <c r="Y488" s="170"/>
      <c r="Z488" s="170"/>
      <c r="AA488" s="170"/>
      <c r="AB488" s="170"/>
      <c r="AC488" s="170"/>
      <c r="AD488" s="170"/>
      <c r="AE488" s="171"/>
      <c r="AF488" s="170"/>
      <c r="AG488" s="170"/>
      <c r="AH488" s="170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</row>
    <row r="489" spans="1:149" s="1" customFormat="1" x14ac:dyDescent="0.35">
      <c r="A489" s="190"/>
      <c r="B489" s="2"/>
      <c r="C489" s="2"/>
      <c r="D489" s="2"/>
      <c r="E489" s="2"/>
      <c r="F489" s="2"/>
      <c r="G489" s="2"/>
      <c r="H489" s="169"/>
      <c r="I489" s="169"/>
      <c r="J489" s="169"/>
      <c r="K489"/>
      <c r="L489" s="170"/>
      <c r="M489" s="170"/>
      <c r="N489" s="170"/>
      <c r="O489" s="170"/>
      <c r="P489" s="169"/>
      <c r="Q489" s="169"/>
      <c r="R489" s="169"/>
      <c r="S489" s="169"/>
      <c r="T489" s="169"/>
      <c r="U489" s="169"/>
      <c r="V489" s="169"/>
      <c r="W489" s="169"/>
      <c r="X489" s="11"/>
      <c r="Y489" s="170"/>
      <c r="Z489" s="170"/>
      <c r="AA489" s="170"/>
      <c r="AB489" s="170"/>
      <c r="AC489" s="170"/>
      <c r="AD489" s="170"/>
      <c r="AE489" s="171"/>
      <c r="AF489" s="170"/>
      <c r="AG489" s="170"/>
      <c r="AH489" s="170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</row>
    <row r="490" spans="1:149" s="1" customFormat="1" x14ac:dyDescent="0.35">
      <c r="A490" s="190"/>
      <c r="B490" s="11"/>
      <c r="C490" s="11"/>
      <c r="D490" s="11"/>
      <c r="E490" s="11"/>
      <c r="F490" s="11"/>
      <c r="G490" s="11"/>
      <c r="H490" s="169"/>
      <c r="I490" s="169"/>
      <c r="J490" s="169"/>
      <c r="K490"/>
      <c r="L490" s="170"/>
      <c r="M490" s="170"/>
      <c r="N490" s="170"/>
      <c r="O490" s="170"/>
      <c r="P490" s="169"/>
      <c r="Q490" s="169"/>
      <c r="R490" s="169"/>
      <c r="S490" s="169"/>
      <c r="T490" s="169"/>
      <c r="U490" s="169"/>
      <c r="V490" s="169"/>
      <c r="W490" s="169"/>
      <c r="X490" s="170"/>
      <c r="Y490" s="170"/>
      <c r="Z490" s="170"/>
      <c r="AA490" s="170"/>
      <c r="AB490" s="170"/>
      <c r="AC490" s="170"/>
      <c r="AD490" s="170"/>
      <c r="AE490" s="171"/>
      <c r="AF490" s="170"/>
      <c r="AG490" s="170"/>
      <c r="AH490" s="17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</row>
    <row r="491" spans="1:149" s="1" customFormat="1" x14ac:dyDescent="0.35">
      <c r="A491" s="190"/>
      <c r="B491" s="11"/>
      <c r="C491" s="11"/>
      <c r="D491" s="11"/>
      <c r="E491" s="11"/>
      <c r="F491" s="11"/>
      <c r="G491" s="11"/>
      <c r="H491" s="169"/>
      <c r="I491" s="169"/>
      <c r="J491" s="169"/>
      <c r="K491"/>
      <c r="L491" s="170"/>
      <c r="M491" s="170"/>
      <c r="N491" s="170"/>
      <c r="O491" s="170"/>
      <c r="P491" s="169"/>
      <c r="Q491" s="169"/>
      <c r="R491" s="169"/>
      <c r="S491" s="169"/>
      <c r="T491" s="169"/>
      <c r="U491" s="169"/>
      <c r="V491" s="169"/>
      <c r="W491" s="169"/>
      <c r="X491" s="11"/>
      <c r="Y491" s="170"/>
      <c r="Z491" s="170"/>
      <c r="AA491" s="170"/>
      <c r="AB491" s="170"/>
      <c r="AC491" s="170"/>
      <c r="AD491" s="170"/>
      <c r="AE491" s="171"/>
      <c r="AF491" s="170"/>
      <c r="AG491" s="170"/>
      <c r="AH491" s="170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</row>
    <row r="492" spans="1:149" s="1" customFormat="1" x14ac:dyDescent="0.35">
      <c r="A492" s="190"/>
      <c r="B492" s="11"/>
      <c r="C492" s="11"/>
      <c r="D492" s="11"/>
      <c r="E492" s="11"/>
      <c r="F492" s="11"/>
      <c r="G492" s="11"/>
      <c r="H492" s="169"/>
      <c r="I492" s="169"/>
      <c r="J492" s="169"/>
      <c r="K492"/>
      <c r="L492" s="170"/>
      <c r="M492" s="170"/>
      <c r="N492" s="170"/>
      <c r="O492" s="170"/>
      <c r="P492" s="169"/>
      <c r="Q492" s="169"/>
      <c r="R492" s="169"/>
      <c r="S492" s="169"/>
      <c r="T492" s="169"/>
      <c r="U492" s="169"/>
      <c r="V492" s="169"/>
      <c r="W492" s="169"/>
      <c r="X492" s="11"/>
      <c r="Y492" s="170"/>
      <c r="Z492" s="170"/>
      <c r="AA492" s="170"/>
      <c r="AB492" s="170"/>
      <c r="AC492" s="170"/>
      <c r="AD492" s="170"/>
      <c r="AE492" s="171"/>
      <c r="AF492" s="170"/>
      <c r="AG492" s="170"/>
      <c r="AH492" s="170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</row>
    <row r="493" spans="1:149" s="1" customFormat="1" x14ac:dyDescent="0.35">
      <c r="A493" s="190"/>
      <c r="B493" s="11"/>
      <c r="C493" s="11"/>
      <c r="D493" s="11"/>
      <c r="E493" s="11"/>
      <c r="F493" s="11"/>
      <c r="G493" s="11"/>
      <c r="H493" s="169"/>
      <c r="I493" s="169"/>
      <c r="J493" s="169"/>
      <c r="K493"/>
      <c r="L493" s="170"/>
      <c r="M493" s="170"/>
      <c r="N493" s="170"/>
      <c r="O493" s="170"/>
      <c r="P493" s="169"/>
      <c r="Q493" s="169"/>
      <c r="R493" s="169"/>
      <c r="S493" s="169"/>
      <c r="T493" s="169"/>
      <c r="U493" s="169"/>
      <c r="V493" s="169"/>
      <c r="W493" s="169"/>
      <c r="X493" s="11"/>
      <c r="Y493" s="170"/>
      <c r="Z493" s="170"/>
      <c r="AA493" s="170"/>
      <c r="AB493" s="170"/>
      <c r="AC493" s="170"/>
      <c r="AD493" s="170"/>
      <c r="AE493" s="171"/>
      <c r="AF493" s="170"/>
      <c r="AG493" s="170"/>
      <c r="AH493" s="170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</row>
    <row r="494" spans="1:149" s="1" customFormat="1" x14ac:dyDescent="0.35">
      <c r="A494" s="190"/>
      <c r="B494" s="2"/>
      <c r="C494" s="2"/>
      <c r="D494" s="2"/>
      <c r="E494" s="2"/>
      <c r="F494" s="2"/>
      <c r="G494" s="2"/>
      <c r="H494" s="169"/>
      <c r="I494" s="169"/>
      <c r="J494" s="169"/>
      <c r="K494"/>
      <c r="L494" s="170"/>
      <c r="M494" s="170"/>
      <c r="N494" s="170"/>
      <c r="O494" s="170"/>
      <c r="P494" s="169"/>
      <c r="Q494" s="169"/>
      <c r="R494" s="169"/>
      <c r="S494" s="169"/>
      <c r="T494" s="169"/>
      <c r="U494" s="169"/>
      <c r="V494" s="169"/>
      <c r="W494" s="169"/>
      <c r="X494" s="170"/>
      <c r="Y494" s="170"/>
      <c r="Z494" s="170"/>
      <c r="AA494" s="170"/>
      <c r="AB494" s="170"/>
      <c r="AC494" s="170"/>
      <c r="AD494" s="170"/>
      <c r="AE494" s="171"/>
      <c r="AF494" s="170"/>
      <c r="AG494" s="170"/>
      <c r="AH494" s="170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</row>
    <row r="495" spans="1:149" s="1" customFormat="1" x14ac:dyDescent="0.35">
      <c r="A495" s="190"/>
      <c r="B495" s="2"/>
      <c r="C495" s="2"/>
      <c r="D495" s="2"/>
      <c r="E495" s="2"/>
      <c r="F495" s="2"/>
      <c r="G495" s="2"/>
      <c r="H495" s="169"/>
      <c r="I495" s="169"/>
      <c r="J495" s="169"/>
      <c r="K495"/>
      <c r="L495" s="170"/>
      <c r="M495" s="170"/>
      <c r="N495" s="170"/>
      <c r="O495" s="170"/>
      <c r="P495" s="169"/>
      <c r="Q495" s="169"/>
      <c r="R495" s="169"/>
      <c r="S495" s="169"/>
      <c r="T495" s="169"/>
      <c r="U495" s="169"/>
      <c r="V495" s="169"/>
      <c r="W495" s="169"/>
      <c r="X495" s="11"/>
      <c r="Y495" s="170"/>
      <c r="Z495" s="170"/>
      <c r="AA495" s="170"/>
      <c r="AB495" s="170"/>
      <c r="AC495" s="170"/>
      <c r="AD495" s="170"/>
      <c r="AE495" s="171"/>
      <c r="AF495" s="170"/>
      <c r="AG495" s="170"/>
      <c r="AH495" s="170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</row>
    <row r="496" spans="1:149" s="1" customFormat="1" x14ac:dyDescent="0.35">
      <c r="A496" s="190"/>
      <c r="B496" s="2"/>
      <c r="C496" s="2"/>
      <c r="D496" s="2"/>
      <c r="E496" s="2"/>
      <c r="F496" s="2"/>
      <c r="G496" s="2"/>
      <c r="H496" s="169"/>
      <c r="I496" s="169"/>
      <c r="J496" s="169"/>
      <c r="K496"/>
      <c r="L496" s="170"/>
      <c r="M496" s="170"/>
      <c r="N496" s="170"/>
      <c r="O496" s="170"/>
      <c r="P496" s="169"/>
      <c r="Q496" s="169"/>
      <c r="R496" s="169"/>
      <c r="S496" s="169"/>
      <c r="T496" s="169"/>
      <c r="U496" s="169"/>
      <c r="V496" s="169"/>
      <c r="W496" s="169"/>
      <c r="X496" s="11"/>
      <c r="Y496" s="170"/>
      <c r="Z496" s="170"/>
      <c r="AA496" s="170"/>
      <c r="AB496" s="170"/>
      <c r="AC496" s="170"/>
      <c r="AD496" s="170"/>
      <c r="AE496" s="171"/>
      <c r="AF496" s="170"/>
      <c r="AG496" s="170"/>
      <c r="AH496" s="170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</row>
    <row r="497" spans="1:149" s="1" customFormat="1" x14ac:dyDescent="0.35">
      <c r="A497" s="190"/>
      <c r="B497" s="2"/>
      <c r="C497" s="2"/>
      <c r="D497" s="2"/>
      <c r="E497" s="2"/>
      <c r="F497" s="2"/>
      <c r="G497" s="2"/>
      <c r="H497" s="169"/>
      <c r="I497" s="169"/>
      <c r="J497" s="169"/>
      <c r="K497"/>
      <c r="L497" s="170"/>
      <c r="M497" s="170"/>
      <c r="N497" s="170"/>
      <c r="O497" s="170"/>
      <c r="P497" s="169"/>
      <c r="Q497" s="169"/>
      <c r="R497" s="169"/>
      <c r="S497" s="169"/>
      <c r="T497" s="169"/>
      <c r="U497" s="169"/>
      <c r="V497" s="169"/>
      <c r="W497" s="169"/>
      <c r="X497" s="11"/>
      <c r="Y497" s="170"/>
      <c r="Z497" s="170"/>
      <c r="AA497" s="170"/>
      <c r="AB497" s="170"/>
      <c r="AC497" s="170"/>
      <c r="AD497" s="170"/>
      <c r="AE497" s="171"/>
      <c r="AF497" s="170"/>
      <c r="AG497" s="170"/>
      <c r="AH497" s="170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</row>
    <row r="498" spans="1:149" s="1" customFormat="1" x14ac:dyDescent="0.35">
      <c r="A498" s="190"/>
      <c r="B498" s="2"/>
      <c r="C498" s="2"/>
      <c r="D498" s="2"/>
      <c r="E498" s="2"/>
      <c r="F498" s="2"/>
      <c r="G498" s="2"/>
      <c r="H498" s="169"/>
      <c r="I498" s="169"/>
      <c r="J498" s="169"/>
      <c r="K498"/>
      <c r="L498" s="170"/>
      <c r="M498" s="170"/>
      <c r="N498" s="170"/>
      <c r="O498" s="170"/>
      <c r="P498" s="169"/>
      <c r="Q498" s="169"/>
      <c r="R498" s="169"/>
      <c r="S498" s="169"/>
      <c r="T498" s="169"/>
      <c r="U498" s="169"/>
      <c r="V498" s="169"/>
      <c r="W498" s="169"/>
      <c r="X498" s="170"/>
      <c r="Y498" s="170"/>
      <c r="Z498" s="170"/>
      <c r="AA498" s="170"/>
      <c r="AB498" s="170"/>
      <c r="AC498" s="170"/>
      <c r="AD498" s="170"/>
      <c r="AE498" s="171"/>
      <c r="AF498" s="170"/>
      <c r="AG498" s="170"/>
      <c r="AH498" s="170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</row>
    <row r="499" spans="1:149" s="1" customFormat="1" x14ac:dyDescent="0.35">
      <c r="A499" s="190"/>
      <c r="B499" s="2"/>
      <c r="C499" s="2"/>
      <c r="D499" s="2"/>
      <c r="E499" s="2"/>
      <c r="F499" s="2"/>
      <c r="G499" s="2"/>
      <c r="H499" s="169"/>
      <c r="I499" s="169"/>
      <c r="J499" s="169"/>
      <c r="K499"/>
      <c r="L499" s="170"/>
      <c r="M499" s="170"/>
      <c r="N499" s="170"/>
      <c r="O499" s="170"/>
      <c r="P499" s="169"/>
      <c r="Q499" s="169"/>
      <c r="R499" s="169"/>
      <c r="S499" s="169"/>
      <c r="T499" s="169"/>
      <c r="U499" s="169"/>
      <c r="V499" s="169"/>
      <c r="W499" s="169"/>
      <c r="X499" s="11"/>
      <c r="Y499" s="170"/>
      <c r="Z499" s="170"/>
      <c r="AA499" s="170"/>
      <c r="AB499" s="170"/>
      <c r="AC499" s="170"/>
      <c r="AD499" s="170"/>
      <c r="AE499" s="171"/>
      <c r="AF499" s="170"/>
      <c r="AG499" s="170"/>
      <c r="AH499" s="170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</row>
    <row r="500" spans="1:149" s="1" customFormat="1" x14ac:dyDescent="0.35">
      <c r="A500" s="190"/>
      <c r="B500" s="2"/>
      <c r="C500" s="2"/>
      <c r="D500" s="2"/>
      <c r="E500" s="2"/>
      <c r="F500" s="2"/>
      <c r="G500" s="2"/>
      <c r="H500" s="169"/>
      <c r="I500" s="169"/>
      <c r="J500" s="169"/>
      <c r="K500"/>
      <c r="L500" s="170"/>
      <c r="M500" s="170"/>
      <c r="N500" s="170"/>
      <c r="O500" s="170"/>
      <c r="P500" s="169"/>
      <c r="Q500" s="169"/>
      <c r="R500" s="169"/>
      <c r="S500" s="169"/>
      <c r="T500" s="169"/>
      <c r="U500" s="169"/>
      <c r="V500" s="169"/>
      <c r="W500" s="169"/>
      <c r="X500" s="11"/>
      <c r="Y500" s="170"/>
      <c r="Z500" s="170"/>
      <c r="AA500" s="170"/>
      <c r="AB500" s="170"/>
      <c r="AC500" s="170"/>
      <c r="AD500" s="170"/>
      <c r="AE500" s="171"/>
      <c r="AF500" s="170"/>
      <c r="AG500" s="170"/>
      <c r="AH500" s="17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</row>
    <row r="501" spans="1:149" s="1" customFormat="1" x14ac:dyDescent="0.35">
      <c r="A501" s="190"/>
      <c r="B501" s="2"/>
      <c r="C501" s="2"/>
      <c r="D501" s="2"/>
      <c r="E501" s="2"/>
      <c r="F501" s="2"/>
      <c r="G501" s="2"/>
      <c r="H501" s="169"/>
      <c r="I501" s="169"/>
      <c r="J501" s="169"/>
      <c r="K501"/>
      <c r="L501" s="170"/>
      <c r="M501" s="170"/>
      <c r="N501" s="170"/>
      <c r="O501" s="170"/>
      <c r="P501" s="169"/>
      <c r="Q501" s="169"/>
      <c r="R501" s="169"/>
      <c r="S501" s="169"/>
      <c r="T501" s="169"/>
      <c r="U501" s="169"/>
      <c r="V501" s="169"/>
      <c r="W501" s="169"/>
      <c r="X501" s="11"/>
      <c r="Y501" s="170"/>
      <c r="Z501" s="170"/>
      <c r="AA501" s="170"/>
      <c r="AB501" s="170"/>
      <c r="AC501" s="170"/>
      <c r="AD501" s="170"/>
      <c r="AE501" s="171"/>
      <c r="AF501" s="170"/>
      <c r="AG501" s="170"/>
      <c r="AH501" s="170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</row>
    <row r="502" spans="1:149" s="1" customFormat="1" x14ac:dyDescent="0.35">
      <c r="A502" s="190"/>
      <c r="B502" s="2"/>
      <c r="C502" s="2"/>
      <c r="D502" s="2"/>
      <c r="E502" s="2"/>
      <c r="F502" s="2"/>
      <c r="G502" s="2"/>
      <c r="H502" s="169"/>
      <c r="I502" s="169"/>
      <c r="J502" s="169"/>
      <c r="K502"/>
      <c r="L502" s="170"/>
      <c r="M502" s="170"/>
      <c r="N502" s="170"/>
      <c r="O502" s="170"/>
      <c r="P502" s="169"/>
      <c r="Q502" s="169"/>
      <c r="R502" s="169"/>
      <c r="S502" s="169"/>
      <c r="T502" s="169"/>
      <c r="U502" s="169"/>
      <c r="V502" s="169"/>
      <c r="W502" s="169"/>
      <c r="X502" s="170"/>
      <c r="Y502" s="170"/>
      <c r="Z502" s="170"/>
      <c r="AA502" s="170"/>
      <c r="AB502" s="170"/>
      <c r="AC502" s="170"/>
      <c r="AD502" s="170"/>
      <c r="AE502" s="171"/>
      <c r="AF502" s="170"/>
      <c r="AG502" s="170"/>
      <c r="AH502" s="170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</row>
    <row r="503" spans="1:149" s="1" customFormat="1" x14ac:dyDescent="0.35">
      <c r="A503" s="190"/>
      <c r="B503" s="2"/>
      <c r="C503" s="2"/>
      <c r="D503" s="2"/>
      <c r="E503" s="2"/>
      <c r="F503" s="2"/>
      <c r="G503" s="2"/>
      <c r="H503" s="169"/>
      <c r="I503" s="169"/>
      <c r="J503" s="169"/>
      <c r="K503"/>
      <c r="L503" s="170"/>
      <c r="M503" s="170"/>
      <c r="N503" s="170"/>
      <c r="O503" s="170"/>
      <c r="P503" s="169"/>
      <c r="Q503" s="169"/>
      <c r="R503" s="169"/>
      <c r="S503" s="169"/>
      <c r="T503" s="169"/>
      <c r="U503" s="169"/>
      <c r="V503" s="169"/>
      <c r="W503" s="169"/>
      <c r="X503" s="11"/>
      <c r="Y503" s="170"/>
      <c r="Z503" s="170"/>
      <c r="AA503" s="170"/>
      <c r="AB503" s="170"/>
      <c r="AC503" s="170"/>
      <c r="AD503" s="170"/>
      <c r="AE503" s="171"/>
      <c r="AF503" s="170"/>
      <c r="AG503" s="170"/>
      <c r="AH503" s="170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</row>
    <row r="504" spans="1:149" s="1" customFormat="1" x14ac:dyDescent="0.35">
      <c r="A504" s="190"/>
      <c r="B504" s="2"/>
      <c r="C504" s="2"/>
      <c r="D504" s="2"/>
      <c r="E504" s="2"/>
      <c r="F504" s="2"/>
      <c r="G504" s="2"/>
      <c r="H504" s="169"/>
      <c r="I504" s="169"/>
      <c r="J504" s="169"/>
      <c r="K504"/>
      <c r="L504" s="170"/>
      <c r="M504" s="170"/>
      <c r="N504" s="170"/>
      <c r="O504" s="170"/>
      <c r="P504" s="169"/>
      <c r="Q504" s="169"/>
      <c r="R504" s="169"/>
      <c r="S504" s="169"/>
      <c r="T504" s="169"/>
      <c r="U504" s="169"/>
      <c r="V504" s="169"/>
      <c r="W504" s="169"/>
      <c r="X504" s="11"/>
      <c r="Y504" s="170"/>
      <c r="Z504" s="170"/>
      <c r="AA504" s="170"/>
      <c r="AB504" s="170"/>
      <c r="AC504" s="170"/>
      <c r="AD504" s="170"/>
      <c r="AE504" s="171"/>
      <c r="AF504" s="170"/>
      <c r="AG504" s="170"/>
      <c r="AH504" s="170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</row>
    <row r="505" spans="1:149" s="1" customFormat="1" x14ac:dyDescent="0.35">
      <c r="A505" s="190"/>
      <c r="B505" s="2"/>
      <c r="C505" s="2"/>
      <c r="D505" s="2"/>
      <c r="E505" s="2"/>
      <c r="F505" s="2"/>
      <c r="G505" s="2"/>
      <c r="H505" s="169"/>
      <c r="I505" s="169"/>
      <c r="J505" s="169"/>
      <c r="K505"/>
      <c r="L505" s="170"/>
      <c r="M505" s="170"/>
      <c r="N505" s="170"/>
      <c r="O505" s="170"/>
      <c r="P505" s="169"/>
      <c r="Q505" s="169"/>
      <c r="R505" s="169"/>
      <c r="S505" s="169"/>
      <c r="T505" s="169"/>
      <c r="U505" s="169"/>
      <c r="V505" s="169"/>
      <c r="W505" s="169"/>
      <c r="X505" s="11"/>
      <c r="Y505" s="170"/>
      <c r="Z505" s="170"/>
      <c r="AA505" s="170"/>
      <c r="AB505" s="170"/>
      <c r="AC505" s="170"/>
      <c r="AD505" s="170"/>
      <c r="AE505" s="171"/>
      <c r="AF505" s="170"/>
      <c r="AG505" s="170"/>
      <c r="AH505" s="170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</row>
    <row r="506" spans="1:149" s="1" customFormat="1" x14ac:dyDescent="0.35">
      <c r="A506" s="190"/>
      <c r="B506" s="2"/>
      <c r="C506" s="2"/>
      <c r="D506" s="2"/>
      <c r="E506" s="2"/>
      <c r="F506" s="2"/>
      <c r="G506" s="2"/>
      <c r="H506" s="169"/>
      <c r="I506" s="169"/>
      <c r="J506" s="169"/>
      <c r="K506"/>
      <c r="L506" s="170"/>
      <c r="M506" s="170"/>
      <c r="N506" s="170"/>
      <c r="O506" s="170"/>
      <c r="P506" s="169"/>
      <c r="Q506" s="169"/>
      <c r="R506" s="169"/>
      <c r="S506" s="169"/>
      <c r="T506" s="169"/>
      <c r="U506" s="169"/>
      <c r="V506" s="169"/>
      <c r="W506" s="169"/>
      <c r="X506" s="170"/>
      <c r="Y506" s="170"/>
      <c r="Z506" s="170"/>
      <c r="AA506" s="170"/>
      <c r="AB506" s="170"/>
      <c r="AC506" s="170"/>
      <c r="AD506" s="170"/>
      <c r="AE506" s="171"/>
      <c r="AF506" s="170"/>
      <c r="AG506" s="170"/>
      <c r="AH506" s="170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</row>
    <row r="507" spans="1:149" s="1" customFormat="1" x14ac:dyDescent="0.35">
      <c r="A507" s="190"/>
      <c r="B507" s="2"/>
      <c r="C507" s="2"/>
      <c r="D507" s="2"/>
      <c r="E507" s="2"/>
      <c r="F507" s="2"/>
      <c r="G507" s="2"/>
      <c r="H507" s="169"/>
      <c r="I507" s="169"/>
      <c r="J507" s="169"/>
      <c r="K507"/>
      <c r="L507" s="170"/>
      <c r="M507" s="170"/>
      <c r="N507" s="170"/>
      <c r="O507" s="170"/>
      <c r="P507" s="169"/>
      <c r="Q507" s="169"/>
      <c r="R507" s="169"/>
      <c r="S507" s="169"/>
      <c r="T507" s="169"/>
      <c r="U507" s="169"/>
      <c r="V507" s="169"/>
      <c r="W507" s="169"/>
      <c r="X507" s="11"/>
      <c r="Y507" s="170"/>
      <c r="Z507" s="170"/>
      <c r="AA507" s="170"/>
      <c r="AB507" s="170"/>
      <c r="AC507" s="170"/>
      <c r="AD507" s="170"/>
      <c r="AE507" s="171"/>
      <c r="AF507" s="170"/>
      <c r="AG507" s="170"/>
      <c r="AH507" s="170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</row>
    <row r="508" spans="1:149" s="1" customFormat="1" x14ac:dyDescent="0.35">
      <c r="A508" s="190"/>
      <c r="B508" s="2"/>
      <c r="C508" s="2"/>
      <c r="D508" s="2"/>
      <c r="E508" s="2"/>
      <c r="F508" s="2"/>
      <c r="G508" s="2"/>
      <c r="H508" s="169"/>
      <c r="I508" s="169"/>
      <c r="J508" s="169"/>
      <c r="K508"/>
      <c r="L508" s="170"/>
      <c r="M508" s="170"/>
      <c r="N508" s="170"/>
      <c r="O508" s="170"/>
      <c r="P508" s="169"/>
      <c r="Q508" s="169"/>
      <c r="R508" s="169"/>
      <c r="S508" s="169"/>
      <c r="T508" s="169"/>
      <c r="U508" s="169"/>
      <c r="V508" s="169"/>
      <c r="W508" s="169"/>
      <c r="X508" s="11"/>
      <c r="Y508" s="170"/>
      <c r="Z508" s="170"/>
      <c r="AA508" s="170"/>
      <c r="AB508" s="170"/>
      <c r="AC508" s="170"/>
      <c r="AD508" s="170"/>
      <c r="AE508" s="171"/>
      <c r="AF508" s="170"/>
      <c r="AG508" s="170"/>
      <c r="AH508" s="170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</row>
    <row r="509" spans="1:149" s="1" customFormat="1" x14ac:dyDescent="0.35">
      <c r="A509" s="190"/>
      <c r="B509" s="2"/>
      <c r="C509" s="2"/>
      <c r="D509" s="2"/>
      <c r="E509" s="2"/>
      <c r="F509" s="2"/>
      <c r="G509" s="2"/>
      <c r="H509" s="169"/>
      <c r="I509" s="169"/>
      <c r="J509" s="169"/>
      <c r="K509"/>
      <c r="L509" s="170"/>
      <c r="M509" s="170"/>
      <c r="N509" s="170"/>
      <c r="O509" s="170"/>
      <c r="P509" s="169"/>
      <c r="Q509" s="169"/>
      <c r="R509" s="169"/>
      <c r="S509" s="169"/>
      <c r="T509" s="169"/>
      <c r="U509" s="169"/>
      <c r="V509" s="169"/>
      <c r="W509" s="169"/>
      <c r="X509" s="11"/>
      <c r="Y509" s="170"/>
      <c r="Z509" s="170"/>
      <c r="AA509" s="170"/>
      <c r="AB509" s="170"/>
      <c r="AC509" s="170"/>
      <c r="AD509" s="170"/>
      <c r="AE509" s="171"/>
      <c r="AF509" s="170"/>
      <c r="AG509" s="170"/>
      <c r="AH509" s="170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</row>
    <row r="510" spans="1:149" s="1" customFormat="1" x14ac:dyDescent="0.35">
      <c r="A510" s="190"/>
      <c r="B510" s="2"/>
      <c r="C510" s="2"/>
      <c r="D510" s="2"/>
      <c r="E510" s="2"/>
      <c r="F510" s="2"/>
      <c r="G510" s="2"/>
      <c r="H510" s="169"/>
      <c r="I510" s="169"/>
      <c r="J510" s="169"/>
      <c r="K510"/>
      <c r="L510" s="170"/>
      <c r="M510" s="170"/>
      <c r="N510" s="170"/>
      <c r="O510" s="170"/>
      <c r="P510" s="169"/>
      <c r="Q510" s="169"/>
      <c r="R510" s="169"/>
      <c r="S510" s="169"/>
      <c r="T510" s="169"/>
      <c r="U510" s="169"/>
      <c r="V510" s="169"/>
      <c r="W510" s="169"/>
      <c r="X510" s="170"/>
      <c r="Y510" s="170"/>
      <c r="Z510" s="170"/>
      <c r="AA510" s="170"/>
      <c r="AB510" s="170"/>
      <c r="AC510" s="170"/>
      <c r="AD510" s="170"/>
      <c r="AE510" s="171"/>
      <c r="AF510" s="170"/>
      <c r="AG510" s="170"/>
      <c r="AH510" s="17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</row>
    <row r="511" spans="1:149" s="1" customFormat="1" x14ac:dyDescent="0.35">
      <c r="A511" s="190"/>
      <c r="B511" s="2"/>
      <c r="C511" s="2"/>
      <c r="D511" s="2"/>
      <c r="E511" s="2"/>
      <c r="F511" s="2"/>
      <c r="G511" s="2"/>
      <c r="H511" s="169"/>
      <c r="I511" s="169"/>
      <c r="J511" s="169"/>
      <c r="K511"/>
      <c r="L511" s="170"/>
      <c r="M511" s="170"/>
      <c r="N511" s="170"/>
      <c r="O511" s="170"/>
      <c r="P511" s="169"/>
      <c r="Q511" s="169"/>
      <c r="R511" s="169"/>
      <c r="S511" s="169"/>
      <c r="T511" s="169"/>
      <c r="U511" s="169"/>
      <c r="V511" s="169"/>
      <c r="W511" s="169"/>
      <c r="X511" s="11"/>
      <c r="Y511" s="170"/>
      <c r="Z511" s="170"/>
      <c r="AA511" s="170"/>
      <c r="AB511" s="170"/>
      <c r="AC511" s="170"/>
      <c r="AD511" s="170"/>
      <c r="AE511" s="171"/>
      <c r="AF511" s="170"/>
      <c r="AG511" s="170"/>
      <c r="AH511" s="170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</row>
    <row r="512" spans="1:149" s="1" customFormat="1" x14ac:dyDescent="0.35">
      <c r="A512" s="190"/>
      <c r="B512" s="2"/>
      <c r="C512" s="2"/>
      <c r="D512" s="2"/>
      <c r="E512" s="2"/>
      <c r="F512" s="2"/>
      <c r="G512" s="2"/>
      <c r="H512" s="169"/>
      <c r="I512" s="169"/>
      <c r="J512" s="169"/>
      <c r="K512"/>
      <c r="L512" s="170"/>
      <c r="M512" s="170"/>
      <c r="N512" s="170"/>
      <c r="O512" s="170"/>
      <c r="P512" s="169"/>
      <c r="Q512" s="169"/>
      <c r="R512" s="169"/>
      <c r="S512" s="169"/>
      <c r="T512" s="169"/>
      <c r="U512" s="169"/>
      <c r="V512" s="169"/>
      <c r="W512" s="169"/>
      <c r="X512" s="11"/>
      <c r="Y512" s="170"/>
      <c r="Z512" s="170"/>
      <c r="AA512" s="170"/>
      <c r="AB512" s="170"/>
      <c r="AC512" s="170"/>
      <c r="AD512" s="170"/>
      <c r="AE512" s="171"/>
      <c r="AF512" s="170"/>
      <c r="AG512" s="170"/>
      <c r="AH512" s="170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</row>
    <row r="513" spans="1:149" s="1" customFormat="1" x14ac:dyDescent="0.35">
      <c r="A513" s="190"/>
      <c r="B513" s="2"/>
      <c r="C513" s="2"/>
      <c r="D513" s="2"/>
      <c r="E513" s="2"/>
      <c r="F513" s="2"/>
      <c r="G513" s="2"/>
      <c r="H513" s="169"/>
      <c r="I513" s="169"/>
      <c r="J513" s="169"/>
      <c r="K513"/>
      <c r="L513" s="170"/>
      <c r="M513" s="170"/>
      <c r="N513" s="170"/>
      <c r="O513" s="170"/>
      <c r="P513" s="169"/>
      <c r="Q513" s="169"/>
      <c r="R513" s="169"/>
      <c r="S513" s="169"/>
      <c r="T513" s="169"/>
      <c r="U513" s="169"/>
      <c r="V513" s="169"/>
      <c r="W513" s="169"/>
      <c r="X513" s="11"/>
      <c r="Y513" s="170"/>
      <c r="Z513" s="170"/>
      <c r="AA513" s="170"/>
      <c r="AB513" s="170"/>
      <c r="AC513" s="170"/>
      <c r="AD513" s="170"/>
      <c r="AE513" s="171"/>
      <c r="AF513" s="170"/>
      <c r="AG513" s="170"/>
      <c r="AH513" s="170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</row>
    <row r="514" spans="1:149" s="1" customFormat="1" x14ac:dyDescent="0.35">
      <c r="A514" s="190"/>
      <c r="B514" s="2"/>
      <c r="C514" s="2"/>
      <c r="D514" s="2"/>
      <c r="E514" s="2"/>
      <c r="F514" s="2"/>
      <c r="G514" s="2"/>
      <c r="H514" s="169"/>
      <c r="I514" s="169"/>
      <c r="J514" s="169"/>
      <c r="K514"/>
      <c r="L514" s="170"/>
      <c r="M514" s="170"/>
      <c r="N514" s="170"/>
      <c r="O514" s="170"/>
      <c r="P514" s="169"/>
      <c r="Q514" s="169"/>
      <c r="R514" s="169"/>
      <c r="S514" s="169"/>
      <c r="T514" s="169"/>
      <c r="U514" s="169"/>
      <c r="V514" s="169"/>
      <c r="W514" s="169"/>
      <c r="X514" s="170"/>
      <c r="Y514" s="170"/>
      <c r="Z514" s="170"/>
      <c r="AA514" s="170"/>
      <c r="AB514" s="170"/>
      <c r="AC514" s="170"/>
      <c r="AD514" s="170"/>
      <c r="AE514" s="171"/>
      <c r="AF514" s="170"/>
      <c r="AG514" s="170"/>
      <c r="AH514" s="170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</row>
    <row r="515" spans="1:149" s="1" customFormat="1" x14ac:dyDescent="0.35">
      <c r="A515" s="190"/>
      <c r="B515" s="2"/>
      <c r="C515" s="2"/>
      <c r="D515" s="2"/>
      <c r="E515" s="2"/>
      <c r="F515" s="2"/>
      <c r="G515" s="2"/>
      <c r="H515" s="169"/>
      <c r="I515" s="169"/>
      <c r="J515" s="169"/>
      <c r="K515"/>
      <c r="L515" s="170"/>
      <c r="M515" s="170"/>
      <c r="N515" s="170"/>
      <c r="O515" s="170"/>
      <c r="P515" s="169"/>
      <c r="Q515" s="169"/>
      <c r="R515" s="169"/>
      <c r="S515" s="169"/>
      <c r="T515" s="169"/>
      <c r="U515" s="169"/>
      <c r="V515" s="169"/>
      <c r="W515" s="169"/>
      <c r="X515" s="11"/>
      <c r="Y515" s="170"/>
      <c r="Z515" s="170"/>
      <c r="AA515" s="170"/>
      <c r="AB515" s="170"/>
      <c r="AC515" s="170"/>
      <c r="AD515" s="170"/>
      <c r="AE515" s="171"/>
      <c r="AF515" s="170"/>
      <c r="AG515" s="170"/>
      <c r="AH515" s="170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</row>
    <row r="516" spans="1:149" s="1" customFormat="1" x14ac:dyDescent="0.35">
      <c r="A516" s="190"/>
      <c r="B516" s="2"/>
      <c r="C516" s="2"/>
      <c r="D516" s="2"/>
      <c r="E516" s="2"/>
      <c r="F516" s="2"/>
      <c r="G516" s="2"/>
      <c r="H516" s="169"/>
      <c r="I516" s="169"/>
      <c r="J516" s="169"/>
      <c r="K516"/>
      <c r="L516" s="170"/>
      <c r="M516" s="170"/>
      <c r="N516" s="170"/>
      <c r="O516" s="170"/>
      <c r="P516" s="169"/>
      <c r="Q516" s="169"/>
      <c r="R516" s="169"/>
      <c r="S516" s="169"/>
      <c r="T516" s="169"/>
      <c r="U516" s="169"/>
      <c r="V516" s="169"/>
      <c r="W516" s="169"/>
      <c r="X516" s="11"/>
      <c r="Y516" s="170"/>
      <c r="Z516" s="170"/>
      <c r="AA516" s="170"/>
      <c r="AB516" s="170"/>
      <c r="AC516" s="170"/>
      <c r="AD516" s="170"/>
      <c r="AE516" s="171"/>
      <c r="AF516" s="170"/>
      <c r="AG516" s="170"/>
      <c r="AH516" s="170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</row>
    <row r="517" spans="1:149" s="1" customFormat="1" x14ac:dyDescent="0.35">
      <c r="A517" s="190"/>
      <c r="B517" s="2"/>
      <c r="C517" s="2"/>
      <c r="D517" s="2"/>
      <c r="E517" s="2"/>
      <c r="F517" s="2"/>
      <c r="G517" s="2"/>
      <c r="H517" s="169"/>
      <c r="I517" s="169"/>
      <c r="J517" s="169"/>
      <c r="K517"/>
      <c r="L517" s="170"/>
      <c r="M517" s="170"/>
      <c r="N517" s="170"/>
      <c r="O517" s="170"/>
      <c r="P517" s="169"/>
      <c r="Q517" s="169"/>
      <c r="R517" s="169"/>
      <c r="S517" s="169"/>
      <c r="T517" s="169"/>
      <c r="U517" s="169"/>
      <c r="V517" s="169"/>
      <c r="W517" s="169"/>
      <c r="X517" s="11"/>
      <c r="Y517" s="170"/>
      <c r="Z517" s="170"/>
      <c r="AA517" s="170"/>
      <c r="AB517" s="170"/>
      <c r="AC517" s="170"/>
      <c r="AD517" s="170"/>
      <c r="AE517" s="171"/>
      <c r="AF517" s="170"/>
      <c r="AG517" s="170"/>
      <c r="AH517" s="170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</row>
    <row r="518" spans="1:149" s="1" customFormat="1" x14ac:dyDescent="0.35">
      <c r="A518" s="190"/>
      <c r="B518" s="2"/>
      <c r="C518" s="2"/>
      <c r="D518" s="2"/>
      <c r="E518" s="2"/>
      <c r="F518" s="2"/>
      <c r="G518" s="2"/>
      <c r="H518" s="169"/>
      <c r="I518" s="169"/>
      <c r="J518" s="169"/>
      <c r="K518"/>
      <c r="L518" s="170"/>
      <c r="M518" s="170"/>
      <c r="N518" s="170"/>
      <c r="O518" s="170"/>
      <c r="P518" s="169"/>
      <c r="Q518" s="169"/>
      <c r="R518" s="169"/>
      <c r="S518" s="169"/>
      <c r="T518" s="169"/>
      <c r="U518" s="169"/>
      <c r="V518" s="169"/>
      <c r="W518" s="169"/>
      <c r="X518" s="170"/>
      <c r="Y518" s="170"/>
      <c r="Z518" s="170"/>
      <c r="AA518" s="170"/>
      <c r="AB518" s="170"/>
      <c r="AC518" s="170"/>
      <c r="AD518" s="170"/>
      <c r="AE518" s="171"/>
      <c r="AF518" s="170"/>
      <c r="AG518" s="170"/>
      <c r="AH518" s="170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</row>
    <row r="519" spans="1:149" s="1" customFormat="1" x14ac:dyDescent="0.35">
      <c r="A519" s="190"/>
      <c r="B519" s="2"/>
      <c r="C519" s="2"/>
      <c r="D519" s="2"/>
      <c r="E519" s="2"/>
      <c r="F519" s="2"/>
      <c r="G519" s="2"/>
      <c r="H519" s="169"/>
      <c r="I519" s="169"/>
      <c r="J519" s="169"/>
      <c r="K519"/>
      <c r="L519" s="170"/>
      <c r="M519" s="170"/>
      <c r="N519" s="170"/>
      <c r="O519" s="170"/>
      <c r="P519" s="169"/>
      <c r="Q519" s="169"/>
      <c r="R519" s="169"/>
      <c r="S519" s="169"/>
      <c r="T519" s="169"/>
      <c r="U519" s="169"/>
      <c r="V519" s="169"/>
      <c r="W519" s="169"/>
      <c r="X519" s="11"/>
      <c r="Y519" s="170"/>
      <c r="Z519" s="170"/>
      <c r="AA519" s="170"/>
      <c r="AB519" s="170"/>
      <c r="AC519" s="170"/>
      <c r="AD519" s="170"/>
      <c r="AE519" s="171"/>
      <c r="AF519" s="170"/>
      <c r="AG519" s="170"/>
      <c r="AH519" s="170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</row>
    <row r="520" spans="1:149" s="1" customFormat="1" x14ac:dyDescent="0.35">
      <c r="A520" s="190"/>
      <c r="B520" s="2"/>
      <c r="C520" s="2"/>
      <c r="D520" s="2"/>
      <c r="E520" s="2"/>
      <c r="F520" s="2"/>
      <c r="G520" s="2"/>
      <c r="H520" s="169"/>
      <c r="I520" s="169"/>
      <c r="J520" s="169"/>
      <c r="K520"/>
      <c r="L520" s="170"/>
      <c r="M520" s="170"/>
      <c r="N520" s="170"/>
      <c r="O520" s="170"/>
      <c r="P520" s="169"/>
      <c r="Q520" s="169"/>
      <c r="R520" s="169"/>
      <c r="S520" s="169"/>
      <c r="T520" s="169"/>
      <c r="U520" s="169"/>
      <c r="V520" s="169"/>
      <c r="W520" s="169"/>
      <c r="X520" s="11"/>
      <c r="Y520" s="170"/>
      <c r="Z520" s="170"/>
      <c r="AA520" s="170"/>
      <c r="AB520" s="170"/>
      <c r="AC520" s="170"/>
      <c r="AD520" s="170"/>
      <c r="AE520" s="171"/>
      <c r="AF520" s="170"/>
      <c r="AG520" s="170"/>
      <c r="AH520" s="17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</row>
    <row r="521" spans="1:149" s="1" customFormat="1" x14ac:dyDescent="0.35">
      <c r="A521" s="190"/>
      <c r="B521" s="2"/>
      <c r="C521" s="2"/>
      <c r="D521" s="2"/>
      <c r="E521" s="2"/>
      <c r="F521" s="2"/>
      <c r="G521" s="2"/>
      <c r="H521" s="169"/>
      <c r="I521" s="169"/>
      <c r="J521" s="169"/>
      <c r="K521"/>
      <c r="L521" s="170"/>
      <c r="M521" s="170"/>
      <c r="N521" s="170"/>
      <c r="O521" s="170"/>
      <c r="P521" s="169"/>
      <c r="Q521" s="169"/>
      <c r="R521" s="169"/>
      <c r="S521" s="169"/>
      <c r="T521" s="169"/>
      <c r="U521" s="169"/>
      <c r="V521" s="169"/>
      <c r="W521" s="169"/>
      <c r="X521" s="11"/>
      <c r="Y521" s="170"/>
      <c r="Z521" s="170"/>
      <c r="AA521" s="170"/>
      <c r="AB521" s="170"/>
      <c r="AC521" s="170"/>
      <c r="AD521" s="170"/>
      <c r="AE521" s="171"/>
      <c r="AF521" s="170"/>
      <c r="AG521" s="170"/>
      <c r="AH521" s="170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</row>
    <row r="522" spans="1:149" s="1" customFormat="1" x14ac:dyDescent="0.35">
      <c r="A522" s="190"/>
      <c r="B522" s="2"/>
      <c r="C522" s="2"/>
      <c r="D522" s="2"/>
      <c r="E522" s="2"/>
      <c r="F522" s="2"/>
      <c r="G522" s="2"/>
      <c r="H522" s="169"/>
      <c r="I522" s="169"/>
      <c r="J522" s="169"/>
      <c r="K522"/>
      <c r="L522" s="170"/>
      <c r="M522" s="170"/>
      <c r="N522" s="170"/>
      <c r="O522" s="170"/>
      <c r="P522" s="169"/>
      <c r="Q522" s="169"/>
      <c r="R522" s="169"/>
      <c r="S522" s="169"/>
      <c r="T522" s="169"/>
      <c r="U522" s="169"/>
      <c r="V522" s="169"/>
      <c r="W522" s="169"/>
      <c r="X522" s="170"/>
      <c r="Y522" s="170"/>
      <c r="Z522" s="170"/>
      <c r="AA522" s="170"/>
      <c r="AB522" s="170"/>
      <c r="AC522" s="170"/>
      <c r="AD522" s="170"/>
      <c r="AE522" s="171"/>
      <c r="AF522" s="170"/>
      <c r="AG522" s="170"/>
      <c r="AH522" s="170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</row>
    <row r="523" spans="1:149" s="1" customFormat="1" x14ac:dyDescent="0.35">
      <c r="A523" s="190"/>
      <c r="B523" s="2"/>
      <c r="C523" s="2"/>
      <c r="D523" s="2"/>
      <c r="E523" s="2"/>
      <c r="F523" s="2"/>
      <c r="G523" s="2"/>
      <c r="H523" s="169"/>
      <c r="I523" s="169"/>
      <c r="J523" s="169"/>
      <c r="K523"/>
      <c r="L523" s="170"/>
      <c r="M523" s="170"/>
      <c r="N523" s="170"/>
      <c r="O523" s="170"/>
      <c r="P523" s="169"/>
      <c r="Q523" s="169"/>
      <c r="R523" s="169"/>
      <c r="S523" s="169"/>
      <c r="T523" s="169"/>
      <c r="U523" s="169"/>
      <c r="V523" s="169"/>
      <c r="W523" s="169"/>
      <c r="X523" s="11"/>
      <c r="Y523" s="170"/>
      <c r="Z523" s="170"/>
      <c r="AA523" s="170"/>
      <c r="AB523" s="170"/>
      <c r="AC523" s="170"/>
      <c r="AD523" s="170"/>
      <c r="AE523" s="171"/>
      <c r="AF523" s="170"/>
      <c r="AG523" s="170"/>
      <c r="AH523" s="170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</row>
    <row r="524" spans="1:149" s="1" customFormat="1" x14ac:dyDescent="0.35">
      <c r="A524" s="190"/>
      <c r="B524" s="2"/>
      <c r="C524" s="2"/>
      <c r="D524" s="2"/>
      <c r="E524" s="2"/>
      <c r="F524" s="2"/>
      <c r="G524" s="2"/>
      <c r="H524" s="169"/>
      <c r="I524" s="169"/>
      <c r="J524" s="169"/>
      <c r="K524"/>
      <c r="L524" s="170"/>
      <c r="M524" s="170"/>
      <c r="N524" s="170"/>
      <c r="O524" s="170"/>
      <c r="P524" s="169"/>
      <c r="Q524" s="169"/>
      <c r="R524" s="169"/>
      <c r="S524" s="169"/>
      <c r="T524" s="169"/>
      <c r="U524" s="169"/>
      <c r="V524" s="169"/>
      <c r="W524" s="169"/>
      <c r="X524" s="11"/>
      <c r="Y524" s="170"/>
      <c r="Z524" s="170"/>
      <c r="AA524" s="170"/>
      <c r="AB524" s="170"/>
      <c r="AC524" s="170"/>
      <c r="AD524" s="170"/>
      <c r="AE524" s="171"/>
      <c r="AF524" s="170"/>
      <c r="AG524" s="170"/>
      <c r="AH524" s="170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</row>
    <row r="525" spans="1:149" s="1" customFormat="1" x14ac:dyDescent="0.35">
      <c r="A525" s="190"/>
      <c r="B525" s="2"/>
      <c r="C525" s="2"/>
      <c r="D525" s="2"/>
      <c r="E525" s="2"/>
      <c r="F525" s="2"/>
      <c r="G525" s="2"/>
      <c r="H525" s="169"/>
      <c r="I525" s="169"/>
      <c r="J525" s="169"/>
      <c r="K525"/>
      <c r="L525" s="170"/>
      <c r="M525" s="170"/>
      <c r="N525" s="170"/>
      <c r="O525" s="170"/>
      <c r="P525" s="169"/>
      <c r="Q525" s="169"/>
      <c r="R525" s="169"/>
      <c r="S525" s="169"/>
      <c r="T525" s="169"/>
      <c r="U525" s="169"/>
      <c r="V525" s="169"/>
      <c r="W525" s="169"/>
      <c r="X525" s="11"/>
      <c r="Y525" s="170"/>
      <c r="Z525" s="170"/>
      <c r="AA525" s="170"/>
      <c r="AB525" s="170"/>
      <c r="AC525" s="170"/>
      <c r="AD525" s="170"/>
      <c r="AE525" s="171"/>
      <c r="AF525" s="170"/>
      <c r="AG525" s="170"/>
      <c r="AH525" s="170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</row>
    <row r="526" spans="1:149" s="1" customFormat="1" x14ac:dyDescent="0.35">
      <c r="A526" s="190"/>
      <c r="B526" s="2"/>
      <c r="C526" s="2"/>
      <c r="D526" s="2"/>
      <c r="E526" s="2"/>
      <c r="F526" s="2"/>
      <c r="G526" s="2"/>
      <c r="H526" s="169"/>
      <c r="I526" s="169"/>
      <c r="J526" s="169"/>
      <c r="K526"/>
      <c r="L526" s="170"/>
      <c r="M526" s="170"/>
      <c r="N526" s="170"/>
      <c r="O526" s="170"/>
      <c r="P526" s="169"/>
      <c r="Q526" s="169"/>
      <c r="R526" s="169"/>
      <c r="S526" s="169"/>
      <c r="T526" s="169"/>
      <c r="U526" s="169"/>
      <c r="V526" s="169"/>
      <c r="W526" s="169"/>
      <c r="X526" s="170"/>
      <c r="Y526" s="170"/>
      <c r="Z526" s="170"/>
      <c r="AA526" s="170"/>
      <c r="AB526" s="170"/>
      <c r="AC526" s="170"/>
      <c r="AD526" s="170"/>
      <c r="AE526" s="171"/>
      <c r="AF526" s="170"/>
      <c r="AG526" s="170"/>
      <c r="AH526" s="170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</row>
    <row r="527" spans="1:149" s="1" customFormat="1" x14ac:dyDescent="0.35">
      <c r="A527" s="190"/>
      <c r="B527" s="2"/>
      <c r="C527" s="2"/>
      <c r="D527" s="2"/>
      <c r="E527" s="2"/>
      <c r="F527" s="2"/>
      <c r="G527" s="2"/>
      <c r="H527" s="169"/>
      <c r="I527" s="169"/>
      <c r="J527" s="169"/>
      <c r="K527"/>
      <c r="L527" s="170"/>
      <c r="M527" s="170"/>
      <c r="N527" s="170"/>
      <c r="O527" s="170"/>
      <c r="P527" s="169"/>
      <c r="Q527" s="169"/>
      <c r="R527" s="169"/>
      <c r="S527" s="169"/>
      <c r="T527" s="169"/>
      <c r="U527" s="169"/>
      <c r="V527" s="169"/>
      <c r="W527" s="169"/>
      <c r="X527" s="11"/>
      <c r="Y527" s="170"/>
      <c r="Z527" s="170"/>
      <c r="AA527" s="170"/>
      <c r="AB527" s="170"/>
      <c r="AC527" s="170"/>
      <c r="AD527" s="170"/>
      <c r="AE527" s="171"/>
      <c r="AF527" s="170"/>
      <c r="AG527" s="170"/>
      <c r="AH527" s="170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</row>
    <row r="528" spans="1:149" s="1" customFormat="1" x14ac:dyDescent="0.35">
      <c r="A528" s="190"/>
      <c r="B528" s="2"/>
      <c r="C528" s="2"/>
      <c r="D528" s="2"/>
      <c r="E528" s="2"/>
      <c r="F528" s="2"/>
      <c r="G528" s="2"/>
      <c r="H528" s="169"/>
      <c r="I528" s="169"/>
      <c r="J528" s="169"/>
      <c r="K528"/>
      <c r="L528" s="170"/>
      <c r="M528" s="170"/>
      <c r="N528" s="170"/>
      <c r="O528" s="170"/>
      <c r="P528" s="169"/>
      <c r="Q528" s="169"/>
      <c r="R528" s="169"/>
      <c r="S528" s="169"/>
      <c r="T528" s="169"/>
      <c r="U528" s="169"/>
      <c r="V528" s="169"/>
      <c r="W528" s="169"/>
      <c r="X528" s="11"/>
      <c r="Y528" s="170"/>
      <c r="Z528" s="170"/>
      <c r="AA528" s="170"/>
      <c r="AB528" s="170"/>
      <c r="AC528" s="170"/>
      <c r="AD528" s="170"/>
      <c r="AE528" s="171"/>
      <c r="AF528" s="170"/>
      <c r="AG528" s="170"/>
      <c r="AH528" s="170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</row>
    <row r="529" spans="1:149" s="1" customFormat="1" x14ac:dyDescent="0.35">
      <c r="A529" s="190"/>
      <c r="B529" s="2"/>
      <c r="C529" s="2"/>
      <c r="D529" s="2"/>
      <c r="E529" s="2"/>
      <c r="F529" s="2"/>
      <c r="G529" s="2"/>
      <c r="H529" s="169"/>
      <c r="I529" s="169"/>
      <c r="J529" s="169"/>
      <c r="K529"/>
      <c r="L529" s="170"/>
      <c r="M529" s="170"/>
      <c r="N529" s="170"/>
      <c r="O529" s="170"/>
      <c r="P529" s="169"/>
      <c r="Q529" s="169"/>
      <c r="R529" s="169"/>
      <c r="S529" s="169"/>
      <c r="T529" s="169"/>
      <c r="U529" s="169"/>
      <c r="V529" s="169"/>
      <c r="W529" s="169"/>
      <c r="X529" s="11"/>
      <c r="Y529" s="170"/>
      <c r="Z529" s="170"/>
      <c r="AA529" s="170"/>
      <c r="AB529" s="170"/>
      <c r="AC529" s="170"/>
      <c r="AD529" s="170"/>
      <c r="AE529" s="171"/>
      <c r="AF529" s="170"/>
      <c r="AG529" s="170"/>
      <c r="AH529" s="170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</row>
    <row r="530" spans="1:149" s="1" customFormat="1" x14ac:dyDescent="0.35">
      <c r="A530" s="190"/>
      <c r="B530" s="2"/>
      <c r="C530" s="2"/>
      <c r="D530" s="2"/>
      <c r="E530" s="2"/>
      <c r="F530" s="2"/>
      <c r="G530" s="2"/>
      <c r="H530" s="169"/>
      <c r="I530" s="169"/>
      <c r="J530" s="169"/>
      <c r="K530"/>
      <c r="L530" s="170"/>
      <c r="M530" s="170"/>
      <c r="N530" s="170"/>
      <c r="O530" s="170"/>
      <c r="P530" s="169"/>
      <c r="Q530" s="169"/>
      <c r="R530" s="169"/>
      <c r="S530" s="169"/>
      <c r="T530" s="169"/>
      <c r="U530" s="169"/>
      <c r="V530" s="169"/>
      <c r="W530" s="169"/>
      <c r="X530" s="170"/>
      <c r="Y530" s="170"/>
      <c r="Z530" s="170"/>
      <c r="AA530" s="170"/>
      <c r="AB530" s="170"/>
      <c r="AC530" s="170"/>
      <c r="AD530" s="170"/>
      <c r="AE530" s="171"/>
      <c r="AF530" s="170"/>
      <c r="AG530" s="170"/>
      <c r="AH530" s="17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</row>
    <row r="531" spans="1:149" s="1" customFormat="1" x14ac:dyDescent="0.35">
      <c r="A531" s="190"/>
      <c r="B531" s="2"/>
      <c r="C531" s="2"/>
      <c r="D531" s="2"/>
      <c r="E531" s="2"/>
      <c r="F531" s="2"/>
      <c r="G531" s="2"/>
      <c r="H531" s="169"/>
      <c r="I531" s="169"/>
      <c r="J531" s="169"/>
      <c r="K531"/>
      <c r="L531" s="170"/>
      <c r="M531" s="170"/>
      <c r="N531" s="170"/>
      <c r="O531" s="170"/>
      <c r="P531" s="169"/>
      <c r="Q531" s="169"/>
      <c r="R531" s="169"/>
      <c r="S531" s="169"/>
      <c r="T531" s="169"/>
      <c r="U531" s="169"/>
      <c r="V531" s="169"/>
      <c r="W531" s="169"/>
      <c r="X531" s="11"/>
      <c r="Y531" s="170"/>
      <c r="Z531" s="170"/>
      <c r="AA531" s="170"/>
      <c r="AB531" s="170"/>
      <c r="AC531" s="170"/>
      <c r="AD531" s="170"/>
      <c r="AE531" s="171"/>
      <c r="AF531" s="170"/>
      <c r="AG531" s="170"/>
      <c r="AH531" s="170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</row>
    <row r="532" spans="1:149" s="1" customFormat="1" x14ac:dyDescent="0.35">
      <c r="A532" s="190"/>
      <c r="B532" s="2"/>
      <c r="C532" s="2"/>
      <c r="D532" s="2"/>
      <c r="E532" s="2"/>
      <c r="F532" s="2"/>
      <c r="G532" s="2"/>
      <c r="H532" s="169"/>
      <c r="I532" s="169"/>
      <c r="J532" s="169"/>
      <c r="K532"/>
      <c r="L532" s="170"/>
      <c r="M532" s="170"/>
      <c r="N532" s="170"/>
      <c r="O532" s="170"/>
      <c r="P532" s="169"/>
      <c r="Q532" s="169"/>
      <c r="R532" s="169"/>
      <c r="S532" s="169"/>
      <c r="T532" s="169"/>
      <c r="U532" s="169"/>
      <c r="V532" s="169"/>
      <c r="W532" s="169"/>
      <c r="X532" s="11"/>
      <c r="Y532" s="170"/>
      <c r="Z532" s="170"/>
      <c r="AA532" s="170"/>
      <c r="AB532" s="170"/>
      <c r="AC532" s="170"/>
      <c r="AD532" s="170"/>
      <c r="AE532" s="171"/>
      <c r="AF532" s="170"/>
      <c r="AG532" s="170"/>
      <c r="AH532" s="170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</row>
    <row r="533" spans="1:149" s="1" customFormat="1" x14ac:dyDescent="0.35">
      <c r="A533" s="190"/>
      <c r="B533" s="2"/>
      <c r="C533" s="2"/>
      <c r="D533" s="2"/>
      <c r="E533" s="2"/>
      <c r="F533" s="2"/>
      <c r="G533" s="2"/>
      <c r="H533" s="169"/>
      <c r="I533" s="169"/>
      <c r="J533" s="169"/>
      <c r="K533"/>
      <c r="L533" s="170"/>
      <c r="M533" s="170"/>
      <c r="N533" s="170"/>
      <c r="O533" s="170"/>
      <c r="P533" s="169"/>
      <c r="Q533" s="169"/>
      <c r="R533" s="169"/>
      <c r="S533" s="169"/>
      <c r="T533" s="169"/>
      <c r="U533" s="169"/>
      <c r="V533" s="169"/>
      <c r="W533" s="169"/>
      <c r="X533" s="11"/>
      <c r="Y533" s="170"/>
      <c r="Z533" s="170"/>
      <c r="AA533" s="170"/>
      <c r="AB533" s="170"/>
      <c r="AC533" s="170"/>
      <c r="AD533" s="170"/>
      <c r="AE533" s="171"/>
      <c r="AF533" s="170"/>
      <c r="AG533" s="170"/>
      <c r="AH533" s="170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</row>
    <row r="534" spans="1:149" s="1" customFormat="1" x14ac:dyDescent="0.35">
      <c r="A534" s="190"/>
      <c r="B534" s="2"/>
      <c r="C534" s="2"/>
      <c r="D534" s="2"/>
      <c r="E534" s="2"/>
      <c r="F534" s="2"/>
      <c r="G534" s="2"/>
      <c r="H534" s="169"/>
      <c r="I534" s="169"/>
      <c r="J534" s="169"/>
      <c r="K534"/>
      <c r="L534" s="170"/>
      <c r="M534" s="170"/>
      <c r="N534" s="170"/>
      <c r="O534" s="170"/>
      <c r="P534" s="169"/>
      <c r="Q534" s="169"/>
      <c r="R534" s="169"/>
      <c r="S534" s="169"/>
      <c r="T534" s="169"/>
      <c r="U534" s="169"/>
      <c r="V534" s="169"/>
      <c r="W534" s="169"/>
      <c r="X534" s="170"/>
      <c r="Y534" s="170"/>
      <c r="Z534" s="170"/>
      <c r="AA534" s="170"/>
      <c r="AB534" s="170"/>
      <c r="AC534" s="170"/>
      <c r="AD534" s="170"/>
      <c r="AE534" s="171"/>
      <c r="AF534" s="170"/>
      <c r="AG534" s="170"/>
      <c r="AH534" s="170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</row>
    <row r="535" spans="1:149" s="1" customFormat="1" x14ac:dyDescent="0.35">
      <c r="A535" s="190"/>
      <c r="B535" s="2"/>
      <c r="C535" s="2"/>
      <c r="D535" s="2"/>
      <c r="E535" s="2"/>
      <c r="F535" s="2"/>
      <c r="G535" s="2"/>
      <c r="H535" s="169"/>
      <c r="I535" s="169"/>
      <c r="J535" s="169"/>
      <c r="K535"/>
      <c r="L535" s="170"/>
      <c r="M535" s="170"/>
      <c r="N535" s="170"/>
      <c r="O535" s="170"/>
      <c r="P535" s="169"/>
      <c r="Q535" s="169"/>
      <c r="R535" s="169"/>
      <c r="S535" s="169"/>
      <c r="T535" s="169"/>
      <c r="U535" s="169"/>
      <c r="V535" s="169"/>
      <c r="W535" s="169"/>
      <c r="X535" s="11"/>
      <c r="Y535" s="170"/>
      <c r="Z535" s="170"/>
      <c r="AA535" s="170"/>
      <c r="AB535" s="170"/>
      <c r="AC535" s="170"/>
      <c r="AD535" s="170"/>
      <c r="AE535" s="171"/>
      <c r="AF535" s="170"/>
      <c r="AG535" s="170"/>
      <c r="AH535" s="170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</row>
    <row r="536" spans="1:149" s="1" customFormat="1" x14ac:dyDescent="0.35">
      <c r="A536" s="190"/>
      <c r="B536" s="2"/>
      <c r="C536" s="2"/>
      <c r="D536" s="2"/>
      <c r="E536" s="2"/>
      <c r="F536" s="2"/>
      <c r="G536" s="2"/>
      <c r="H536" s="169"/>
      <c r="I536" s="169"/>
      <c r="J536" s="169"/>
      <c r="K536"/>
      <c r="L536" s="170"/>
      <c r="M536" s="170"/>
      <c r="N536" s="170"/>
      <c r="O536" s="170"/>
      <c r="P536" s="169"/>
      <c r="Q536" s="169"/>
      <c r="R536" s="169"/>
      <c r="S536" s="169"/>
      <c r="T536" s="169"/>
      <c r="U536" s="169"/>
      <c r="V536" s="169"/>
      <c r="W536" s="169"/>
      <c r="X536" s="11"/>
      <c r="Y536" s="170"/>
      <c r="Z536" s="170"/>
      <c r="AA536" s="170"/>
      <c r="AB536" s="170"/>
      <c r="AC536" s="170"/>
      <c r="AD536" s="170"/>
      <c r="AE536" s="171"/>
      <c r="AF536" s="170"/>
      <c r="AG536" s="170"/>
      <c r="AH536" s="170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</row>
    <row r="537" spans="1:149" s="1" customFormat="1" x14ac:dyDescent="0.35">
      <c r="A537" s="190"/>
      <c r="B537" s="2"/>
      <c r="C537" s="2"/>
      <c r="D537" s="2"/>
      <c r="E537" s="2"/>
      <c r="F537" s="2"/>
      <c r="G537" s="2"/>
      <c r="H537" s="169"/>
      <c r="I537" s="169"/>
      <c r="J537" s="169"/>
      <c r="K537"/>
      <c r="L537" s="170"/>
      <c r="M537" s="170"/>
      <c r="N537" s="170"/>
      <c r="O537" s="170"/>
      <c r="P537" s="169"/>
      <c r="Q537" s="169"/>
      <c r="R537" s="169"/>
      <c r="S537" s="169"/>
      <c r="T537" s="169"/>
      <c r="U537" s="169"/>
      <c r="V537" s="169"/>
      <c r="W537" s="169"/>
      <c r="X537" s="11"/>
      <c r="Y537" s="170"/>
      <c r="Z537" s="170"/>
      <c r="AA537" s="170"/>
      <c r="AB537" s="170"/>
      <c r="AC537" s="170"/>
      <c r="AD537" s="170"/>
      <c r="AE537" s="171"/>
      <c r="AF537" s="170"/>
      <c r="AG537" s="170"/>
      <c r="AH537" s="170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</row>
    <row r="538" spans="1:149" s="1" customFormat="1" x14ac:dyDescent="0.35">
      <c r="A538" s="190"/>
      <c r="B538" s="2"/>
      <c r="C538" s="2"/>
      <c r="D538" s="2"/>
      <c r="E538" s="2"/>
      <c r="F538" s="2"/>
      <c r="G538" s="2"/>
      <c r="H538" s="169"/>
      <c r="I538" s="169"/>
      <c r="J538" s="169"/>
      <c r="K538"/>
      <c r="L538" s="170"/>
      <c r="M538" s="170"/>
      <c r="N538" s="170"/>
      <c r="O538" s="170"/>
      <c r="P538" s="169"/>
      <c r="Q538" s="169"/>
      <c r="R538" s="169"/>
      <c r="S538" s="169"/>
      <c r="T538" s="169"/>
      <c r="U538" s="169"/>
      <c r="V538" s="169"/>
      <c r="W538" s="169"/>
      <c r="X538" s="170"/>
      <c r="Y538" s="170"/>
      <c r="Z538" s="170"/>
      <c r="AA538" s="170"/>
      <c r="AB538" s="170"/>
      <c r="AC538" s="170"/>
      <c r="AD538" s="170"/>
      <c r="AE538" s="171"/>
      <c r="AF538" s="170"/>
      <c r="AG538" s="170"/>
      <c r="AH538" s="170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</row>
    <row r="539" spans="1:149" s="1" customFormat="1" x14ac:dyDescent="0.35">
      <c r="A539" s="190"/>
      <c r="B539" s="2"/>
      <c r="C539" s="2"/>
      <c r="D539" s="2"/>
      <c r="E539" s="2"/>
      <c r="F539" s="2"/>
      <c r="G539" s="2"/>
      <c r="H539" s="169"/>
      <c r="I539" s="169"/>
      <c r="J539" s="169"/>
      <c r="K539"/>
      <c r="L539" s="170"/>
      <c r="M539" s="170"/>
      <c r="N539" s="170"/>
      <c r="O539" s="170"/>
      <c r="P539" s="169"/>
      <c r="Q539" s="169"/>
      <c r="R539" s="169"/>
      <c r="S539" s="169"/>
      <c r="T539" s="169"/>
      <c r="U539" s="169"/>
      <c r="V539" s="169"/>
      <c r="W539" s="169"/>
      <c r="X539" s="11"/>
      <c r="Y539" s="170"/>
      <c r="Z539" s="170"/>
      <c r="AA539" s="170"/>
      <c r="AB539" s="170"/>
      <c r="AC539" s="170"/>
      <c r="AD539" s="170"/>
      <c r="AE539" s="171"/>
      <c r="AF539" s="170"/>
      <c r="AG539" s="170"/>
      <c r="AH539" s="170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</row>
    <row r="540" spans="1:149" s="1" customFormat="1" x14ac:dyDescent="0.35">
      <c r="A540" s="190"/>
      <c r="B540" s="2"/>
      <c r="C540" s="2"/>
      <c r="D540" s="2"/>
      <c r="E540" s="2"/>
      <c r="F540" s="2"/>
      <c r="G540" s="2"/>
      <c r="H540" s="169"/>
      <c r="I540" s="169"/>
      <c r="J540" s="169"/>
      <c r="K540"/>
      <c r="L540" s="170"/>
      <c r="M540" s="170"/>
      <c r="N540" s="170"/>
      <c r="O540" s="170"/>
      <c r="P540" s="169"/>
      <c r="Q540" s="169"/>
      <c r="R540" s="169"/>
      <c r="S540" s="169"/>
      <c r="T540" s="169"/>
      <c r="U540" s="169"/>
      <c r="V540" s="169"/>
      <c r="W540" s="169"/>
      <c r="X540" s="11"/>
      <c r="Y540" s="170"/>
      <c r="Z540" s="170"/>
      <c r="AA540" s="170"/>
      <c r="AB540" s="170"/>
      <c r="AC540" s="170"/>
      <c r="AD540" s="170"/>
      <c r="AE540" s="171"/>
      <c r="AF540" s="170"/>
      <c r="AG540" s="170"/>
      <c r="AH540" s="17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</row>
    <row r="541" spans="1:149" s="1" customFormat="1" x14ac:dyDescent="0.35">
      <c r="A541" s="190"/>
      <c r="B541" s="2"/>
      <c r="C541" s="2"/>
      <c r="D541" s="2"/>
      <c r="E541" s="2"/>
      <c r="F541" s="2"/>
      <c r="G541" s="2"/>
      <c r="H541" s="169"/>
      <c r="I541" s="169"/>
      <c r="J541" s="169"/>
      <c r="K541"/>
      <c r="L541" s="170"/>
      <c r="M541" s="170"/>
      <c r="N541" s="170"/>
      <c r="O541" s="170"/>
      <c r="P541" s="169"/>
      <c r="Q541" s="169"/>
      <c r="R541" s="169"/>
      <c r="S541" s="169"/>
      <c r="T541" s="169"/>
      <c r="U541" s="169"/>
      <c r="V541" s="169"/>
      <c r="W541" s="169"/>
      <c r="X541" s="11"/>
      <c r="Y541" s="170"/>
      <c r="Z541" s="170"/>
      <c r="AA541" s="170"/>
      <c r="AB541" s="170"/>
      <c r="AC541" s="170"/>
      <c r="AD541" s="170"/>
      <c r="AE541" s="171"/>
      <c r="AF541" s="170"/>
      <c r="AG541" s="170"/>
      <c r="AH541" s="170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</row>
    <row r="542" spans="1:149" s="1" customFormat="1" x14ac:dyDescent="0.35">
      <c r="A542" s="190"/>
      <c r="B542" s="2"/>
      <c r="C542" s="2"/>
      <c r="D542" s="2"/>
      <c r="E542" s="2"/>
      <c r="F542" s="2"/>
      <c r="G542" s="2"/>
      <c r="H542" s="169"/>
      <c r="I542" s="169"/>
      <c r="J542" s="169"/>
      <c r="K542"/>
      <c r="L542" s="170"/>
      <c r="M542" s="170"/>
      <c r="N542" s="170"/>
      <c r="O542" s="170"/>
      <c r="P542" s="169"/>
      <c r="Q542" s="169"/>
      <c r="R542" s="169"/>
      <c r="S542" s="169"/>
      <c r="T542" s="169"/>
      <c r="U542" s="169"/>
      <c r="V542" s="169"/>
      <c r="W542" s="169"/>
      <c r="X542" s="170"/>
      <c r="Y542" s="170"/>
      <c r="Z542" s="170"/>
      <c r="AA542" s="170"/>
      <c r="AB542" s="170"/>
      <c r="AC542" s="170"/>
      <c r="AD542" s="170"/>
      <c r="AE542" s="171"/>
      <c r="AF542" s="170"/>
      <c r="AG542" s="170"/>
      <c r="AH542" s="170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</row>
    <row r="543" spans="1:149" s="1" customFormat="1" x14ac:dyDescent="0.35">
      <c r="A543" s="190"/>
      <c r="B543" s="2"/>
      <c r="C543" s="2"/>
      <c r="D543" s="2"/>
      <c r="E543" s="2"/>
      <c r="F543" s="2"/>
      <c r="G543" s="2"/>
      <c r="H543" s="169"/>
      <c r="I543" s="169"/>
      <c r="J543" s="169"/>
      <c r="K543"/>
      <c r="L543" s="170"/>
      <c r="M543" s="170"/>
      <c r="N543" s="170"/>
      <c r="O543" s="170"/>
      <c r="P543" s="169"/>
      <c r="Q543" s="169"/>
      <c r="R543" s="169"/>
      <c r="S543" s="169"/>
      <c r="T543" s="169"/>
      <c r="U543" s="169"/>
      <c r="V543" s="169"/>
      <c r="W543" s="169"/>
      <c r="X543" s="11"/>
      <c r="Y543" s="170"/>
      <c r="Z543" s="170"/>
      <c r="AA543" s="170"/>
      <c r="AB543" s="170"/>
      <c r="AC543" s="170"/>
      <c r="AD543" s="170"/>
      <c r="AE543" s="171"/>
      <c r="AF543" s="170"/>
      <c r="AG543" s="170"/>
      <c r="AH543" s="170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</row>
    <row r="544" spans="1:149" s="1" customFormat="1" x14ac:dyDescent="0.35">
      <c r="A544" s="190"/>
      <c r="B544" s="2"/>
      <c r="C544" s="2"/>
      <c r="D544" s="2"/>
      <c r="E544" s="2"/>
      <c r="F544" s="2"/>
      <c r="G544" s="2"/>
      <c r="H544" s="169"/>
      <c r="I544" s="169"/>
      <c r="J544" s="169"/>
      <c r="K544"/>
      <c r="L544" s="170"/>
      <c r="M544" s="170"/>
      <c r="N544" s="170"/>
      <c r="O544" s="170"/>
      <c r="P544" s="169"/>
      <c r="Q544" s="169"/>
      <c r="R544" s="169"/>
      <c r="S544" s="169"/>
      <c r="T544" s="169"/>
      <c r="U544" s="169"/>
      <c r="V544" s="169"/>
      <c r="W544" s="169"/>
      <c r="X544" s="11"/>
      <c r="Y544" s="170"/>
      <c r="Z544" s="170"/>
      <c r="AA544" s="170"/>
      <c r="AB544" s="170"/>
      <c r="AC544" s="170"/>
      <c r="AD544" s="170"/>
      <c r="AE544" s="171"/>
      <c r="AF544" s="170"/>
      <c r="AG544" s="170"/>
      <c r="AH544" s="170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</row>
    <row r="545" spans="1:149" s="1" customFormat="1" x14ac:dyDescent="0.35">
      <c r="A545" s="190"/>
      <c r="B545" s="2"/>
      <c r="C545" s="2"/>
      <c r="D545" s="2"/>
      <c r="E545" s="2"/>
      <c r="F545" s="2"/>
      <c r="G545" s="2"/>
      <c r="H545" s="169"/>
      <c r="I545" s="169"/>
      <c r="J545" s="169"/>
      <c r="K545"/>
      <c r="L545" s="170"/>
      <c r="M545" s="170"/>
      <c r="N545" s="170"/>
      <c r="O545" s="170"/>
      <c r="P545" s="169"/>
      <c r="Q545" s="169"/>
      <c r="R545" s="169"/>
      <c r="S545" s="169"/>
      <c r="T545" s="169"/>
      <c r="U545" s="169"/>
      <c r="V545" s="169"/>
      <c r="W545" s="169"/>
      <c r="X545" s="11"/>
      <c r="Y545" s="170"/>
      <c r="Z545" s="170"/>
      <c r="AA545" s="170"/>
      <c r="AB545" s="170"/>
      <c r="AC545" s="170"/>
      <c r="AD545" s="170"/>
      <c r="AE545" s="171"/>
      <c r="AF545" s="170"/>
      <c r="AG545" s="170"/>
      <c r="AH545" s="170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</row>
    <row r="546" spans="1:149" s="1" customFormat="1" x14ac:dyDescent="0.35">
      <c r="A546" s="190"/>
      <c r="B546" s="2"/>
      <c r="C546" s="2"/>
      <c r="D546" s="2"/>
      <c r="E546" s="2"/>
      <c r="F546" s="2"/>
      <c r="G546" s="2"/>
      <c r="H546" s="169"/>
      <c r="I546" s="169"/>
      <c r="J546" s="169"/>
      <c r="K546"/>
      <c r="L546" s="170"/>
      <c r="M546" s="170"/>
      <c r="N546" s="170"/>
      <c r="O546" s="170"/>
      <c r="P546" s="169"/>
      <c r="Q546" s="169"/>
      <c r="R546" s="169"/>
      <c r="S546" s="169"/>
      <c r="T546" s="169"/>
      <c r="U546" s="169"/>
      <c r="V546" s="169"/>
      <c r="W546" s="169"/>
      <c r="X546" s="170"/>
      <c r="Y546" s="170"/>
      <c r="Z546" s="170"/>
      <c r="AA546" s="170"/>
      <c r="AB546" s="170"/>
      <c r="AC546" s="170"/>
      <c r="AD546" s="170"/>
      <c r="AE546" s="171"/>
      <c r="AF546" s="170"/>
      <c r="AG546" s="170"/>
      <c r="AH546" s="170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</row>
    <row r="547" spans="1:149" s="1" customFormat="1" x14ac:dyDescent="0.35">
      <c r="A547" s="190"/>
      <c r="B547" s="2"/>
      <c r="C547" s="2"/>
      <c r="D547" s="2"/>
      <c r="E547" s="2"/>
      <c r="F547" s="2"/>
      <c r="G547" s="2"/>
      <c r="H547" s="169"/>
      <c r="I547" s="169"/>
      <c r="J547" s="169"/>
      <c r="K547"/>
      <c r="L547" s="170"/>
      <c r="M547" s="170"/>
      <c r="N547" s="170"/>
      <c r="O547" s="170"/>
      <c r="P547" s="169"/>
      <c r="Q547" s="169"/>
      <c r="R547" s="169"/>
      <c r="S547" s="169"/>
      <c r="T547" s="169"/>
      <c r="U547" s="169"/>
      <c r="V547" s="169"/>
      <c r="W547" s="169"/>
      <c r="X547" s="11"/>
      <c r="Y547" s="170"/>
      <c r="Z547" s="170"/>
      <c r="AA547" s="170"/>
      <c r="AB547" s="170"/>
      <c r="AC547" s="170"/>
      <c r="AD547" s="170"/>
      <c r="AE547" s="171"/>
      <c r="AF547" s="170"/>
      <c r="AG547" s="170"/>
      <c r="AH547" s="170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</row>
    <row r="548" spans="1:149" s="1" customFormat="1" x14ac:dyDescent="0.35">
      <c r="A548" s="190"/>
      <c r="B548" s="2"/>
      <c r="C548" s="2"/>
      <c r="D548" s="2"/>
      <c r="E548" s="2"/>
      <c r="F548" s="2"/>
      <c r="G548" s="2"/>
      <c r="H548" s="169"/>
      <c r="I548" s="169"/>
      <c r="J548" s="169"/>
      <c r="K548"/>
      <c r="L548" s="170"/>
      <c r="M548" s="170"/>
      <c r="N548" s="170"/>
      <c r="O548" s="170"/>
      <c r="P548" s="169"/>
      <c r="Q548" s="169"/>
      <c r="R548" s="169"/>
      <c r="S548" s="169"/>
      <c r="T548" s="169"/>
      <c r="U548" s="169"/>
      <c r="V548" s="169"/>
      <c r="W548" s="169"/>
      <c r="X548" s="11"/>
      <c r="Y548" s="170"/>
      <c r="Z548" s="170"/>
      <c r="AA548" s="170"/>
      <c r="AB548" s="170"/>
      <c r="AC548" s="170"/>
      <c r="AD548" s="170"/>
      <c r="AE548" s="171"/>
      <c r="AF548" s="170"/>
      <c r="AG548" s="170"/>
      <c r="AH548" s="170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</row>
    <row r="549" spans="1:149" s="1" customFormat="1" x14ac:dyDescent="0.35">
      <c r="A549" s="190"/>
      <c r="B549" s="2"/>
      <c r="C549" s="2"/>
      <c r="D549" s="2"/>
      <c r="E549" s="2"/>
      <c r="F549" s="2"/>
      <c r="G549" s="2"/>
      <c r="H549" s="169"/>
      <c r="I549" s="169"/>
      <c r="J549" s="169"/>
      <c r="K549"/>
      <c r="L549" s="170"/>
      <c r="M549" s="170"/>
      <c r="N549" s="170"/>
      <c r="O549" s="170"/>
      <c r="P549" s="169"/>
      <c r="Q549" s="169"/>
      <c r="R549" s="169"/>
      <c r="S549" s="169"/>
      <c r="T549" s="169"/>
      <c r="U549" s="169"/>
      <c r="V549" s="169"/>
      <c r="W549" s="169"/>
      <c r="X549" s="11"/>
      <c r="Y549" s="170"/>
      <c r="Z549" s="170"/>
      <c r="AA549" s="170"/>
      <c r="AB549" s="170"/>
      <c r="AC549" s="170"/>
      <c r="AD549" s="170"/>
      <c r="AE549" s="171"/>
      <c r="AF549" s="170"/>
      <c r="AG549" s="170"/>
      <c r="AH549" s="170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</row>
    <row r="550" spans="1:149" s="1" customFormat="1" x14ac:dyDescent="0.35">
      <c r="A550" s="190"/>
      <c r="B550" s="2"/>
      <c r="C550" s="2"/>
      <c r="D550" s="2"/>
      <c r="E550" s="2"/>
      <c r="F550" s="2"/>
      <c r="G550" s="2"/>
      <c r="H550" s="169"/>
      <c r="I550" s="169"/>
      <c r="J550" s="169"/>
      <c r="K550"/>
      <c r="L550" s="170"/>
      <c r="M550" s="170"/>
      <c r="N550" s="170"/>
      <c r="O550" s="170"/>
      <c r="P550" s="169"/>
      <c r="Q550" s="169"/>
      <c r="R550" s="169"/>
      <c r="S550" s="169"/>
      <c r="T550" s="169"/>
      <c r="U550" s="169"/>
      <c r="V550" s="169"/>
      <c r="W550" s="169"/>
      <c r="X550" s="170"/>
      <c r="Y550" s="170"/>
      <c r="Z550" s="170"/>
      <c r="AA550" s="170"/>
      <c r="AB550" s="170"/>
      <c r="AC550" s="170"/>
      <c r="AD550" s="170"/>
      <c r="AE550" s="171"/>
      <c r="AF550" s="170"/>
      <c r="AG550" s="170"/>
      <c r="AH550" s="17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</row>
    <row r="551" spans="1:149" s="1" customFormat="1" x14ac:dyDescent="0.35">
      <c r="A551" s="190"/>
      <c r="B551" s="2"/>
      <c r="C551" s="2"/>
      <c r="D551" s="2"/>
      <c r="E551" s="2"/>
      <c r="F551" s="2"/>
      <c r="G551" s="2"/>
      <c r="H551" s="169"/>
      <c r="I551" s="169"/>
      <c r="J551" s="169"/>
      <c r="K551"/>
      <c r="L551" s="170"/>
      <c r="M551" s="170"/>
      <c r="N551" s="170"/>
      <c r="O551" s="170"/>
      <c r="P551" s="169"/>
      <c r="Q551" s="169"/>
      <c r="R551" s="169"/>
      <c r="S551" s="169"/>
      <c r="T551" s="169"/>
      <c r="U551" s="169"/>
      <c r="V551" s="169"/>
      <c r="W551" s="169"/>
      <c r="X551" s="11"/>
      <c r="Y551" s="170"/>
      <c r="Z551" s="170"/>
      <c r="AA551" s="170"/>
      <c r="AB551" s="170"/>
      <c r="AC551" s="170"/>
      <c r="AD551" s="170"/>
      <c r="AE551" s="171"/>
      <c r="AF551" s="170"/>
      <c r="AG551" s="170"/>
      <c r="AH551" s="170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</row>
    <row r="552" spans="1:149" s="1" customFormat="1" x14ac:dyDescent="0.35">
      <c r="A552" s="190"/>
      <c r="B552" s="2"/>
      <c r="C552" s="2"/>
      <c r="D552" s="2"/>
      <c r="E552" s="2"/>
      <c r="F552" s="2"/>
      <c r="G552" s="2"/>
      <c r="H552" s="169"/>
      <c r="I552" s="169"/>
      <c r="J552" s="169"/>
      <c r="K552"/>
      <c r="L552" s="170"/>
      <c r="M552" s="170"/>
      <c r="N552" s="170"/>
      <c r="O552" s="170"/>
      <c r="P552" s="169"/>
      <c r="Q552" s="169"/>
      <c r="R552" s="169"/>
      <c r="S552" s="169"/>
      <c r="T552" s="169"/>
      <c r="U552" s="169"/>
      <c r="V552" s="169"/>
      <c r="W552" s="169"/>
      <c r="X552" s="11"/>
      <c r="Y552" s="170"/>
      <c r="Z552" s="170"/>
      <c r="AA552" s="170"/>
      <c r="AB552" s="170"/>
      <c r="AC552" s="170"/>
      <c r="AD552" s="170"/>
      <c r="AE552" s="171"/>
      <c r="AF552" s="170"/>
      <c r="AG552" s="170"/>
      <c r="AH552" s="170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</row>
    <row r="553" spans="1:149" s="1" customFormat="1" x14ac:dyDescent="0.35">
      <c r="A553" s="190"/>
      <c r="B553" s="2"/>
      <c r="C553" s="2"/>
      <c r="D553" s="2"/>
      <c r="E553" s="2"/>
      <c r="F553" s="2"/>
      <c r="G553" s="2"/>
      <c r="H553" s="169"/>
      <c r="I553" s="169"/>
      <c r="J553" s="169"/>
      <c r="K553"/>
      <c r="L553" s="170"/>
      <c r="M553" s="170"/>
      <c r="N553" s="170"/>
      <c r="O553" s="170"/>
      <c r="P553" s="169"/>
      <c r="Q553" s="169"/>
      <c r="R553" s="169"/>
      <c r="S553" s="169"/>
      <c r="T553" s="169"/>
      <c r="U553" s="169"/>
      <c r="V553" s="169"/>
      <c r="W553" s="169"/>
      <c r="X553" s="11"/>
      <c r="Y553" s="170"/>
      <c r="Z553" s="170"/>
      <c r="AA553" s="170"/>
      <c r="AB553" s="170"/>
      <c r="AC553" s="170"/>
      <c r="AD553" s="170"/>
      <c r="AE553" s="171"/>
      <c r="AF553" s="170"/>
      <c r="AG553" s="170"/>
      <c r="AH553" s="170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</row>
    <row r="554" spans="1:149" s="1" customFormat="1" x14ac:dyDescent="0.35">
      <c r="A554" s="190"/>
      <c r="B554" s="2"/>
      <c r="C554" s="2"/>
      <c r="D554" s="2"/>
      <c r="E554" s="2"/>
      <c r="F554" s="2"/>
      <c r="G554" s="2"/>
      <c r="H554" s="169"/>
      <c r="I554" s="169"/>
      <c r="J554" s="169"/>
      <c r="K554"/>
      <c r="L554" s="170"/>
      <c r="M554" s="170"/>
      <c r="N554" s="170"/>
      <c r="O554" s="170"/>
      <c r="P554" s="169"/>
      <c r="Q554" s="169"/>
      <c r="R554" s="169"/>
      <c r="S554" s="169"/>
      <c r="T554" s="169"/>
      <c r="U554" s="169"/>
      <c r="V554" s="169"/>
      <c r="W554" s="169"/>
      <c r="X554" s="170"/>
      <c r="Y554" s="170"/>
      <c r="Z554" s="170"/>
      <c r="AA554" s="170"/>
      <c r="AB554" s="170"/>
      <c r="AC554" s="170"/>
      <c r="AD554" s="170"/>
      <c r="AE554" s="171"/>
      <c r="AF554" s="170"/>
      <c r="AG554" s="170"/>
      <c r="AH554" s="170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</row>
    <row r="555" spans="1:149" s="1" customFormat="1" x14ac:dyDescent="0.35">
      <c r="A555" s="190"/>
      <c r="B555" s="2"/>
      <c r="C555" s="2"/>
      <c r="D555" s="2"/>
      <c r="E555" s="2"/>
      <c r="F555" s="2"/>
      <c r="G555" s="2"/>
      <c r="H555" s="169"/>
      <c r="I555" s="169"/>
      <c r="J555" s="169"/>
      <c r="K555"/>
      <c r="L555" s="170"/>
      <c r="M555" s="170"/>
      <c r="N555" s="170"/>
      <c r="O555" s="170"/>
      <c r="P555" s="169"/>
      <c r="Q555" s="169"/>
      <c r="R555" s="169"/>
      <c r="S555" s="169"/>
      <c r="T555" s="169"/>
      <c r="U555" s="169"/>
      <c r="V555" s="169"/>
      <c r="W555" s="169"/>
      <c r="X555" s="11"/>
      <c r="Y555" s="170"/>
      <c r="Z555" s="170"/>
      <c r="AA555" s="170"/>
      <c r="AB555" s="170"/>
      <c r="AC555" s="170"/>
      <c r="AD555" s="170"/>
      <c r="AE555" s="171"/>
      <c r="AF555" s="170"/>
      <c r="AG555" s="170"/>
      <c r="AH555" s="170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</row>
    <row r="556" spans="1:149" s="1" customFormat="1" x14ac:dyDescent="0.35">
      <c r="A556" s="190"/>
      <c r="B556" s="2"/>
      <c r="C556" s="2"/>
      <c r="D556" s="2"/>
      <c r="E556" s="2"/>
      <c r="F556" s="2"/>
      <c r="G556" s="2"/>
      <c r="H556" s="169"/>
      <c r="I556" s="169"/>
      <c r="J556" s="169"/>
      <c r="K556"/>
      <c r="L556" s="170"/>
      <c r="M556" s="170"/>
      <c r="N556" s="170"/>
      <c r="O556" s="170"/>
      <c r="P556" s="169"/>
      <c r="Q556" s="169"/>
      <c r="R556" s="169"/>
      <c r="S556" s="169"/>
      <c r="T556" s="169"/>
      <c r="U556" s="169"/>
      <c r="V556" s="169"/>
      <c r="W556" s="169"/>
      <c r="X556" s="11"/>
      <c r="Y556" s="170"/>
      <c r="Z556" s="170"/>
      <c r="AA556" s="170"/>
      <c r="AB556" s="170"/>
      <c r="AC556" s="170"/>
      <c r="AD556" s="170"/>
      <c r="AE556" s="171"/>
      <c r="AF556" s="170"/>
      <c r="AG556" s="170"/>
      <c r="AH556" s="170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</row>
    <row r="557" spans="1:149" s="1" customFormat="1" x14ac:dyDescent="0.35">
      <c r="A557" s="190"/>
      <c r="B557" s="2"/>
      <c r="C557" s="2"/>
      <c r="D557" s="2"/>
      <c r="E557" s="2"/>
      <c r="F557" s="2"/>
      <c r="G557" s="2"/>
      <c r="H557" s="169"/>
      <c r="I557" s="169"/>
      <c r="J557" s="169"/>
      <c r="K557"/>
      <c r="L557" s="170"/>
      <c r="M557" s="170"/>
      <c r="N557" s="170"/>
      <c r="O557" s="170"/>
      <c r="P557" s="169"/>
      <c r="Q557" s="169"/>
      <c r="R557" s="169"/>
      <c r="S557" s="169"/>
      <c r="T557" s="169"/>
      <c r="U557" s="169"/>
      <c r="V557" s="169"/>
      <c r="W557" s="169"/>
      <c r="X557" s="11"/>
      <c r="Y557" s="170"/>
      <c r="Z557" s="170"/>
      <c r="AA557" s="170"/>
      <c r="AB557" s="170"/>
      <c r="AC557" s="170"/>
      <c r="AD557" s="170"/>
      <c r="AE557" s="171"/>
      <c r="AF557" s="170"/>
      <c r="AG557" s="170"/>
      <c r="AH557" s="170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</row>
    <row r="558" spans="1:149" s="1" customFormat="1" x14ac:dyDescent="0.35">
      <c r="A558" s="190"/>
      <c r="B558" s="2"/>
      <c r="C558" s="2"/>
      <c r="D558" s="2"/>
      <c r="E558" s="2"/>
      <c r="F558" s="2"/>
      <c r="G558" s="2"/>
      <c r="H558" s="169"/>
      <c r="I558" s="169"/>
      <c r="J558" s="169"/>
      <c r="K558"/>
      <c r="L558" s="170"/>
      <c r="M558" s="170"/>
      <c r="N558" s="170"/>
      <c r="O558" s="170"/>
      <c r="P558" s="169"/>
      <c r="Q558" s="169"/>
      <c r="R558" s="169"/>
      <c r="S558" s="169"/>
      <c r="T558" s="169"/>
      <c r="U558" s="169"/>
      <c r="V558" s="169"/>
      <c r="W558" s="169"/>
      <c r="X558" s="170"/>
      <c r="Y558" s="170"/>
      <c r="Z558" s="170"/>
      <c r="AA558" s="170"/>
      <c r="AB558" s="170"/>
      <c r="AC558" s="170"/>
      <c r="AD558" s="170"/>
      <c r="AE558" s="171"/>
      <c r="AF558" s="170"/>
      <c r="AG558" s="170"/>
      <c r="AH558" s="170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</row>
    <row r="559" spans="1:149" s="1" customFormat="1" x14ac:dyDescent="0.35">
      <c r="A559" s="190"/>
      <c r="B559" s="2"/>
      <c r="C559" s="2"/>
      <c r="D559" s="2"/>
      <c r="E559" s="2"/>
      <c r="F559" s="2"/>
      <c r="G559" s="2"/>
      <c r="H559" s="169"/>
      <c r="I559" s="169"/>
      <c r="J559" s="169"/>
      <c r="K559"/>
      <c r="L559" s="170"/>
      <c r="M559" s="170"/>
      <c r="N559" s="170"/>
      <c r="O559" s="170"/>
      <c r="P559" s="169"/>
      <c r="Q559" s="169"/>
      <c r="R559" s="169"/>
      <c r="S559" s="169"/>
      <c r="T559" s="169"/>
      <c r="U559" s="169"/>
      <c r="V559" s="169"/>
      <c r="W559" s="169"/>
      <c r="X559" s="11"/>
      <c r="Y559" s="170"/>
      <c r="Z559" s="170"/>
      <c r="AA559" s="170"/>
      <c r="AB559" s="170"/>
      <c r="AC559" s="170"/>
      <c r="AD559" s="170"/>
      <c r="AE559" s="171"/>
      <c r="AF559" s="170"/>
      <c r="AG559" s="170"/>
      <c r="AH559" s="170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</row>
    <row r="560" spans="1:149" s="1" customFormat="1" x14ac:dyDescent="0.35">
      <c r="A560" s="190"/>
      <c r="B560" s="2"/>
      <c r="C560" s="2"/>
      <c r="D560" s="2"/>
      <c r="E560" s="2"/>
      <c r="F560" s="2"/>
      <c r="G560" s="2"/>
      <c r="H560" s="169"/>
      <c r="I560" s="169"/>
      <c r="J560" s="169"/>
      <c r="K560"/>
      <c r="L560" s="170"/>
      <c r="M560" s="170"/>
      <c r="N560" s="170"/>
      <c r="O560" s="170"/>
      <c r="P560" s="169"/>
      <c r="Q560" s="169"/>
      <c r="R560" s="169"/>
      <c r="S560" s="169"/>
      <c r="T560" s="169"/>
      <c r="U560" s="169"/>
      <c r="V560" s="169"/>
      <c r="W560" s="169"/>
      <c r="X560" s="11"/>
      <c r="Y560" s="170"/>
      <c r="Z560" s="170"/>
      <c r="AA560" s="170"/>
      <c r="AB560" s="170"/>
      <c r="AC560" s="170"/>
      <c r="AD560" s="170"/>
      <c r="AE560" s="171"/>
      <c r="AF560" s="170"/>
      <c r="AG560" s="170"/>
      <c r="AH560" s="17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</row>
    <row r="561" spans="1:149" s="1" customFormat="1" x14ac:dyDescent="0.35">
      <c r="A561" s="190"/>
      <c r="B561" s="2"/>
      <c r="C561" s="2"/>
      <c r="D561" s="2"/>
      <c r="E561" s="2"/>
      <c r="F561" s="2"/>
      <c r="G561" s="2"/>
      <c r="H561" s="169"/>
      <c r="I561" s="169"/>
      <c r="J561" s="169"/>
      <c r="K561"/>
      <c r="L561" s="170"/>
      <c r="M561" s="170"/>
      <c r="N561" s="170"/>
      <c r="O561" s="170"/>
      <c r="P561" s="169"/>
      <c r="Q561" s="169"/>
      <c r="R561" s="169"/>
      <c r="S561" s="169"/>
      <c r="T561" s="169"/>
      <c r="U561" s="169"/>
      <c r="V561" s="169"/>
      <c r="W561" s="169"/>
      <c r="X561" s="11"/>
      <c r="Y561" s="170"/>
      <c r="Z561" s="170"/>
      <c r="AA561" s="170"/>
      <c r="AB561" s="170"/>
      <c r="AC561" s="170"/>
      <c r="AD561" s="170"/>
      <c r="AE561" s="171"/>
      <c r="AF561" s="170"/>
      <c r="AG561" s="170"/>
      <c r="AH561" s="170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</row>
    <row r="562" spans="1:149" s="1" customFormat="1" x14ac:dyDescent="0.35">
      <c r="A562" s="190"/>
      <c r="B562" s="2"/>
      <c r="C562" s="2"/>
      <c r="D562" s="2"/>
      <c r="E562" s="2"/>
      <c r="F562" s="2"/>
      <c r="G562" s="2"/>
      <c r="H562" s="169"/>
      <c r="I562" s="169"/>
      <c r="J562" s="169"/>
      <c r="K562"/>
      <c r="L562" s="170"/>
      <c r="M562" s="170"/>
      <c r="N562" s="170"/>
      <c r="O562" s="170"/>
      <c r="P562" s="169"/>
      <c r="Q562" s="169"/>
      <c r="R562" s="169"/>
      <c r="S562" s="169"/>
      <c r="T562" s="169"/>
      <c r="U562" s="169"/>
      <c r="V562" s="169"/>
      <c r="W562" s="169"/>
      <c r="X562" s="170"/>
      <c r="Y562" s="170"/>
      <c r="Z562" s="170"/>
      <c r="AA562" s="170"/>
      <c r="AB562" s="170"/>
      <c r="AC562" s="170"/>
      <c r="AD562" s="170"/>
      <c r="AE562" s="171"/>
      <c r="AF562" s="170"/>
      <c r="AG562" s="170"/>
      <c r="AH562" s="170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</row>
    <row r="563" spans="1:149" s="1" customFormat="1" x14ac:dyDescent="0.35">
      <c r="A563" s="190"/>
      <c r="B563" s="2"/>
      <c r="C563" s="2"/>
      <c r="D563" s="2"/>
      <c r="E563" s="2"/>
      <c r="F563" s="2"/>
      <c r="G563" s="2"/>
      <c r="H563" s="169"/>
      <c r="I563" s="169"/>
      <c r="J563" s="169"/>
      <c r="K563"/>
      <c r="L563" s="170"/>
      <c r="M563" s="170"/>
      <c r="N563" s="170"/>
      <c r="O563" s="170"/>
      <c r="P563" s="169"/>
      <c r="Q563" s="169"/>
      <c r="R563" s="169"/>
      <c r="S563" s="169"/>
      <c r="T563" s="169"/>
      <c r="U563" s="169"/>
      <c r="V563" s="169"/>
      <c r="W563" s="169"/>
      <c r="X563" s="11"/>
      <c r="Y563" s="170"/>
      <c r="Z563" s="170"/>
      <c r="AA563" s="170"/>
      <c r="AB563" s="170"/>
      <c r="AC563" s="170"/>
      <c r="AD563" s="170"/>
      <c r="AE563" s="171"/>
      <c r="AF563" s="170"/>
      <c r="AG563" s="170"/>
      <c r="AH563" s="170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</row>
    <row r="564" spans="1:149" s="1" customFormat="1" x14ac:dyDescent="0.35">
      <c r="A564" s="190"/>
      <c r="B564" s="2"/>
      <c r="C564" s="2"/>
      <c r="D564" s="2"/>
      <c r="E564" s="2"/>
      <c r="F564" s="2"/>
      <c r="G564" s="2"/>
      <c r="H564" s="169"/>
      <c r="I564" s="169"/>
      <c r="J564" s="169"/>
      <c r="K564"/>
      <c r="L564" s="170"/>
      <c r="M564" s="170"/>
      <c r="N564" s="170"/>
      <c r="O564" s="170"/>
      <c r="P564" s="169"/>
      <c r="Q564" s="169"/>
      <c r="R564" s="169"/>
      <c r="S564" s="169"/>
      <c r="T564" s="169"/>
      <c r="U564" s="169"/>
      <c r="V564" s="169"/>
      <c r="W564" s="169"/>
      <c r="X564" s="11"/>
      <c r="Y564" s="170"/>
      <c r="Z564" s="170"/>
      <c r="AA564" s="170"/>
      <c r="AB564" s="170"/>
      <c r="AC564" s="170"/>
      <c r="AD564" s="170"/>
      <c r="AE564" s="171"/>
      <c r="AF564" s="170"/>
      <c r="AG564" s="170"/>
      <c r="AH564" s="170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</row>
    <row r="565" spans="1:149" s="1" customFormat="1" x14ac:dyDescent="0.35">
      <c r="A565" s="190"/>
      <c r="B565" s="2"/>
      <c r="C565" s="2"/>
      <c r="D565" s="2"/>
      <c r="E565" s="2"/>
      <c r="F565" s="2"/>
      <c r="G565" s="2"/>
      <c r="H565" s="169"/>
      <c r="I565" s="169"/>
      <c r="J565" s="169"/>
      <c r="K565"/>
      <c r="L565" s="170"/>
      <c r="M565" s="170"/>
      <c r="N565" s="170"/>
      <c r="O565" s="170"/>
      <c r="P565" s="169"/>
      <c r="Q565" s="169"/>
      <c r="R565" s="169"/>
      <c r="S565" s="169"/>
      <c r="T565" s="169"/>
      <c r="U565" s="169"/>
      <c r="V565" s="169"/>
      <c r="W565" s="169"/>
      <c r="X565" s="11"/>
      <c r="Y565" s="170"/>
      <c r="Z565" s="170"/>
      <c r="AA565" s="170"/>
      <c r="AB565" s="170"/>
      <c r="AC565" s="170"/>
      <c r="AD565" s="170"/>
      <c r="AE565" s="171"/>
      <c r="AF565" s="170"/>
      <c r="AG565" s="170"/>
      <c r="AH565" s="170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</row>
    <row r="566" spans="1:149" s="1" customFormat="1" x14ac:dyDescent="0.35">
      <c r="A566" s="190"/>
      <c r="B566" s="2"/>
      <c r="C566" s="2"/>
      <c r="D566" s="2"/>
      <c r="E566" s="2"/>
      <c r="F566" s="2"/>
      <c r="G566" s="2"/>
      <c r="H566" s="169"/>
      <c r="I566" s="169"/>
      <c r="J566" s="169"/>
      <c r="K566"/>
      <c r="L566" s="170"/>
      <c r="M566" s="170"/>
      <c r="N566" s="170"/>
      <c r="O566" s="170"/>
      <c r="P566" s="169"/>
      <c r="Q566" s="169"/>
      <c r="R566" s="169"/>
      <c r="S566" s="169"/>
      <c r="T566" s="169"/>
      <c r="U566" s="169"/>
      <c r="V566" s="169"/>
      <c r="W566" s="169"/>
      <c r="X566" s="170"/>
      <c r="Y566" s="170"/>
      <c r="Z566" s="170"/>
      <c r="AA566" s="170"/>
      <c r="AB566" s="170"/>
      <c r="AC566" s="170"/>
      <c r="AD566" s="170"/>
      <c r="AE566" s="171"/>
      <c r="AF566" s="170"/>
      <c r="AG566" s="170"/>
      <c r="AH566" s="170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</row>
    <row r="567" spans="1:149" s="1" customFormat="1" x14ac:dyDescent="0.35">
      <c r="A567" s="190"/>
      <c r="B567" s="2"/>
      <c r="C567" s="2"/>
      <c r="D567" s="2"/>
      <c r="E567" s="2"/>
      <c r="F567" s="2"/>
      <c r="G567" s="2"/>
      <c r="H567" s="169"/>
      <c r="I567" s="169"/>
      <c r="J567" s="169"/>
      <c r="K567"/>
      <c r="L567" s="170"/>
      <c r="M567" s="170"/>
      <c r="N567" s="170"/>
      <c r="O567" s="170"/>
      <c r="P567" s="169"/>
      <c r="Q567" s="169"/>
      <c r="R567" s="169"/>
      <c r="S567" s="169"/>
      <c r="T567" s="169"/>
      <c r="U567" s="169"/>
      <c r="V567" s="169"/>
      <c r="W567" s="169"/>
      <c r="X567" s="11"/>
      <c r="Y567" s="170"/>
      <c r="Z567" s="170"/>
      <c r="AA567" s="170"/>
      <c r="AB567" s="170"/>
      <c r="AC567" s="170"/>
      <c r="AD567" s="170"/>
      <c r="AE567" s="171"/>
      <c r="AF567" s="170"/>
      <c r="AG567" s="170"/>
      <c r="AH567" s="170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</row>
    <row r="568" spans="1:149" s="1" customFormat="1" x14ac:dyDescent="0.35">
      <c r="A568" s="190"/>
      <c r="B568" s="2"/>
      <c r="C568" s="2"/>
      <c r="D568" s="2"/>
      <c r="E568" s="2"/>
      <c r="F568" s="2"/>
      <c r="G568" s="2"/>
      <c r="H568" s="169"/>
      <c r="I568" s="169"/>
      <c r="J568" s="169"/>
      <c r="K568"/>
      <c r="L568" s="170"/>
      <c r="M568" s="170"/>
      <c r="N568" s="170"/>
      <c r="O568" s="170"/>
      <c r="P568" s="169"/>
      <c r="Q568" s="169"/>
      <c r="R568" s="169"/>
      <c r="S568" s="169"/>
      <c r="T568" s="169"/>
      <c r="U568" s="169"/>
      <c r="V568" s="169"/>
      <c r="W568" s="169"/>
      <c r="X568" s="11"/>
      <c r="Y568" s="170"/>
      <c r="Z568" s="170"/>
      <c r="AA568" s="170"/>
      <c r="AB568" s="170"/>
      <c r="AC568" s="170"/>
      <c r="AD568" s="170"/>
      <c r="AE568" s="171"/>
      <c r="AF568" s="170"/>
      <c r="AG568" s="170"/>
      <c r="AH568" s="170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</row>
    <row r="569" spans="1:149" s="1" customFormat="1" x14ac:dyDescent="0.35">
      <c r="A569" s="190"/>
      <c r="B569" s="2"/>
      <c r="C569" s="2"/>
      <c r="D569" s="2"/>
      <c r="E569" s="2"/>
      <c r="F569" s="2"/>
      <c r="G569" s="2"/>
      <c r="H569" s="169"/>
      <c r="I569" s="169"/>
      <c r="J569" s="169"/>
      <c r="K569"/>
      <c r="L569" s="170"/>
      <c r="M569" s="170"/>
      <c r="N569" s="170"/>
      <c r="O569" s="170"/>
      <c r="P569" s="169"/>
      <c r="Q569" s="169"/>
      <c r="R569" s="169"/>
      <c r="S569" s="169"/>
      <c r="T569" s="169"/>
      <c r="U569" s="169"/>
      <c r="V569" s="169"/>
      <c r="W569" s="169"/>
      <c r="X569" s="11"/>
      <c r="Y569" s="170"/>
      <c r="Z569" s="170"/>
      <c r="AA569" s="170"/>
      <c r="AB569" s="170"/>
      <c r="AC569" s="170"/>
      <c r="AD569" s="170"/>
      <c r="AE569" s="171"/>
      <c r="AF569" s="170"/>
      <c r="AG569" s="170"/>
      <c r="AH569" s="170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</row>
    <row r="570" spans="1:149" s="1" customFormat="1" x14ac:dyDescent="0.35">
      <c r="A570" s="190"/>
      <c r="B570" s="2"/>
      <c r="C570" s="2"/>
      <c r="D570" s="2"/>
      <c r="E570" s="2"/>
      <c r="F570" s="2"/>
      <c r="G570" s="2"/>
      <c r="H570" s="169"/>
      <c r="I570" s="169"/>
      <c r="J570" s="169"/>
      <c r="K570"/>
      <c r="L570" s="170"/>
      <c r="M570" s="170"/>
      <c r="N570" s="170"/>
      <c r="O570" s="170"/>
      <c r="P570" s="169"/>
      <c r="Q570" s="169"/>
      <c r="R570" s="169"/>
      <c r="S570" s="169"/>
      <c r="T570" s="169"/>
      <c r="U570" s="169"/>
      <c r="V570" s="169"/>
      <c r="W570" s="169"/>
      <c r="X570" s="170"/>
      <c r="Y570" s="170"/>
      <c r="Z570" s="170"/>
      <c r="AA570" s="170"/>
      <c r="AB570" s="170"/>
      <c r="AC570" s="170"/>
      <c r="AD570" s="170"/>
      <c r="AE570" s="171"/>
      <c r="AF570" s="170"/>
      <c r="AG570" s="170"/>
      <c r="AH570" s="1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</row>
    <row r="571" spans="1:149" s="1" customFormat="1" x14ac:dyDescent="0.35">
      <c r="A571" s="190"/>
      <c r="B571" s="2"/>
      <c r="C571" s="2"/>
      <c r="D571" s="2"/>
      <c r="E571" s="2"/>
      <c r="F571" s="2"/>
      <c r="G571" s="2"/>
      <c r="H571" s="169"/>
      <c r="I571" s="169"/>
      <c r="J571" s="169"/>
      <c r="K571"/>
      <c r="L571" s="170"/>
      <c r="M571" s="170"/>
      <c r="N571" s="170"/>
      <c r="O571" s="170"/>
      <c r="P571" s="169"/>
      <c r="Q571" s="169"/>
      <c r="R571" s="169"/>
      <c r="S571" s="169"/>
      <c r="T571" s="169"/>
      <c r="U571" s="169"/>
      <c r="V571" s="169"/>
      <c r="W571" s="169"/>
      <c r="X571" s="11"/>
      <c r="Y571" s="170"/>
      <c r="Z571" s="170"/>
      <c r="AA571" s="170"/>
      <c r="AB571" s="170"/>
      <c r="AC571" s="170"/>
      <c r="AD571" s="170"/>
      <c r="AE571" s="171"/>
      <c r="AF571" s="170"/>
      <c r="AG571" s="170"/>
      <c r="AH571" s="170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</row>
    <row r="572" spans="1:149" s="1" customFormat="1" x14ac:dyDescent="0.35">
      <c r="A572" s="190"/>
      <c r="B572" s="2"/>
      <c r="C572" s="2"/>
      <c r="D572" s="2"/>
      <c r="E572" s="2"/>
      <c r="F572" s="2"/>
      <c r="G572" s="2"/>
      <c r="H572" s="169"/>
      <c r="I572" s="169"/>
      <c r="J572" s="169"/>
      <c r="K572"/>
      <c r="L572" s="170"/>
      <c r="M572" s="170"/>
      <c r="N572" s="170"/>
      <c r="O572" s="170"/>
      <c r="P572" s="169"/>
      <c r="Q572" s="169"/>
      <c r="R572" s="169"/>
      <c r="S572" s="169"/>
      <c r="T572" s="169"/>
      <c r="U572" s="169"/>
      <c r="V572" s="169"/>
      <c r="W572" s="169"/>
      <c r="X572" s="11"/>
      <c r="Y572" s="170"/>
      <c r="Z572" s="170"/>
      <c r="AA572" s="170"/>
      <c r="AB572" s="170"/>
      <c r="AC572" s="170"/>
      <c r="AD572" s="170"/>
      <c r="AE572" s="171"/>
      <c r="AF572" s="170"/>
      <c r="AG572" s="170"/>
      <c r="AH572" s="170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</row>
    <row r="573" spans="1:149" s="1" customFormat="1" x14ac:dyDescent="0.35">
      <c r="A573" s="190"/>
      <c r="B573" s="2"/>
      <c r="C573" s="2"/>
      <c r="D573" s="2"/>
      <c r="E573" s="2"/>
      <c r="F573" s="2"/>
      <c r="G573" s="2"/>
      <c r="H573" s="169"/>
      <c r="I573" s="169"/>
      <c r="J573" s="169"/>
      <c r="K573"/>
      <c r="L573" s="170"/>
      <c r="M573" s="170"/>
      <c r="N573" s="170"/>
      <c r="O573" s="170"/>
      <c r="P573" s="169"/>
      <c r="Q573" s="169"/>
      <c r="R573" s="169"/>
      <c r="S573" s="169"/>
      <c r="T573" s="169"/>
      <c r="U573" s="169"/>
      <c r="V573" s="169"/>
      <c r="W573" s="169"/>
      <c r="X573" s="11"/>
      <c r="Y573" s="170"/>
      <c r="Z573" s="170"/>
      <c r="AA573" s="170"/>
      <c r="AB573" s="170"/>
      <c r="AC573" s="170"/>
      <c r="AD573" s="170"/>
      <c r="AE573" s="171"/>
      <c r="AF573" s="170"/>
      <c r="AG573" s="170"/>
      <c r="AH573" s="170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</row>
    <row r="574" spans="1:149" s="1" customFormat="1" x14ac:dyDescent="0.35">
      <c r="A574" s="190"/>
      <c r="B574" s="2"/>
      <c r="C574" s="2"/>
      <c r="D574" s="2"/>
      <c r="E574" s="2"/>
      <c r="F574" s="2"/>
      <c r="G574" s="2"/>
      <c r="H574" s="169"/>
      <c r="I574" s="169"/>
      <c r="J574" s="169"/>
      <c r="K574"/>
      <c r="L574" s="170"/>
      <c r="M574" s="170"/>
      <c r="N574" s="170"/>
      <c r="O574" s="170"/>
      <c r="P574" s="169"/>
      <c r="Q574" s="169"/>
      <c r="R574" s="169"/>
      <c r="S574" s="169"/>
      <c r="T574" s="169"/>
      <c r="U574" s="169"/>
      <c r="V574" s="169"/>
      <c r="W574" s="169"/>
      <c r="X574" s="170"/>
      <c r="Y574" s="170"/>
      <c r="Z574" s="170"/>
      <c r="AA574" s="170"/>
      <c r="AB574" s="170"/>
      <c r="AC574" s="170"/>
      <c r="AD574" s="170"/>
      <c r="AE574" s="171"/>
      <c r="AF574" s="170"/>
      <c r="AG574" s="170"/>
      <c r="AH574" s="170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</row>
    <row r="575" spans="1:149" s="1" customFormat="1" x14ac:dyDescent="0.35">
      <c r="A575" s="190"/>
      <c r="B575" s="2"/>
      <c r="C575" s="2"/>
      <c r="D575" s="2"/>
      <c r="E575" s="2"/>
      <c r="F575" s="2"/>
      <c r="G575" s="2"/>
      <c r="H575" s="169"/>
      <c r="I575" s="169"/>
      <c r="J575" s="169"/>
      <c r="K575"/>
      <c r="L575" s="170"/>
      <c r="M575" s="170"/>
      <c r="N575" s="170"/>
      <c r="O575" s="170"/>
      <c r="P575" s="169"/>
      <c r="Q575" s="169"/>
      <c r="R575" s="169"/>
      <c r="S575" s="169"/>
      <c r="T575" s="169"/>
      <c r="U575" s="169"/>
      <c r="V575" s="169"/>
      <c r="W575" s="169"/>
      <c r="X575" s="11"/>
      <c r="Y575" s="170"/>
      <c r="Z575" s="170"/>
      <c r="AA575" s="170"/>
      <c r="AB575" s="170"/>
      <c r="AC575" s="170"/>
      <c r="AD575" s="170"/>
      <c r="AE575" s="171"/>
      <c r="AF575" s="170"/>
      <c r="AG575" s="170"/>
      <c r="AH575" s="170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</row>
    <row r="576" spans="1:149" s="1" customFormat="1" x14ac:dyDescent="0.35">
      <c r="A576" s="190"/>
      <c r="B576" s="2"/>
      <c r="C576" s="2"/>
      <c r="D576" s="2"/>
      <c r="E576" s="2"/>
      <c r="F576" s="2"/>
      <c r="G576" s="2"/>
      <c r="H576" s="169"/>
      <c r="I576" s="169"/>
      <c r="J576" s="169"/>
      <c r="K576"/>
      <c r="L576" s="170"/>
      <c r="M576" s="170"/>
      <c r="N576" s="170"/>
      <c r="O576" s="170"/>
      <c r="P576" s="169"/>
      <c r="Q576" s="169"/>
      <c r="R576" s="169"/>
      <c r="S576" s="169"/>
      <c r="T576" s="169"/>
      <c r="U576" s="169"/>
      <c r="V576" s="169"/>
      <c r="W576" s="169"/>
      <c r="X576" s="11"/>
      <c r="Y576" s="170"/>
      <c r="Z576" s="170"/>
      <c r="AA576" s="170"/>
      <c r="AB576" s="170"/>
      <c r="AC576" s="170"/>
      <c r="AD576" s="170"/>
      <c r="AE576" s="171"/>
      <c r="AF576" s="170"/>
      <c r="AG576" s="170"/>
      <c r="AH576" s="170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</row>
    <row r="577" spans="1:149" s="1" customFormat="1" x14ac:dyDescent="0.35">
      <c r="A577" s="190"/>
      <c r="B577" s="2"/>
      <c r="C577" s="2"/>
      <c r="D577" s="2"/>
      <c r="E577" s="2"/>
      <c r="F577" s="2"/>
      <c r="G577" s="2"/>
      <c r="H577" s="169"/>
      <c r="I577" s="169"/>
      <c r="J577" s="169"/>
      <c r="K577"/>
      <c r="L577" s="170"/>
      <c r="M577" s="170"/>
      <c r="N577" s="170"/>
      <c r="O577" s="170"/>
      <c r="P577" s="169"/>
      <c r="Q577" s="169"/>
      <c r="R577" s="169"/>
      <c r="S577" s="169"/>
      <c r="T577" s="169"/>
      <c r="U577" s="169"/>
      <c r="V577" s="169"/>
      <c r="W577" s="169"/>
      <c r="X577" s="11"/>
      <c r="Y577" s="170"/>
      <c r="Z577" s="170"/>
      <c r="AA577" s="170"/>
      <c r="AB577" s="170"/>
      <c r="AC577" s="170"/>
      <c r="AD577" s="170"/>
      <c r="AE577" s="171"/>
      <c r="AF577" s="170"/>
      <c r="AG577" s="170"/>
      <c r="AH577" s="170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</row>
    <row r="578" spans="1:149" s="1" customFormat="1" x14ac:dyDescent="0.35">
      <c r="A578" s="190"/>
      <c r="B578" s="2"/>
      <c r="C578" s="2"/>
      <c r="D578" s="2"/>
      <c r="E578" s="2"/>
      <c r="F578" s="2"/>
      <c r="G578" s="2"/>
      <c r="H578" s="169"/>
      <c r="I578" s="169"/>
      <c r="J578" s="169"/>
      <c r="K578"/>
      <c r="L578" s="170"/>
      <c r="M578" s="170"/>
      <c r="N578" s="170"/>
      <c r="O578" s="170"/>
      <c r="P578" s="169"/>
      <c r="Q578" s="169"/>
      <c r="R578" s="169"/>
      <c r="S578" s="169"/>
      <c r="T578" s="169"/>
      <c r="U578" s="169"/>
      <c r="V578" s="169"/>
      <c r="W578" s="169"/>
      <c r="X578" s="170"/>
      <c r="Y578" s="170"/>
      <c r="Z578" s="170"/>
      <c r="AA578" s="170"/>
      <c r="AB578" s="170"/>
      <c r="AC578" s="170"/>
      <c r="AD578" s="170"/>
      <c r="AE578" s="171"/>
      <c r="AF578" s="170"/>
      <c r="AG578" s="170"/>
      <c r="AH578" s="170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</row>
    <row r="579" spans="1:149" s="1" customFormat="1" x14ac:dyDescent="0.35">
      <c r="A579" s="190"/>
      <c r="B579" s="2"/>
      <c r="C579" s="2"/>
      <c r="D579" s="2"/>
      <c r="E579" s="2"/>
      <c r="F579" s="2"/>
      <c r="G579" s="2"/>
      <c r="H579" s="169"/>
      <c r="I579" s="169"/>
      <c r="J579" s="169"/>
      <c r="K579"/>
      <c r="L579" s="170"/>
      <c r="M579" s="170"/>
      <c r="N579" s="170"/>
      <c r="O579" s="170"/>
      <c r="P579" s="169"/>
      <c r="Q579" s="169"/>
      <c r="R579" s="169"/>
      <c r="S579" s="169"/>
      <c r="T579" s="169"/>
      <c r="U579" s="169"/>
      <c r="V579" s="169"/>
      <c r="W579" s="169"/>
      <c r="X579" s="11"/>
      <c r="Y579" s="170"/>
      <c r="Z579" s="170"/>
      <c r="AA579" s="170"/>
      <c r="AB579" s="170"/>
      <c r="AC579" s="170"/>
      <c r="AD579" s="170"/>
      <c r="AE579" s="171"/>
      <c r="AF579" s="170"/>
      <c r="AG579" s="170"/>
      <c r="AH579" s="170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</row>
    <row r="580" spans="1:149" s="1" customFormat="1" x14ac:dyDescent="0.35">
      <c r="A580" s="190"/>
      <c r="B580" s="2"/>
      <c r="C580" s="2"/>
      <c r="D580" s="2"/>
      <c r="E580" s="2"/>
      <c r="F580" s="2"/>
      <c r="G580" s="2"/>
      <c r="H580" s="169"/>
      <c r="I580" s="169"/>
      <c r="J580" s="169"/>
      <c r="K580"/>
      <c r="L580" s="170"/>
      <c r="M580" s="170"/>
      <c r="N580" s="170"/>
      <c r="O580" s="170"/>
      <c r="P580" s="169"/>
      <c r="Q580" s="169"/>
      <c r="R580" s="169"/>
      <c r="S580" s="169"/>
      <c r="T580" s="169"/>
      <c r="U580" s="169"/>
      <c r="V580" s="169"/>
      <c r="W580" s="169"/>
      <c r="X580" s="11"/>
      <c r="Y580" s="170"/>
      <c r="Z580" s="170"/>
      <c r="AA580" s="170"/>
      <c r="AB580" s="170"/>
      <c r="AC580" s="170"/>
      <c r="AD580" s="170"/>
      <c r="AE580" s="171"/>
      <c r="AF580" s="170"/>
      <c r="AG580" s="170"/>
      <c r="AH580" s="17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</row>
    <row r="581" spans="1:149" s="1" customFormat="1" x14ac:dyDescent="0.35">
      <c r="A581" s="190"/>
      <c r="B581" s="2"/>
      <c r="C581" s="2"/>
      <c r="D581" s="2"/>
      <c r="E581" s="2"/>
      <c r="F581" s="2"/>
      <c r="G581" s="2"/>
      <c r="H581" s="169"/>
      <c r="I581" s="169"/>
      <c r="J581" s="169"/>
      <c r="K581"/>
      <c r="L581" s="170"/>
      <c r="M581" s="170"/>
      <c r="N581" s="170"/>
      <c r="O581" s="170"/>
      <c r="P581" s="169"/>
      <c r="Q581" s="169"/>
      <c r="R581" s="169"/>
      <c r="S581" s="169"/>
      <c r="T581" s="169"/>
      <c r="U581" s="169"/>
      <c r="V581" s="169"/>
      <c r="W581" s="169"/>
      <c r="X581" s="11"/>
      <c r="Y581" s="170"/>
      <c r="Z581" s="170"/>
      <c r="AA581" s="170"/>
      <c r="AB581" s="170"/>
      <c r="AC581" s="170"/>
      <c r="AD581" s="170"/>
      <c r="AE581" s="171"/>
      <c r="AF581" s="170"/>
      <c r="AG581" s="170"/>
      <c r="AH581" s="170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</row>
    <row r="582" spans="1:149" s="1" customFormat="1" x14ac:dyDescent="0.35">
      <c r="A582" s="190"/>
      <c r="B582" s="2"/>
      <c r="C582" s="2"/>
      <c r="D582" s="2"/>
      <c r="E582" s="2"/>
      <c r="F582" s="2"/>
      <c r="G582" s="2"/>
      <c r="H582" s="169"/>
      <c r="I582" s="169"/>
      <c r="J582" s="169"/>
      <c r="K582"/>
      <c r="L582" s="170"/>
      <c r="M582" s="170"/>
      <c r="N582" s="170"/>
      <c r="O582" s="170"/>
      <c r="P582" s="169"/>
      <c r="Q582" s="169"/>
      <c r="R582" s="169"/>
      <c r="S582" s="169"/>
      <c r="T582" s="169"/>
      <c r="U582" s="169"/>
      <c r="V582" s="169"/>
      <c r="W582" s="169"/>
      <c r="X582" s="170"/>
      <c r="Y582" s="170"/>
      <c r="Z582" s="170"/>
      <c r="AA582" s="170"/>
      <c r="AB582" s="170"/>
      <c r="AC582" s="170"/>
      <c r="AD582" s="170"/>
      <c r="AE582" s="171"/>
      <c r="AF582" s="170"/>
      <c r="AG582" s="170"/>
      <c r="AH582" s="170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</row>
    <row r="583" spans="1:149" s="1" customFormat="1" x14ac:dyDescent="0.35">
      <c r="A583" s="190"/>
      <c r="B583" s="2"/>
      <c r="C583" s="2"/>
      <c r="D583" s="2"/>
      <c r="E583" s="2"/>
      <c r="F583" s="2"/>
      <c r="G583" s="2"/>
      <c r="H583" s="169"/>
      <c r="I583" s="169"/>
      <c r="J583" s="169"/>
      <c r="K583"/>
      <c r="L583" s="170"/>
      <c r="M583" s="170"/>
      <c r="N583" s="170"/>
      <c r="O583" s="170"/>
      <c r="P583" s="169"/>
      <c r="Q583" s="169"/>
      <c r="R583" s="169"/>
      <c r="S583" s="169"/>
      <c r="T583" s="169"/>
      <c r="U583" s="169"/>
      <c r="V583" s="169"/>
      <c r="W583" s="169"/>
      <c r="X583" s="11"/>
      <c r="Y583" s="170"/>
      <c r="Z583" s="170"/>
      <c r="AA583" s="170"/>
      <c r="AB583" s="170"/>
      <c r="AC583" s="170"/>
      <c r="AD583" s="170"/>
      <c r="AE583" s="171"/>
      <c r="AF583" s="170"/>
      <c r="AG583" s="170"/>
      <c r="AH583" s="170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</row>
    <row r="584" spans="1:149" s="1" customFormat="1" x14ac:dyDescent="0.35">
      <c r="A584" s="190"/>
      <c r="B584" s="2"/>
      <c r="C584" s="2"/>
      <c r="D584" s="2"/>
      <c r="E584" s="2"/>
      <c r="F584" s="2"/>
      <c r="G584" s="2"/>
      <c r="H584" s="169"/>
      <c r="I584" s="169"/>
      <c r="J584" s="169"/>
      <c r="K584"/>
      <c r="L584" s="170"/>
      <c r="M584" s="170"/>
      <c r="N584" s="170"/>
      <c r="O584" s="170"/>
      <c r="P584" s="169"/>
      <c r="Q584" s="169"/>
      <c r="R584" s="169"/>
      <c r="S584" s="169"/>
      <c r="T584" s="169"/>
      <c r="U584" s="169"/>
      <c r="V584" s="169"/>
      <c r="W584" s="169"/>
      <c r="X584" s="11"/>
      <c r="Y584" s="170"/>
      <c r="Z584" s="170"/>
      <c r="AA584" s="170"/>
      <c r="AB584" s="170"/>
      <c r="AC584" s="170"/>
      <c r="AD584" s="170"/>
      <c r="AE584" s="171"/>
      <c r="AF584" s="170"/>
      <c r="AG584" s="170"/>
      <c r="AH584" s="170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</row>
    <row r="585" spans="1:149" s="1" customFormat="1" x14ac:dyDescent="0.35">
      <c r="A585" s="190"/>
      <c r="B585" s="2"/>
      <c r="C585" s="2"/>
      <c r="D585" s="2"/>
      <c r="E585" s="2"/>
      <c r="F585" s="2"/>
      <c r="G585" s="2"/>
      <c r="H585" s="169"/>
      <c r="I585" s="169"/>
      <c r="J585" s="169"/>
      <c r="K585"/>
      <c r="L585" s="170"/>
      <c r="M585" s="170"/>
      <c r="N585" s="170"/>
      <c r="O585" s="170"/>
      <c r="P585" s="169"/>
      <c r="Q585" s="169"/>
      <c r="R585" s="169"/>
      <c r="S585" s="169"/>
      <c r="T585" s="169"/>
      <c r="U585" s="169"/>
      <c r="V585" s="169"/>
      <c r="W585" s="169"/>
      <c r="X585" s="11"/>
      <c r="Y585" s="170"/>
      <c r="Z585" s="170"/>
      <c r="AA585" s="170"/>
      <c r="AB585" s="170"/>
      <c r="AC585" s="170"/>
      <c r="AD585" s="170"/>
      <c r="AE585" s="171"/>
      <c r="AF585" s="170"/>
      <c r="AG585" s="170"/>
      <c r="AH585" s="170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</row>
    <row r="586" spans="1:149" s="1" customFormat="1" x14ac:dyDescent="0.35">
      <c r="A586" s="190"/>
      <c r="B586" s="2"/>
      <c r="C586" s="2"/>
      <c r="D586" s="2"/>
      <c r="E586" s="2"/>
      <c r="F586" s="2"/>
      <c r="G586" s="2"/>
      <c r="H586" s="169"/>
      <c r="I586" s="169"/>
      <c r="J586" s="169"/>
      <c r="K586"/>
      <c r="L586" s="170"/>
      <c r="M586" s="170"/>
      <c r="N586" s="170"/>
      <c r="O586" s="170"/>
      <c r="P586" s="169"/>
      <c r="Q586" s="169"/>
      <c r="R586" s="169"/>
      <c r="S586" s="169"/>
      <c r="T586" s="169"/>
      <c r="U586" s="169"/>
      <c r="V586" s="169"/>
      <c r="W586" s="169"/>
      <c r="X586" s="170"/>
      <c r="Y586" s="170"/>
      <c r="Z586" s="170"/>
      <c r="AA586" s="170"/>
      <c r="AB586" s="170"/>
      <c r="AC586" s="170"/>
      <c r="AD586" s="170"/>
      <c r="AE586" s="171"/>
      <c r="AF586" s="170"/>
      <c r="AG586" s="170"/>
      <c r="AH586" s="170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</row>
    <row r="587" spans="1:149" s="1" customFormat="1" x14ac:dyDescent="0.35">
      <c r="A587" s="190"/>
      <c r="B587" s="2"/>
      <c r="C587" s="2"/>
      <c r="D587" s="2"/>
      <c r="E587" s="2"/>
      <c r="F587" s="2"/>
      <c r="G587" s="2"/>
      <c r="H587" s="169"/>
      <c r="I587" s="169"/>
      <c r="J587" s="169"/>
      <c r="K587"/>
      <c r="L587" s="170"/>
      <c r="M587" s="170"/>
      <c r="N587" s="170"/>
      <c r="O587" s="170"/>
      <c r="P587" s="169"/>
      <c r="Q587" s="169"/>
      <c r="R587" s="169"/>
      <c r="S587" s="169"/>
      <c r="T587" s="169"/>
      <c r="U587" s="169"/>
      <c r="V587" s="169"/>
      <c r="W587" s="169"/>
      <c r="X587" s="11"/>
      <c r="Y587" s="170"/>
      <c r="Z587" s="170"/>
      <c r="AA587" s="170"/>
      <c r="AB587" s="170"/>
      <c r="AC587" s="170"/>
      <c r="AD587" s="170"/>
      <c r="AE587" s="171"/>
      <c r="AF587" s="170"/>
      <c r="AG587" s="170"/>
      <c r="AH587" s="170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</row>
    <row r="588" spans="1:149" s="1" customFormat="1" x14ac:dyDescent="0.35">
      <c r="A588" s="190"/>
      <c r="B588" s="2"/>
      <c r="C588" s="2"/>
      <c r="D588" s="2"/>
      <c r="E588" s="2"/>
      <c r="F588" s="2"/>
      <c r="G588" s="2"/>
      <c r="H588" s="169"/>
      <c r="I588" s="169"/>
      <c r="J588" s="169"/>
      <c r="K588"/>
      <c r="L588" s="170"/>
      <c r="M588" s="170"/>
      <c r="N588" s="170"/>
      <c r="O588" s="170"/>
      <c r="P588" s="169"/>
      <c r="Q588" s="169"/>
      <c r="R588" s="169"/>
      <c r="S588" s="169"/>
      <c r="T588" s="169"/>
      <c r="U588" s="169"/>
      <c r="V588" s="169"/>
      <c r="W588" s="169"/>
      <c r="X588" s="11"/>
      <c r="Y588" s="170"/>
      <c r="Z588" s="170"/>
      <c r="AA588" s="170"/>
      <c r="AB588" s="170"/>
      <c r="AC588" s="170"/>
      <c r="AD588" s="170"/>
      <c r="AE588" s="171"/>
      <c r="AF588" s="170"/>
      <c r="AG588" s="170"/>
      <c r="AH588" s="170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</row>
    <row r="589" spans="1:149" s="1" customFormat="1" x14ac:dyDescent="0.35">
      <c r="A589" s="190"/>
      <c r="B589" s="2"/>
      <c r="C589" s="2"/>
      <c r="D589" s="2"/>
      <c r="E589" s="2"/>
      <c r="F589" s="2"/>
      <c r="G589" s="2"/>
      <c r="H589" s="169"/>
      <c r="I589" s="169"/>
      <c r="J589" s="169"/>
      <c r="K589"/>
      <c r="L589" s="170"/>
      <c r="M589" s="170"/>
      <c r="N589" s="170"/>
      <c r="O589" s="170"/>
      <c r="P589" s="169"/>
      <c r="Q589" s="169"/>
      <c r="R589" s="169"/>
      <c r="S589" s="169"/>
      <c r="T589" s="169"/>
      <c r="U589" s="169"/>
      <c r="V589" s="169"/>
      <c r="W589" s="169"/>
      <c r="X589" s="11"/>
      <c r="Y589" s="170"/>
      <c r="Z589" s="170"/>
      <c r="AA589" s="170"/>
      <c r="AB589" s="170"/>
      <c r="AC589" s="170"/>
      <c r="AD589" s="170"/>
      <c r="AE589" s="171"/>
      <c r="AF589" s="170"/>
      <c r="AG589" s="170"/>
      <c r="AH589" s="170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</row>
    <row r="590" spans="1:149" s="1" customFormat="1" x14ac:dyDescent="0.35">
      <c r="A590" s="190"/>
      <c r="B590" s="2"/>
      <c r="C590" s="2"/>
      <c r="D590" s="2"/>
      <c r="E590" s="2"/>
      <c r="F590" s="2"/>
      <c r="G590" s="2"/>
      <c r="H590" s="169"/>
      <c r="I590" s="169"/>
      <c r="J590" s="169"/>
      <c r="K590"/>
      <c r="L590" s="170"/>
      <c r="M590" s="170"/>
      <c r="N590" s="170"/>
      <c r="O590" s="170"/>
      <c r="P590" s="169"/>
      <c r="Q590" s="169"/>
      <c r="R590" s="169"/>
      <c r="S590" s="169"/>
      <c r="T590" s="169"/>
      <c r="U590" s="169"/>
      <c r="V590" s="169"/>
      <c r="W590" s="169"/>
      <c r="X590" s="170"/>
      <c r="Y590" s="170"/>
      <c r="Z590" s="170"/>
      <c r="AA590" s="170"/>
      <c r="AB590" s="170"/>
      <c r="AC590" s="170"/>
      <c r="AD590" s="170"/>
      <c r="AE590" s="171"/>
      <c r="AF590" s="170"/>
      <c r="AG590" s="170"/>
      <c r="AH590" s="17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</row>
    <row r="591" spans="1:149" s="1" customFormat="1" x14ac:dyDescent="0.35">
      <c r="A591" s="190"/>
      <c r="B591" s="2"/>
      <c r="C591" s="2"/>
      <c r="D591" s="2"/>
      <c r="E591" s="2"/>
      <c r="F591" s="2"/>
      <c r="G591" s="2"/>
      <c r="H591" s="169"/>
      <c r="I591" s="169"/>
      <c r="J591" s="169"/>
      <c r="K591"/>
      <c r="L591" s="170"/>
      <c r="M591" s="170"/>
      <c r="N591" s="170"/>
      <c r="O591" s="170"/>
      <c r="P591" s="169"/>
      <c r="Q591" s="169"/>
      <c r="R591" s="169"/>
      <c r="S591" s="169"/>
      <c r="T591" s="169"/>
      <c r="U591" s="169"/>
      <c r="V591" s="169"/>
      <c r="W591" s="169"/>
      <c r="X591" s="11"/>
      <c r="Y591" s="170"/>
      <c r="Z591" s="170"/>
      <c r="AA591" s="170"/>
      <c r="AB591" s="170"/>
      <c r="AC591" s="170"/>
      <c r="AD591" s="170"/>
      <c r="AE591" s="171"/>
      <c r="AF591" s="170"/>
      <c r="AG591" s="170"/>
      <c r="AH591" s="170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</row>
    <row r="592" spans="1:149" s="1" customFormat="1" x14ac:dyDescent="0.35">
      <c r="A592" s="190"/>
      <c r="B592" s="2"/>
      <c r="C592" s="2"/>
      <c r="D592" s="2"/>
      <c r="E592" s="2"/>
      <c r="F592" s="2"/>
      <c r="G592" s="2"/>
      <c r="H592" s="169"/>
      <c r="I592" s="169"/>
      <c r="J592" s="169"/>
      <c r="K592"/>
      <c r="L592" s="170"/>
      <c r="M592" s="170"/>
      <c r="N592" s="170"/>
      <c r="O592" s="170"/>
      <c r="P592" s="169"/>
      <c r="Q592" s="169"/>
      <c r="R592" s="169"/>
      <c r="S592" s="169"/>
      <c r="T592" s="169"/>
      <c r="U592" s="169"/>
      <c r="V592" s="169"/>
      <c r="W592" s="169"/>
      <c r="X592" s="11"/>
      <c r="Y592" s="170"/>
      <c r="Z592" s="170"/>
      <c r="AA592" s="170"/>
      <c r="AB592" s="170"/>
      <c r="AC592" s="170"/>
      <c r="AD592" s="170"/>
      <c r="AE592" s="171"/>
      <c r="AF592" s="170"/>
      <c r="AG592" s="170"/>
      <c r="AH592" s="170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</row>
    <row r="593" spans="1:149" s="1" customFormat="1" x14ac:dyDescent="0.35">
      <c r="A593" s="190"/>
      <c r="B593" s="2"/>
      <c r="C593" s="2"/>
      <c r="D593" s="2"/>
      <c r="E593" s="2"/>
      <c r="F593" s="2"/>
      <c r="G593" s="2"/>
      <c r="H593" s="169"/>
      <c r="I593" s="169"/>
      <c r="J593" s="169"/>
      <c r="K593"/>
      <c r="L593" s="170"/>
      <c r="M593" s="170"/>
      <c r="N593" s="170"/>
      <c r="O593" s="170"/>
      <c r="P593" s="169"/>
      <c r="Q593" s="169"/>
      <c r="R593" s="169"/>
      <c r="S593" s="169"/>
      <c r="T593" s="169"/>
      <c r="U593" s="169"/>
      <c r="V593" s="169"/>
      <c r="W593" s="169"/>
      <c r="X593" s="11"/>
      <c r="Y593" s="170"/>
      <c r="Z593" s="170"/>
      <c r="AA593" s="170"/>
      <c r="AB593" s="170"/>
      <c r="AC593" s="170"/>
      <c r="AD593" s="170"/>
      <c r="AE593" s="171"/>
      <c r="AF593" s="170"/>
      <c r="AG593" s="170"/>
      <c r="AH593" s="170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</row>
    <row r="594" spans="1:149" s="1" customFormat="1" x14ac:dyDescent="0.35">
      <c r="A594" s="190"/>
      <c r="B594" s="2"/>
      <c r="C594" s="2"/>
      <c r="D594" s="2"/>
      <c r="E594" s="2"/>
      <c r="F594" s="2"/>
      <c r="G594" s="2"/>
      <c r="H594" s="169"/>
      <c r="I594" s="169"/>
      <c r="J594" s="169"/>
      <c r="K594"/>
      <c r="L594" s="170"/>
      <c r="M594" s="170"/>
      <c r="N594" s="170"/>
      <c r="O594" s="170"/>
      <c r="P594" s="169"/>
      <c r="Q594" s="169"/>
      <c r="R594" s="169"/>
      <c r="S594" s="169"/>
      <c r="T594" s="169"/>
      <c r="U594" s="169"/>
      <c r="V594" s="169"/>
      <c r="W594" s="169"/>
      <c r="X594" s="170"/>
      <c r="Y594" s="170"/>
      <c r="Z594" s="170"/>
      <c r="AA594" s="170"/>
      <c r="AB594" s="170"/>
      <c r="AC594" s="170"/>
      <c r="AD594" s="170"/>
      <c r="AE594" s="171"/>
      <c r="AF594" s="170"/>
      <c r="AG594" s="170"/>
      <c r="AH594" s="170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</row>
    <row r="595" spans="1:149" s="1" customFormat="1" x14ac:dyDescent="0.35">
      <c r="A595" s="190"/>
      <c r="B595" s="2"/>
      <c r="C595" s="2"/>
      <c r="D595" s="2"/>
      <c r="E595" s="2"/>
      <c r="F595" s="2"/>
      <c r="G595" s="2"/>
      <c r="H595" s="169"/>
      <c r="I595" s="169"/>
      <c r="J595" s="169"/>
      <c r="K595"/>
      <c r="L595" s="170"/>
      <c r="M595" s="170"/>
      <c r="N595" s="170"/>
      <c r="O595" s="170"/>
      <c r="P595" s="169"/>
      <c r="Q595" s="169"/>
      <c r="R595" s="169"/>
      <c r="S595" s="169"/>
      <c r="T595" s="169"/>
      <c r="U595" s="169"/>
      <c r="V595" s="169"/>
      <c r="W595" s="169"/>
      <c r="X595" s="11"/>
      <c r="Y595" s="170"/>
      <c r="Z595" s="170"/>
      <c r="AA595" s="170"/>
      <c r="AB595" s="170"/>
      <c r="AC595" s="170"/>
      <c r="AD595" s="170"/>
      <c r="AE595" s="171"/>
      <c r="AF595" s="170"/>
      <c r="AG595" s="170"/>
      <c r="AH595" s="170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</row>
    <row r="596" spans="1:149" s="1" customFormat="1" x14ac:dyDescent="0.35">
      <c r="A596" s="190"/>
      <c r="B596" s="2"/>
      <c r="C596" s="2"/>
      <c r="D596" s="2"/>
      <c r="E596" s="2"/>
      <c r="F596" s="2"/>
      <c r="G596" s="2"/>
      <c r="H596" s="169"/>
      <c r="I596" s="169"/>
      <c r="J596" s="169"/>
      <c r="K596"/>
      <c r="L596" s="170"/>
      <c r="M596" s="170"/>
      <c r="N596" s="170"/>
      <c r="O596" s="170"/>
      <c r="P596" s="169"/>
      <c r="Q596" s="169"/>
      <c r="R596" s="169"/>
      <c r="S596" s="169"/>
      <c r="T596" s="169"/>
      <c r="U596" s="169"/>
      <c r="V596" s="169"/>
      <c r="W596" s="169"/>
      <c r="X596" s="11"/>
      <c r="Y596" s="170"/>
      <c r="Z596" s="170"/>
      <c r="AA596" s="170"/>
      <c r="AB596" s="170"/>
      <c r="AC596" s="170"/>
      <c r="AD596" s="170"/>
      <c r="AE596" s="171"/>
      <c r="AF596" s="170"/>
      <c r="AG596" s="170"/>
      <c r="AH596" s="170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</row>
    <row r="597" spans="1:149" s="1" customFormat="1" x14ac:dyDescent="0.35">
      <c r="A597" s="190"/>
      <c r="B597" s="2"/>
      <c r="C597" s="2"/>
      <c r="D597" s="2"/>
      <c r="E597" s="2"/>
      <c r="F597" s="2"/>
      <c r="G597" s="2"/>
      <c r="H597" s="169"/>
      <c r="I597" s="169"/>
      <c r="J597" s="169"/>
      <c r="K597"/>
      <c r="L597" s="170"/>
      <c r="M597" s="170"/>
      <c r="N597" s="170"/>
      <c r="O597" s="170"/>
      <c r="P597" s="169"/>
      <c r="Q597" s="169"/>
      <c r="R597" s="169"/>
      <c r="S597" s="169"/>
      <c r="T597" s="169"/>
      <c r="U597" s="169"/>
      <c r="V597" s="169"/>
      <c r="W597" s="169"/>
      <c r="X597" s="11"/>
      <c r="Y597" s="170"/>
      <c r="Z597" s="170"/>
      <c r="AA597" s="170"/>
      <c r="AB597" s="170"/>
      <c r="AC597" s="170"/>
      <c r="AD597" s="170"/>
      <c r="AE597" s="171"/>
      <c r="AF597" s="170"/>
      <c r="AG597" s="170"/>
      <c r="AH597" s="170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</row>
    <row r="598" spans="1:149" s="1" customFormat="1" x14ac:dyDescent="0.35">
      <c r="A598" s="190"/>
      <c r="B598" s="2"/>
      <c r="C598" s="2"/>
      <c r="D598" s="2"/>
      <c r="E598" s="2"/>
      <c r="F598" s="2"/>
      <c r="G598" s="2"/>
      <c r="H598" s="169"/>
      <c r="I598" s="169"/>
      <c r="J598" s="169"/>
      <c r="K598"/>
      <c r="L598" s="170"/>
      <c r="M598" s="170"/>
      <c r="N598" s="170"/>
      <c r="O598" s="170"/>
      <c r="P598" s="169"/>
      <c r="Q598" s="169"/>
      <c r="R598" s="169"/>
      <c r="S598" s="169"/>
      <c r="T598" s="169"/>
      <c r="U598" s="169"/>
      <c r="V598" s="169"/>
      <c r="W598" s="169"/>
      <c r="X598" s="170"/>
      <c r="Y598" s="170"/>
      <c r="Z598" s="170"/>
      <c r="AA598" s="170"/>
      <c r="AB598" s="170"/>
      <c r="AC598" s="170"/>
      <c r="AD598" s="170"/>
      <c r="AE598" s="171"/>
      <c r="AF598" s="170"/>
      <c r="AG598" s="170"/>
      <c r="AH598" s="170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</row>
    <row r="599" spans="1:149" s="1" customFormat="1" x14ac:dyDescent="0.35">
      <c r="A599" s="190"/>
      <c r="B599" s="2"/>
      <c r="C599" s="2"/>
      <c r="D599" s="2"/>
      <c r="E599" s="2"/>
      <c r="F599" s="2"/>
      <c r="G599" s="2"/>
      <c r="H599" s="169"/>
      <c r="I599" s="169"/>
      <c r="J599" s="169"/>
      <c r="K599"/>
      <c r="L599" s="170"/>
      <c r="M599" s="170"/>
      <c r="N599" s="170"/>
      <c r="O599" s="170"/>
      <c r="P599" s="169"/>
      <c r="Q599" s="169"/>
      <c r="R599" s="169"/>
      <c r="S599" s="169"/>
      <c r="T599" s="169"/>
      <c r="U599" s="169"/>
      <c r="V599" s="169"/>
      <c r="W599" s="169"/>
      <c r="X599" s="11"/>
      <c r="Y599" s="170"/>
      <c r="Z599" s="170"/>
      <c r="AA599" s="170"/>
      <c r="AB599" s="170"/>
      <c r="AC599" s="170"/>
      <c r="AD599" s="170"/>
      <c r="AE599" s="171"/>
      <c r="AF599" s="170"/>
      <c r="AG599" s="170"/>
      <c r="AH599" s="170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</row>
    <row r="600" spans="1:149" s="1" customFormat="1" x14ac:dyDescent="0.35">
      <c r="A600" s="190"/>
      <c r="B600" s="2"/>
      <c r="C600" s="2"/>
      <c r="D600" s="2"/>
      <c r="E600" s="2"/>
      <c r="F600" s="2"/>
      <c r="G600" s="2"/>
      <c r="H600" s="169"/>
      <c r="I600" s="169"/>
      <c r="J600" s="169"/>
      <c r="K600"/>
      <c r="L600" s="170"/>
      <c r="M600" s="170"/>
      <c r="N600" s="170"/>
      <c r="O600" s="170"/>
      <c r="P600" s="169"/>
      <c r="Q600" s="169"/>
      <c r="R600" s="169"/>
      <c r="S600" s="169"/>
      <c r="T600" s="169"/>
      <c r="U600" s="169"/>
      <c r="V600" s="169"/>
      <c r="W600" s="169"/>
      <c r="X600" s="11"/>
      <c r="Y600" s="170"/>
      <c r="Z600" s="170"/>
      <c r="AA600" s="170"/>
      <c r="AB600" s="170"/>
      <c r="AC600" s="170"/>
      <c r="AD600" s="170"/>
      <c r="AE600" s="171"/>
      <c r="AF600" s="170"/>
      <c r="AG600" s="170"/>
      <c r="AH600" s="17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</row>
    <row r="601" spans="1:149" s="1" customFormat="1" x14ac:dyDescent="0.35">
      <c r="A601" s="190"/>
      <c r="B601" s="2"/>
      <c r="C601" s="2"/>
      <c r="D601" s="2"/>
      <c r="E601" s="2"/>
      <c r="F601" s="2"/>
      <c r="G601" s="2"/>
      <c r="H601" s="169"/>
      <c r="I601" s="169"/>
      <c r="J601" s="169"/>
      <c r="K601"/>
      <c r="L601" s="170"/>
      <c r="M601" s="170"/>
      <c r="N601" s="170"/>
      <c r="O601" s="170"/>
      <c r="P601" s="169"/>
      <c r="Q601" s="169"/>
      <c r="R601" s="169"/>
      <c r="S601" s="169"/>
      <c r="T601" s="169"/>
      <c r="U601" s="169"/>
      <c r="V601" s="169"/>
      <c r="W601" s="169"/>
      <c r="X601" s="11"/>
      <c r="Y601" s="170"/>
      <c r="Z601" s="170"/>
      <c r="AA601" s="170"/>
      <c r="AB601" s="170"/>
      <c r="AC601" s="170"/>
      <c r="AD601" s="170"/>
      <c r="AE601" s="171"/>
      <c r="AF601" s="170"/>
      <c r="AG601" s="170"/>
      <c r="AH601" s="170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</row>
    <row r="602" spans="1:149" s="1" customFormat="1" x14ac:dyDescent="0.35">
      <c r="A602" s="190"/>
      <c r="B602" s="2"/>
      <c r="C602" s="2"/>
      <c r="D602" s="2"/>
      <c r="E602" s="2"/>
      <c r="F602" s="2"/>
      <c r="G602" s="2"/>
      <c r="H602" s="169"/>
      <c r="I602" s="169"/>
      <c r="J602" s="169"/>
      <c r="K602"/>
      <c r="L602" s="170"/>
      <c r="M602" s="170"/>
      <c r="N602" s="170"/>
      <c r="O602" s="170"/>
      <c r="P602" s="169"/>
      <c r="Q602" s="169"/>
      <c r="R602" s="169"/>
      <c r="S602" s="169"/>
      <c r="T602" s="169"/>
      <c r="U602" s="169"/>
      <c r="V602" s="169"/>
      <c r="W602" s="169"/>
      <c r="X602" s="170"/>
      <c r="Y602" s="170"/>
      <c r="Z602" s="170"/>
      <c r="AA602" s="170"/>
      <c r="AB602" s="170"/>
      <c r="AC602" s="170"/>
      <c r="AD602" s="170"/>
      <c r="AE602" s="171"/>
      <c r="AF602" s="170"/>
      <c r="AG602" s="170"/>
      <c r="AH602" s="170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</row>
    <row r="603" spans="1:149" s="1" customFormat="1" x14ac:dyDescent="0.35">
      <c r="A603" s="190"/>
      <c r="B603" s="2"/>
      <c r="C603" s="2"/>
      <c r="D603" s="2"/>
      <c r="E603" s="2"/>
      <c r="F603" s="2"/>
      <c r="G603" s="2"/>
      <c r="H603" s="169"/>
      <c r="I603" s="169"/>
      <c r="J603" s="169"/>
      <c r="K603"/>
      <c r="L603" s="170"/>
      <c r="M603" s="170"/>
      <c r="N603" s="170"/>
      <c r="O603" s="170"/>
      <c r="P603" s="169"/>
      <c r="Q603" s="169"/>
      <c r="R603" s="169"/>
      <c r="S603" s="169"/>
      <c r="T603" s="169"/>
      <c r="U603" s="169"/>
      <c r="V603" s="169"/>
      <c r="W603" s="169"/>
      <c r="X603" s="11"/>
      <c r="Y603" s="170"/>
      <c r="Z603" s="170"/>
      <c r="AA603" s="170"/>
      <c r="AB603" s="170"/>
      <c r="AC603" s="170"/>
      <c r="AD603" s="170"/>
      <c r="AE603" s="171"/>
      <c r="AF603" s="170"/>
      <c r="AG603" s="170"/>
      <c r="AH603" s="170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</row>
    <row r="604" spans="1:149" s="1" customFormat="1" x14ac:dyDescent="0.35">
      <c r="A604" s="190"/>
      <c r="B604" s="2"/>
      <c r="C604" s="2"/>
      <c r="D604" s="2"/>
      <c r="E604" s="2"/>
      <c r="F604" s="2"/>
      <c r="G604" s="2"/>
      <c r="H604" s="169"/>
      <c r="I604" s="169"/>
      <c r="J604" s="169"/>
      <c r="K604"/>
      <c r="L604" s="170"/>
      <c r="M604" s="170"/>
      <c r="N604" s="170"/>
      <c r="O604" s="170"/>
      <c r="P604" s="169"/>
      <c r="Q604" s="169"/>
      <c r="R604" s="169"/>
      <c r="S604" s="169"/>
      <c r="T604" s="169"/>
      <c r="U604" s="169"/>
      <c r="V604" s="169"/>
      <c r="W604" s="169"/>
      <c r="X604" s="11"/>
      <c r="Y604" s="170"/>
      <c r="Z604" s="170"/>
      <c r="AA604" s="170"/>
      <c r="AB604" s="170"/>
      <c r="AC604" s="170"/>
      <c r="AD604" s="170"/>
      <c r="AE604" s="171"/>
      <c r="AF604" s="170"/>
      <c r="AG604" s="170"/>
      <c r="AH604" s="170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</row>
    <row r="605" spans="1:149" s="1" customFormat="1" x14ac:dyDescent="0.35">
      <c r="A605" s="190"/>
      <c r="B605" s="2"/>
      <c r="C605" s="2"/>
      <c r="D605" s="2"/>
      <c r="E605" s="2"/>
      <c r="F605" s="2"/>
      <c r="G605" s="2"/>
      <c r="H605" s="169"/>
      <c r="I605" s="169"/>
      <c r="J605" s="169"/>
      <c r="K605"/>
      <c r="L605" s="170"/>
      <c r="M605" s="170"/>
      <c r="N605" s="170"/>
      <c r="O605" s="170"/>
      <c r="P605" s="169"/>
      <c r="Q605" s="169"/>
      <c r="R605" s="169"/>
      <c r="S605" s="169"/>
      <c r="T605" s="169"/>
      <c r="U605" s="169"/>
      <c r="V605" s="169"/>
      <c r="W605" s="169"/>
      <c r="X605" s="11"/>
      <c r="Y605" s="170"/>
      <c r="Z605" s="170"/>
      <c r="AA605" s="170"/>
      <c r="AB605" s="170"/>
      <c r="AC605" s="170"/>
      <c r="AD605" s="170"/>
      <c r="AE605" s="171"/>
      <c r="AF605" s="170"/>
      <c r="AG605" s="170"/>
      <c r="AH605" s="170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</row>
    <row r="606" spans="1:149" s="1" customFormat="1" x14ac:dyDescent="0.35">
      <c r="A606" s="190"/>
      <c r="B606" s="2"/>
      <c r="C606" s="2"/>
      <c r="D606" s="2"/>
      <c r="E606" s="2"/>
      <c r="F606" s="2"/>
      <c r="G606" s="2"/>
      <c r="H606" s="169"/>
      <c r="I606" s="169"/>
      <c r="J606" s="169"/>
      <c r="K606"/>
      <c r="L606" s="170"/>
      <c r="M606" s="170"/>
      <c r="N606" s="170"/>
      <c r="O606" s="170"/>
      <c r="P606" s="169"/>
      <c r="Q606" s="169"/>
      <c r="R606" s="169"/>
      <c r="S606" s="169"/>
      <c r="T606" s="169"/>
      <c r="U606" s="169"/>
      <c r="V606" s="169"/>
      <c r="W606" s="169"/>
      <c r="X606" s="170"/>
      <c r="Y606" s="170"/>
      <c r="Z606" s="170"/>
      <c r="AA606" s="170"/>
      <c r="AB606" s="170"/>
      <c r="AC606" s="170"/>
      <c r="AD606" s="170"/>
      <c r="AE606" s="171"/>
      <c r="AF606" s="170"/>
      <c r="AG606" s="170"/>
      <c r="AH606" s="170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</row>
    <row r="607" spans="1:149" s="1" customFormat="1" x14ac:dyDescent="0.35">
      <c r="A607" s="190"/>
      <c r="B607" s="2"/>
      <c r="C607" s="2"/>
      <c r="D607" s="2"/>
      <c r="E607" s="2"/>
      <c r="F607" s="2"/>
      <c r="G607" s="2"/>
      <c r="H607" s="169"/>
      <c r="I607" s="169"/>
      <c r="J607" s="169"/>
      <c r="K607"/>
      <c r="L607" s="170"/>
      <c r="M607" s="170"/>
      <c r="N607" s="170"/>
      <c r="O607" s="170"/>
      <c r="P607" s="169"/>
      <c r="Q607" s="169"/>
      <c r="R607" s="169"/>
      <c r="S607" s="169"/>
      <c r="T607" s="169"/>
      <c r="U607" s="169"/>
      <c r="V607" s="169"/>
      <c r="W607" s="169"/>
      <c r="X607" s="11"/>
      <c r="Y607" s="170"/>
      <c r="Z607" s="170"/>
      <c r="AA607" s="170"/>
      <c r="AB607" s="170"/>
      <c r="AC607" s="170"/>
      <c r="AD607" s="170"/>
      <c r="AE607" s="171"/>
      <c r="AF607" s="170"/>
      <c r="AG607" s="170"/>
      <c r="AH607" s="170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</row>
    <row r="608" spans="1:149" s="1" customFormat="1" x14ac:dyDescent="0.35">
      <c r="A608" s="190"/>
      <c r="B608" s="2"/>
      <c r="C608" s="2"/>
      <c r="D608" s="2"/>
      <c r="E608" s="2"/>
      <c r="F608" s="2"/>
      <c r="G608" s="2"/>
      <c r="H608" s="169"/>
      <c r="I608" s="169"/>
      <c r="J608" s="169"/>
      <c r="K608"/>
      <c r="L608" s="170"/>
      <c r="M608" s="170"/>
      <c r="N608" s="170"/>
      <c r="O608" s="170"/>
      <c r="P608" s="169"/>
      <c r="Q608" s="169"/>
      <c r="R608" s="169"/>
      <c r="S608" s="169"/>
      <c r="T608" s="169"/>
      <c r="U608" s="169"/>
      <c r="V608" s="169"/>
      <c r="W608" s="169"/>
      <c r="X608" s="11"/>
      <c r="Y608" s="170"/>
      <c r="Z608" s="170"/>
      <c r="AA608" s="170"/>
      <c r="AB608" s="170"/>
      <c r="AC608" s="170"/>
      <c r="AD608" s="170"/>
      <c r="AE608" s="171"/>
      <c r="AF608" s="170"/>
      <c r="AG608" s="170"/>
      <c r="AH608" s="170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</row>
    <row r="609" spans="1:149" s="1" customFormat="1" x14ac:dyDescent="0.35">
      <c r="A609" s="190"/>
      <c r="B609" s="2"/>
      <c r="C609" s="2"/>
      <c r="D609" s="2"/>
      <c r="E609" s="2"/>
      <c r="F609" s="2"/>
      <c r="G609" s="2"/>
      <c r="H609" s="169"/>
      <c r="I609" s="169"/>
      <c r="J609" s="169"/>
      <c r="K609"/>
      <c r="L609" s="170"/>
      <c r="M609" s="170"/>
      <c r="N609" s="170"/>
      <c r="O609" s="170"/>
      <c r="P609" s="169"/>
      <c r="Q609" s="169"/>
      <c r="R609" s="169"/>
      <c r="S609" s="169"/>
      <c r="T609" s="169"/>
      <c r="U609" s="169"/>
      <c r="V609" s="169"/>
      <c r="W609" s="169"/>
      <c r="X609" s="11"/>
      <c r="Y609" s="170"/>
      <c r="Z609" s="170"/>
      <c r="AA609" s="170"/>
      <c r="AB609" s="170"/>
      <c r="AC609" s="170"/>
      <c r="AD609" s="170"/>
      <c r="AE609" s="171"/>
      <c r="AF609" s="170"/>
      <c r="AG609" s="170"/>
      <c r="AH609" s="170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</row>
    <row r="610" spans="1:149" s="1" customFormat="1" x14ac:dyDescent="0.35">
      <c r="A610" s="190"/>
      <c r="B610" s="2"/>
      <c r="C610" s="2"/>
      <c r="D610" s="2"/>
      <c r="E610" s="2"/>
      <c r="F610" s="2"/>
      <c r="G610" s="2"/>
      <c r="H610" s="169"/>
      <c r="I610" s="169"/>
      <c r="J610" s="169"/>
      <c r="K610"/>
      <c r="L610" s="170"/>
      <c r="M610" s="170"/>
      <c r="N610" s="170"/>
      <c r="O610" s="170"/>
      <c r="P610" s="169"/>
      <c r="Q610" s="169"/>
      <c r="R610" s="169"/>
      <c r="S610" s="169"/>
      <c r="T610" s="169"/>
      <c r="U610" s="169"/>
      <c r="V610" s="169"/>
      <c r="W610" s="169"/>
      <c r="X610" s="170"/>
      <c r="Y610" s="170"/>
      <c r="Z610" s="170"/>
      <c r="AA610" s="170"/>
      <c r="AB610" s="170"/>
      <c r="AC610" s="170"/>
      <c r="AD610" s="170"/>
      <c r="AE610" s="171"/>
      <c r="AF610" s="170"/>
      <c r="AG610" s="170"/>
      <c r="AH610" s="17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</row>
    <row r="611" spans="1:149" s="1" customFormat="1" x14ac:dyDescent="0.35">
      <c r="A611" s="190"/>
      <c r="B611" s="2"/>
      <c r="C611" s="2"/>
      <c r="D611" s="2"/>
      <c r="E611" s="2"/>
      <c r="F611" s="2"/>
      <c r="G611" s="2"/>
      <c r="H611" s="169"/>
      <c r="I611" s="169"/>
      <c r="J611" s="169"/>
      <c r="K611"/>
      <c r="L611" s="170"/>
      <c r="M611" s="170"/>
      <c r="N611" s="170"/>
      <c r="O611" s="170"/>
      <c r="P611" s="169"/>
      <c r="Q611" s="169"/>
      <c r="R611" s="169"/>
      <c r="S611" s="169"/>
      <c r="T611" s="169"/>
      <c r="U611" s="169"/>
      <c r="V611" s="169"/>
      <c r="W611" s="169"/>
      <c r="X611" s="11"/>
      <c r="Y611" s="170"/>
      <c r="Z611" s="170"/>
      <c r="AA611" s="170"/>
      <c r="AB611" s="170"/>
      <c r="AC611" s="170"/>
      <c r="AD611" s="170"/>
      <c r="AE611" s="171"/>
      <c r="AF611" s="170"/>
      <c r="AG611" s="170"/>
      <c r="AH611" s="170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</row>
    <row r="612" spans="1:149" s="1" customFormat="1" x14ac:dyDescent="0.35">
      <c r="A612" s="190"/>
      <c r="B612" s="2"/>
      <c r="C612" s="2"/>
      <c r="D612" s="2"/>
      <c r="E612" s="2"/>
      <c r="F612" s="2"/>
      <c r="G612" s="2"/>
      <c r="H612" s="169"/>
      <c r="I612" s="169"/>
      <c r="J612" s="169"/>
      <c r="K612"/>
      <c r="L612" s="170"/>
      <c r="M612" s="170"/>
      <c r="N612" s="170"/>
      <c r="O612" s="170"/>
      <c r="P612" s="169"/>
      <c r="Q612" s="169"/>
      <c r="R612" s="169"/>
      <c r="S612" s="169"/>
      <c r="T612" s="169"/>
      <c r="U612" s="169"/>
      <c r="V612" s="169"/>
      <c r="W612" s="169"/>
      <c r="X612" s="11"/>
      <c r="Y612" s="170"/>
      <c r="Z612" s="170"/>
      <c r="AA612" s="170"/>
      <c r="AB612" s="170"/>
      <c r="AC612" s="170"/>
      <c r="AD612" s="170"/>
      <c r="AE612" s="171"/>
      <c r="AF612" s="170"/>
      <c r="AG612" s="170"/>
      <c r="AH612" s="170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</row>
    <row r="613" spans="1:149" s="1" customFormat="1" x14ac:dyDescent="0.35">
      <c r="A613" s="190"/>
      <c r="B613" s="2"/>
      <c r="C613" s="2"/>
      <c r="D613" s="2"/>
      <c r="E613" s="2"/>
      <c r="F613" s="2"/>
      <c r="G613" s="2"/>
      <c r="H613" s="169"/>
      <c r="I613" s="169"/>
      <c r="J613" s="169"/>
      <c r="K613"/>
      <c r="L613" s="170"/>
      <c r="M613" s="170"/>
      <c r="N613" s="170"/>
      <c r="O613" s="170"/>
      <c r="P613" s="169"/>
      <c r="Q613" s="169"/>
      <c r="R613" s="169"/>
      <c r="S613" s="169"/>
      <c r="T613" s="169"/>
      <c r="U613" s="169"/>
      <c r="V613" s="169"/>
      <c r="W613" s="169"/>
      <c r="X613" s="11"/>
      <c r="Y613" s="170"/>
      <c r="Z613" s="170"/>
      <c r="AA613" s="170"/>
      <c r="AB613" s="170"/>
      <c r="AC613" s="170"/>
      <c r="AD613" s="170"/>
      <c r="AE613" s="171"/>
      <c r="AF613" s="170"/>
      <c r="AG613" s="170"/>
      <c r="AH613" s="170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</row>
    <row r="614" spans="1:149" s="1" customFormat="1" x14ac:dyDescent="0.35">
      <c r="A614" s="190"/>
      <c r="B614" s="2"/>
      <c r="C614" s="2"/>
      <c r="D614" s="2"/>
      <c r="E614" s="2"/>
      <c r="F614" s="2"/>
      <c r="G614" s="2"/>
      <c r="H614" s="169"/>
      <c r="I614" s="169"/>
      <c r="J614" s="169"/>
      <c r="K614"/>
      <c r="L614" s="170"/>
      <c r="M614" s="170"/>
      <c r="N614" s="170"/>
      <c r="O614" s="170"/>
      <c r="P614" s="169"/>
      <c r="Q614" s="169"/>
      <c r="R614" s="169"/>
      <c r="S614" s="169"/>
      <c r="T614" s="169"/>
      <c r="U614" s="169"/>
      <c r="V614" s="169"/>
      <c r="W614" s="169"/>
      <c r="X614" s="170"/>
      <c r="Y614" s="170"/>
      <c r="Z614" s="170"/>
      <c r="AA614" s="170"/>
      <c r="AB614" s="170"/>
      <c r="AC614" s="170"/>
      <c r="AD614" s="170"/>
      <c r="AE614" s="171"/>
      <c r="AF614" s="170"/>
      <c r="AG614" s="170"/>
      <c r="AH614" s="170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</row>
    <row r="615" spans="1:149" s="1" customFormat="1" x14ac:dyDescent="0.35">
      <c r="A615" s="190"/>
      <c r="B615" s="2"/>
      <c r="C615" s="2"/>
      <c r="D615" s="2"/>
      <c r="E615" s="2"/>
      <c r="F615" s="2"/>
      <c r="G615" s="2"/>
      <c r="H615" s="169"/>
      <c r="I615" s="169"/>
      <c r="J615" s="169"/>
      <c r="K615"/>
      <c r="L615" s="170"/>
      <c r="M615" s="170"/>
      <c r="N615" s="170"/>
      <c r="O615" s="170"/>
      <c r="P615" s="169"/>
      <c r="Q615" s="169"/>
      <c r="R615" s="169"/>
      <c r="S615" s="169"/>
      <c r="T615" s="169"/>
      <c r="U615" s="169"/>
      <c r="V615" s="169"/>
      <c r="W615" s="169"/>
      <c r="X615" s="11"/>
      <c r="Y615" s="170"/>
      <c r="Z615" s="170"/>
      <c r="AA615" s="170"/>
      <c r="AB615" s="170"/>
      <c r="AC615" s="170"/>
      <c r="AD615" s="170"/>
      <c r="AE615" s="171"/>
      <c r="AF615" s="170"/>
      <c r="AG615" s="170"/>
      <c r="AH615" s="170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</row>
    <row r="616" spans="1:149" s="1" customFormat="1" x14ac:dyDescent="0.35">
      <c r="A616" s="190"/>
      <c r="B616" s="2"/>
      <c r="C616" s="2"/>
      <c r="D616" s="2"/>
      <c r="E616" s="2"/>
      <c r="F616" s="2"/>
      <c r="G616" s="2"/>
      <c r="H616" s="169"/>
      <c r="I616" s="169"/>
      <c r="J616" s="169"/>
      <c r="K616"/>
      <c r="L616" s="170"/>
      <c r="M616" s="170"/>
      <c r="N616" s="170"/>
      <c r="O616" s="170"/>
      <c r="P616" s="169"/>
      <c r="Q616" s="169"/>
      <c r="R616" s="169"/>
      <c r="S616" s="169"/>
      <c r="T616" s="169"/>
      <c r="U616" s="169"/>
      <c r="V616" s="169"/>
      <c r="W616" s="169"/>
      <c r="X616" s="11"/>
      <c r="Y616" s="170"/>
      <c r="Z616" s="170"/>
      <c r="AA616" s="170"/>
      <c r="AB616" s="170"/>
      <c r="AC616" s="170"/>
      <c r="AD616" s="170"/>
      <c r="AE616" s="171"/>
      <c r="AF616" s="170"/>
      <c r="AG616" s="170"/>
      <c r="AH616" s="170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</row>
    <row r="617" spans="1:149" s="1" customFormat="1" x14ac:dyDescent="0.35">
      <c r="A617" s="190"/>
      <c r="B617" s="2"/>
      <c r="C617" s="2"/>
      <c r="D617" s="2"/>
      <c r="E617" s="2"/>
      <c r="F617" s="2"/>
      <c r="G617" s="2"/>
      <c r="H617" s="169"/>
      <c r="I617" s="169"/>
      <c r="J617" s="169"/>
      <c r="K617"/>
      <c r="L617" s="170"/>
      <c r="M617" s="170"/>
      <c r="N617" s="170"/>
      <c r="O617" s="170"/>
      <c r="P617" s="169"/>
      <c r="Q617" s="169"/>
      <c r="R617" s="169"/>
      <c r="S617" s="169"/>
      <c r="T617" s="169"/>
      <c r="U617" s="169"/>
      <c r="V617" s="169"/>
      <c r="W617" s="169"/>
      <c r="X617" s="11"/>
      <c r="Y617" s="170"/>
      <c r="Z617" s="170"/>
      <c r="AA617" s="170"/>
      <c r="AB617" s="170"/>
      <c r="AC617" s="170"/>
      <c r="AD617" s="170"/>
      <c r="AE617" s="171"/>
      <c r="AF617" s="170"/>
      <c r="AG617" s="170"/>
      <c r="AH617" s="170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</row>
    <row r="618" spans="1:149" s="1" customFormat="1" x14ac:dyDescent="0.35">
      <c r="A618" s="190"/>
      <c r="B618" s="2"/>
      <c r="C618" s="2"/>
      <c r="D618" s="2"/>
      <c r="E618" s="2"/>
      <c r="F618" s="2"/>
      <c r="G618" s="2"/>
      <c r="H618" s="169"/>
      <c r="I618" s="169"/>
      <c r="J618" s="169"/>
      <c r="K618"/>
      <c r="L618" s="170"/>
      <c r="M618" s="170"/>
      <c r="N618" s="170"/>
      <c r="O618" s="170"/>
      <c r="P618" s="169"/>
      <c r="Q618" s="169"/>
      <c r="R618" s="169"/>
      <c r="S618" s="169"/>
      <c r="T618" s="169"/>
      <c r="U618" s="169"/>
      <c r="V618" s="169"/>
      <c r="W618" s="169"/>
      <c r="X618" s="170"/>
      <c r="Y618" s="170"/>
      <c r="Z618" s="170"/>
      <c r="AA618" s="170"/>
      <c r="AB618" s="170"/>
      <c r="AC618" s="170"/>
      <c r="AD618" s="170"/>
      <c r="AE618" s="171"/>
      <c r="AF618" s="170"/>
      <c r="AG618" s="170"/>
      <c r="AH618" s="170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</row>
    <row r="619" spans="1:149" s="1" customFormat="1" x14ac:dyDescent="0.35">
      <c r="A619" s="190"/>
      <c r="B619" s="2"/>
      <c r="C619" s="2"/>
      <c r="D619" s="2"/>
      <c r="E619" s="2"/>
      <c r="F619" s="2"/>
      <c r="G619" s="2"/>
      <c r="H619" s="169"/>
      <c r="I619" s="169"/>
      <c r="J619" s="169"/>
      <c r="K619"/>
      <c r="L619" s="170"/>
      <c r="M619" s="170"/>
      <c r="N619" s="170"/>
      <c r="O619" s="170"/>
      <c r="P619" s="169"/>
      <c r="Q619" s="169"/>
      <c r="R619" s="169"/>
      <c r="S619" s="169"/>
      <c r="T619" s="169"/>
      <c r="U619" s="169"/>
      <c r="V619" s="169"/>
      <c r="W619" s="169"/>
      <c r="X619" s="11"/>
      <c r="Y619" s="170"/>
      <c r="Z619" s="170"/>
      <c r="AA619" s="170"/>
      <c r="AB619" s="170"/>
      <c r="AC619" s="170"/>
      <c r="AD619" s="170"/>
      <c r="AE619" s="171"/>
      <c r="AF619" s="170"/>
      <c r="AG619" s="170"/>
      <c r="AH619" s="170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</row>
    <row r="620" spans="1:149" s="1" customFormat="1" x14ac:dyDescent="0.35">
      <c r="A620" s="190"/>
      <c r="B620" s="2"/>
      <c r="C620" s="2"/>
      <c r="D620" s="2"/>
      <c r="E620" s="2"/>
      <c r="F620" s="2"/>
      <c r="G620" s="2"/>
      <c r="H620" s="169"/>
      <c r="I620" s="169"/>
      <c r="J620" s="169"/>
      <c r="K620"/>
      <c r="L620" s="170"/>
      <c r="M620" s="170"/>
      <c r="N620" s="170"/>
      <c r="O620" s="170"/>
      <c r="P620" s="169"/>
      <c r="Q620" s="169"/>
      <c r="R620" s="169"/>
      <c r="S620" s="169"/>
      <c r="T620" s="169"/>
      <c r="U620" s="169"/>
      <c r="V620" s="169"/>
      <c r="W620" s="169"/>
      <c r="X620" s="11"/>
      <c r="Y620" s="170"/>
      <c r="Z620" s="170"/>
      <c r="AA620" s="170"/>
      <c r="AB620" s="170"/>
      <c r="AC620" s="170"/>
      <c r="AD620" s="170"/>
      <c r="AE620" s="171"/>
      <c r="AF620" s="170"/>
      <c r="AG620" s="170"/>
      <c r="AH620" s="17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</row>
    <row r="621" spans="1:149" s="1" customFormat="1" x14ac:dyDescent="0.35">
      <c r="A621" s="190"/>
      <c r="B621" s="2"/>
      <c r="C621" s="2"/>
      <c r="D621" s="2"/>
      <c r="E621" s="2"/>
      <c r="F621" s="2"/>
      <c r="G621" s="2"/>
      <c r="H621" s="169"/>
      <c r="I621" s="169"/>
      <c r="J621" s="169"/>
      <c r="K621"/>
      <c r="L621" s="170"/>
      <c r="M621" s="170"/>
      <c r="N621" s="170"/>
      <c r="O621" s="170"/>
      <c r="P621" s="169"/>
      <c r="Q621" s="169"/>
      <c r="R621" s="169"/>
      <c r="S621" s="169"/>
      <c r="T621" s="169"/>
      <c r="U621" s="169"/>
      <c r="V621" s="169"/>
      <c r="W621" s="169"/>
      <c r="X621" s="11"/>
      <c r="Y621" s="170"/>
      <c r="Z621" s="170"/>
      <c r="AA621" s="170"/>
      <c r="AB621" s="170"/>
      <c r="AC621" s="170"/>
      <c r="AD621" s="170"/>
      <c r="AE621" s="171"/>
      <c r="AF621" s="170"/>
      <c r="AG621" s="170"/>
      <c r="AH621" s="170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</row>
    <row r="622" spans="1:149" s="1" customFormat="1" x14ac:dyDescent="0.35">
      <c r="A622" s="190"/>
      <c r="B622" s="2"/>
      <c r="C622" s="2"/>
      <c r="D622" s="2"/>
      <c r="E622" s="2"/>
      <c r="F622" s="2"/>
      <c r="G622" s="2"/>
      <c r="H622" s="169"/>
      <c r="I622" s="169"/>
      <c r="J622" s="169"/>
      <c r="K622"/>
      <c r="L622" s="170"/>
      <c r="M622" s="170"/>
      <c r="N622" s="170"/>
      <c r="O622" s="170"/>
      <c r="P622" s="169"/>
      <c r="Q622" s="169"/>
      <c r="R622" s="169"/>
      <c r="S622" s="169"/>
      <c r="T622" s="169"/>
      <c r="U622" s="169"/>
      <c r="V622" s="169"/>
      <c r="W622" s="169"/>
      <c r="X622" s="170"/>
      <c r="Y622" s="170"/>
      <c r="Z622" s="170"/>
      <c r="AA622" s="170"/>
      <c r="AB622" s="170"/>
      <c r="AC622" s="170"/>
      <c r="AD622" s="170"/>
      <c r="AE622" s="171"/>
      <c r="AF622" s="170"/>
      <c r="AG622" s="170"/>
      <c r="AH622" s="170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</row>
    <row r="623" spans="1:149" s="1" customFormat="1" x14ac:dyDescent="0.35">
      <c r="A623" s="190"/>
      <c r="B623" s="2"/>
      <c r="C623" s="2"/>
      <c r="D623" s="2"/>
      <c r="E623" s="2"/>
      <c r="F623" s="2"/>
      <c r="G623" s="2"/>
      <c r="H623" s="169"/>
      <c r="I623" s="169"/>
      <c r="J623" s="169"/>
      <c r="K623"/>
      <c r="L623" s="170"/>
      <c r="M623" s="170"/>
      <c r="N623" s="170"/>
      <c r="O623" s="170"/>
      <c r="P623" s="169"/>
      <c r="Q623" s="169"/>
      <c r="R623" s="169"/>
      <c r="S623" s="169"/>
      <c r="T623" s="169"/>
      <c r="U623" s="169"/>
      <c r="V623" s="169"/>
      <c r="W623" s="169"/>
      <c r="X623" s="11"/>
      <c r="Y623" s="170"/>
      <c r="Z623" s="170"/>
      <c r="AA623" s="170"/>
      <c r="AB623" s="170"/>
      <c r="AC623" s="170"/>
      <c r="AD623" s="170"/>
      <c r="AE623" s="171"/>
      <c r="AF623" s="170"/>
      <c r="AG623" s="170"/>
      <c r="AH623" s="170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</row>
    <row r="624" spans="1:149" s="1" customFormat="1" x14ac:dyDescent="0.35">
      <c r="A624" s="190"/>
      <c r="B624" s="2"/>
      <c r="C624" s="2"/>
      <c r="D624" s="2"/>
      <c r="E624" s="2"/>
      <c r="F624" s="2"/>
      <c r="G624" s="2"/>
      <c r="H624" s="169"/>
      <c r="I624" s="169"/>
      <c r="J624" s="169"/>
      <c r="K624"/>
      <c r="L624" s="170"/>
      <c r="M624" s="170"/>
      <c r="N624" s="170"/>
      <c r="O624" s="170"/>
      <c r="P624" s="169"/>
      <c r="Q624" s="169"/>
      <c r="R624" s="169"/>
      <c r="S624" s="169"/>
      <c r="T624" s="169"/>
      <c r="U624" s="169"/>
      <c r="V624" s="169"/>
      <c r="W624" s="169"/>
      <c r="X624" s="11"/>
      <c r="Y624" s="170"/>
      <c r="Z624" s="170"/>
      <c r="AA624" s="170"/>
      <c r="AB624" s="170"/>
      <c r="AC624" s="170"/>
      <c r="AD624" s="170"/>
      <c r="AE624" s="171"/>
      <c r="AF624" s="170"/>
      <c r="AG624" s="170"/>
      <c r="AH624" s="170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</row>
    <row r="625" spans="1:149" s="1" customFormat="1" x14ac:dyDescent="0.35">
      <c r="A625" s="190"/>
      <c r="B625" s="2"/>
      <c r="C625" s="2"/>
      <c r="D625" s="2"/>
      <c r="E625" s="2"/>
      <c r="F625" s="2"/>
      <c r="G625" s="2"/>
      <c r="H625" s="169"/>
      <c r="I625" s="169"/>
      <c r="J625" s="169"/>
      <c r="K625"/>
      <c r="L625" s="170"/>
      <c r="M625" s="170"/>
      <c r="N625" s="170"/>
      <c r="O625" s="170"/>
      <c r="P625" s="169"/>
      <c r="Q625" s="169"/>
      <c r="R625" s="169"/>
      <c r="S625" s="169"/>
      <c r="T625" s="169"/>
      <c r="U625" s="169"/>
      <c r="V625" s="169"/>
      <c r="W625" s="169"/>
      <c r="X625" s="11"/>
      <c r="Y625" s="170"/>
      <c r="Z625" s="170"/>
      <c r="AA625" s="170"/>
      <c r="AB625" s="170"/>
      <c r="AC625" s="170"/>
      <c r="AD625" s="170"/>
      <c r="AE625" s="171"/>
      <c r="AF625" s="170"/>
      <c r="AG625" s="170"/>
      <c r="AH625" s="170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</row>
    <row r="626" spans="1:149" s="1" customFormat="1" x14ac:dyDescent="0.35">
      <c r="A626" s="190"/>
      <c r="B626" s="2"/>
      <c r="C626" s="2"/>
      <c r="D626" s="2"/>
      <c r="E626" s="2"/>
      <c r="F626" s="2"/>
      <c r="G626" s="2"/>
      <c r="H626" s="169"/>
      <c r="I626" s="169"/>
      <c r="J626" s="169"/>
      <c r="K626"/>
      <c r="L626" s="170"/>
      <c r="M626" s="170"/>
      <c r="N626" s="170"/>
      <c r="O626" s="170"/>
      <c r="P626" s="169"/>
      <c r="Q626" s="169"/>
      <c r="R626" s="169"/>
      <c r="S626" s="169"/>
      <c r="T626" s="169"/>
      <c r="U626" s="169"/>
      <c r="V626" s="169"/>
      <c r="W626" s="169"/>
      <c r="X626" s="170"/>
      <c r="Y626" s="170"/>
      <c r="Z626" s="170"/>
      <c r="AA626" s="170"/>
      <c r="AB626" s="170"/>
      <c r="AC626" s="170"/>
      <c r="AD626" s="170"/>
      <c r="AE626" s="171"/>
      <c r="AF626" s="170"/>
      <c r="AG626" s="170"/>
      <c r="AH626" s="170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</row>
    <row r="627" spans="1:149" s="1" customFormat="1" x14ac:dyDescent="0.35">
      <c r="A627" s="190"/>
      <c r="B627" s="2"/>
      <c r="C627" s="2"/>
      <c r="D627" s="2"/>
      <c r="E627" s="2"/>
      <c r="F627" s="2"/>
      <c r="G627" s="2"/>
      <c r="H627" s="169"/>
      <c r="I627" s="169"/>
      <c r="J627" s="169"/>
      <c r="K627"/>
      <c r="L627" s="170"/>
      <c r="M627" s="170"/>
      <c r="N627" s="170"/>
      <c r="O627" s="170"/>
      <c r="P627" s="169"/>
      <c r="Q627" s="169"/>
      <c r="R627" s="169"/>
      <c r="S627" s="169"/>
      <c r="T627" s="169"/>
      <c r="U627" s="169"/>
      <c r="V627" s="169"/>
      <c r="W627" s="169"/>
      <c r="X627" s="11"/>
      <c r="Y627" s="170"/>
      <c r="Z627" s="170"/>
      <c r="AA627" s="170"/>
      <c r="AB627" s="170"/>
      <c r="AC627" s="170"/>
      <c r="AD627" s="170"/>
      <c r="AE627" s="171"/>
      <c r="AF627" s="170"/>
      <c r="AG627" s="170"/>
      <c r="AH627" s="170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</row>
    <row r="628" spans="1:149" s="1" customFormat="1" x14ac:dyDescent="0.35">
      <c r="A628" s="190"/>
      <c r="B628" s="2"/>
      <c r="C628" s="2"/>
      <c r="D628" s="2"/>
      <c r="E628" s="2"/>
      <c r="F628" s="2"/>
      <c r="G628" s="2"/>
      <c r="H628" s="169"/>
      <c r="I628" s="169"/>
      <c r="J628" s="169"/>
      <c r="K628"/>
      <c r="L628" s="170"/>
      <c r="M628" s="170"/>
      <c r="N628" s="170"/>
      <c r="O628" s="170"/>
      <c r="P628" s="169"/>
      <c r="Q628" s="169"/>
      <c r="R628" s="169"/>
      <c r="S628" s="169"/>
      <c r="T628" s="169"/>
      <c r="U628" s="169"/>
      <c r="V628" s="169"/>
      <c r="W628" s="169"/>
      <c r="X628" s="11"/>
      <c r="Y628" s="170"/>
      <c r="Z628" s="170"/>
      <c r="AA628" s="170"/>
      <c r="AB628" s="170"/>
      <c r="AC628" s="170"/>
      <c r="AD628" s="170"/>
      <c r="AE628" s="171"/>
      <c r="AF628" s="170"/>
      <c r="AG628" s="170"/>
      <c r="AH628" s="170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</row>
    <row r="629" spans="1:149" s="1" customFormat="1" x14ac:dyDescent="0.35">
      <c r="A629" s="190"/>
      <c r="B629" s="2"/>
      <c r="C629" s="2"/>
      <c r="D629" s="2"/>
      <c r="E629" s="2"/>
      <c r="F629" s="2"/>
      <c r="G629" s="2"/>
      <c r="H629" s="169"/>
      <c r="I629" s="169"/>
      <c r="J629" s="169"/>
      <c r="K629"/>
      <c r="L629" s="170"/>
      <c r="M629" s="170"/>
      <c r="N629" s="170"/>
      <c r="O629" s="170"/>
      <c r="P629" s="169"/>
      <c r="Q629" s="169"/>
      <c r="R629" s="169"/>
      <c r="S629" s="169"/>
      <c r="T629" s="169"/>
      <c r="U629" s="169"/>
      <c r="V629" s="169"/>
      <c r="W629" s="169"/>
      <c r="X629" s="11"/>
      <c r="Y629" s="170"/>
      <c r="Z629" s="170"/>
      <c r="AA629" s="170"/>
      <c r="AB629" s="170"/>
      <c r="AC629" s="170"/>
      <c r="AD629" s="170"/>
      <c r="AE629" s="171"/>
      <c r="AF629" s="170"/>
      <c r="AG629" s="170"/>
      <c r="AH629" s="170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</row>
    <row r="630" spans="1:149" s="1" customFormat="1" x14ac:dyDescent="0.35">
      <c r="A630" s="190"/>
      <c r="B630" s="2"/>
      <c r="C630" s="2"/>
      <c r="D630" s="2"/>
      <c r="E630" s="2"/>
      <c r="F630" s="2"/>
      <c r="G630" s="2"/>
      <c r="H630" s="169"/>
      <c r="I630" s="169"/>
      <c r="J630" s="169"/>
      <c r="K630"/>
      <c r="L630" s="170"/>
      <c r="M630" s="170"/>
      <c r="N630" s="170"/>
      <c r="O630" s="170"/>
      <c r="P630" s="169"/>
      <c r="Q630" s="169"/>
      <c r="R630" s="169"/>
      <c r="S630" s="169"/>
      <c r="T630" s="169"/>
      <c r="U630" s="169"/>
      <c r="V630" s="169"/>
      <c r="W630" s="169"/>
      <c r="X630" s="170"/>
      <c r="Y630" s="170"/>
      <c r="Z630" s="170"/>
      <c r="AA630" s="170"/>
      <c r="AB630" s="170"/>
      <c r="AC630" s="170"/>
      <c r="AD630" s="170"/>
      <c r="AE630" s="171"/>
      <c r="AF630" s="170"/>
      <c r="AG630" s="170"/>
      <c r="AH630" s="17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</row>
    <row r="631" spans="1:149" s="1" customFormat="1" x14ac:dyDescent="0.35">
      <c r="A631" s="190"/>
      <c r="B631" s="2"/>
      <c r="C631" s="2"/>
      <c r="D631" s="2"/>
      <c r="E631" s="2"/>
      <c r="F631" s="2"/>
      <c r="G631" s="2"/>
      <c r="H631" s="169"/>
      <c r="I631" s="169"/>
      <c r="J631" s="169"/>
      <c r="K631"/>
      <c r="L631" s="170"/>
      <c r="M631" s="170"/>
      <c r="N631" s="170"/>
      <c r="O631" s="170"/>
      <c r="P631" s="169"/>
      <c r="Q631" s="169"/>
      <c r="R631" s="169"/>
      <c r="S631" s="169"/>
      <c r="T631" s="169"/>
      <c r="U631" s="169"/>
      <c r="V631" s="169"/>
      <c r="W631" s="169"/>
      <c r="X631" s="11"/>
      <c r="Y631" s="170"/>
      <c r="Z631" s="170"/>
      <c r="AA631" s="170"/>
      <c r="AB631" s="170"/>
      <c r="AC631" s="170"/>
      <c r="AD631" s="170"/>
      <c r="AE631" s="171"/>
      <c r="AF631" s="170"/>
      <c r="AG631" s="170"/>
      <c r="AH631" s="170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</row>
    <row r="632" spans="1:149" s="1" customFormat="1" x14ac:dyDescent="0.35">
      <c r="A632" s="190"/>
      <c r="B632" s="2"/>
      <c r="C632" s="2"/>
      <c r="D632" s="2"/>
      <c r="E632" s="2"/>
      <c r="F632" s="2"/>
      <c r="G632" s="2"/>
      <c r="H632" s="169"/>
      <c r="I632" s="169"/>
      <c r="J632" s="169"/>
      <c r="K632"/>
      <c r="L632" s="170"/>
      <c r="M632" s="170"/>
      <c r="N632" s="170"/>
      <c r="O632" s="170"/>
      <c r="P632" s="169"/>
      <c r="Q632" s="169"/>
      <c r="R632" s="169"/>
      <c r="S632" s="169"/>
      <c r="T632" s="169"/>
      <c r="U632" s="169"/>
      <c r="V632" s="169"/>
      <c r="W632" s="169"/>
      <c r="X632" s="11"/>
      <c r="Y632" s="170"/>
      <c r="Z632" s="170"/>
      <c r="AA632" s="170"/>
      <c r="AB632" s="170"/>
      <c r="AC632" s="170"/>
      <c r="AD632" s="170"/>
      <c r="AE632" s="171"/>
      <c r="AF632" s="170"/>
      <c r="AG632" s="170"/>
      <c r="AH632" s="170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</row>
    <row r="633" spans="1:149" s="1" customFormat="1" x14ac:dyDescent="0.35">
      <c r="A633" s="190"/>
      <c r="B633" s="2"/>
      <c r="C633" s="2"/>
      <c r="D633" s="2"/>
      <c r="E633" s="2"/>
      <c r="F633" s="2"/>
      <c r="G633" s="2"/>
      <c r="H633" s="169"/>
      <c r="I633" s="169"/>
      <c r="J633" s="169"/>
      <c r="K633"/>
      <c r="L633" s="170"/>
      <c r="M633" s="170"/>
      <c r="N633" s="170"/>
      <c r="O633" s="170"/>
      <c r="P633" s="169"/>
      <c r="Q633" s="169"/>
      <c r="R633" s="169"/>
      <c r="S633" s="169"/>
      <c r="T633" s="169"/>
      <c r="U633" s="169"/>
      <c r="V633" s="169"/>
      <c r="W633" s="169"/>
      <c r="X633" s="11"/>
      <c r="Y633" s="170"/>
      <c r="Z633" s="170"/>
      <c r="AA633" s="170"/>
      <c r="AB633" s="170"/>
      <c r="AC633" s="170"/>
      <c r="AD633" s="170"/>
      <c r="AE633" s="171"/>
      <c r="AF633" s="170"/>
      <c r="AG633" s="170"/>
      <c r="AH633" s="170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</row>
    <row r="634" spans="1:149" s="1" customFormat="1" x14ac:dyDescent="0.35">
      <c r="A634" s="190"/>
      <c r="B634" s="2"/>
      <c r="C634" s="2"/>
      <c r="D634" s="2"/>
      <c r="E634" s="2"/>
      <c r="F634" s="2"/>
      <c r="G634" s="2"/>
      <c r="H634" s="169"/>
      <c r="I634" s="169"/>
      <c r="J634" s="169"/>
      <c r="K634"/>
      <c r="L634" s="170"/>
      <c r="M634" s="170"/>
      <c r="N634" s="170"/>
      <c r="O634" s="170"/>
      <c r="P634" s="169"/>
      <c r="Q634" s="169"/>
      <c r="R634" s="169"/>
      <c r="S634" s="169"/>
      <c r="T634" s="169"/>
      <c r="U634" s="169"/>
      <c r="V634" s="169"/>
      <c r="W634" s="169"/>
      <c r="X634" s="170"/>
      <c r="Y634" s="170"/>
      <c r="Z634" s="170"/>
      <c r="AA634" s="170"/>
      <c r="AB634" s="170"/>
      <c r="AC634" s="170"/>
      <c r="AD634" s="170"/>
      <c r="AE634" s="171"/>
      <c r="AF634" s="170"/>
      <c r="AG634" s="170"/>
      <c r="AH634" s="170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</row>
    <row r="635" spans="1:149" s="1" customFormat="1" x14ac:dyDescent="0.35">
      <c r="A635" s="190"/>
      <c r="B635" s="2"/>
      <c r="C635" s="2"/>
      <c r="D635" s="2"/>
      <c r="E635" s="2"/>
      <c r="F635" s="2"/>
      <c r="G635" s="2"/>
      <c r="H635" s="169"/>
      <c r="I635" s="169"/>
      <c r="J635" s="169"/>
      <c r="K635"/>
      <c r="L635" s="170"/>
      <c r="M635" s="170"/>
      <c r="N635" s="170"/>
      <c r="O635" s="170"/>
      <c r="P635" s="169"/>
      <c r="Q635" s="169"/>
      <c r="R635" s="169"/>
      <c r="S635" s="169"/>
      <c r="T635" s="169"/>
      <c r="U635" s="169"/>
      <c r="V635" s="169"/>
      <c r="W635" s="169"/>
      <c r="X635" s="11"/>
      <c r="Y635" s="170"/>
      <c r="Z635" s="170"/>
      <c r="AA635" s="170"/>
      <c r="AB635" s="170"/>
      <c r="AC635" s="170"/>
      <c r="AD635" s="170"/>
      <c r="AE635" s="171"/>
      <c r="AF635" s="170"/>
      <c r="AG635" s="170"/>
      <c r="AH635" s="170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</row>
    <row r="636" spans="1:149" s="1" customFormat="1" x14ac:dyDescent="0.35">
      <c r="A636" s="190"/>
      <c r="B636" s="2"/>
      <c r="C636" s="2"/>
      <c r="D636" s="2"/>
      <c r="E636" s="2"/>
      <c r="F636" s="2"/>
      <c r="G636" s="2"/>
      <c r="H636" s="169"/>
      <c r="I636" s="169"/>
      <c r="J636" s="169"/>
      <c r="K636"/>
      <c r="L636" s="170"/>
      <c r="M636" s="170"/>
      <c r="N636" s="170"/>
      <c r="O636" s="170"/>
      <c r="P636" s="169"/>
      <c r="Q636" s="169"/>
      <c r="R636" s="169"/>
      <c r="S636" s="169"/>
      <c r="T636" s="169"/>
      <c r="U636" s="169"/>
      <c r="V636" s="169"/>
      <c r="W636" s="169"/>
      <c r="X636" s="11"/>
      <c r="Y636" s="170"/>
      <c r="Z636" s="170"/>
      <c r="AA636" s="170"/>
      <c r="AB636" s="170"/>
      <c r="AC636" s="170"/>
      <c r="AD636" s="170"/>
      <c r="AE636" s="171"/>
      <c r="AF636" s="170"/>
      <c r="AG636" s="170"/>
      <c r="AH636" s="170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</row>
    <row r="637" spans="1:149" s="1" customFormat="1" x14ac:dyDescent="0.35">
      <c r="A637" s="190"/>
      <c r="B637" s="2"/>
      <c r="C637" s="2"/>
      <c r="D637" s="2"/>
      <c r="E637" s="2"/>
      <c r="F637" s="2"/>
      <c r="G637" s="2"/>
      <c r="H637" s="169"/>
      <c r="I637" s="169"/>
      <c r="J637" s="169"/>
      <c r="K637"/>
      <c r="L637" s="170"/>
      <c r="M637" s="170"/>
      <c r="N637" s="170"/>
      <c r="O637" s="170"/>
      <c r="P637" s="169"/>
      <c r="Q637" s="169"/>
      <c r="R637" s="169"/>
      <c r="S637" s="169"/>
      <c r="T637" s="169"/>
      <c r="U637" s="169"/>
      <c r="V637" s="169"/>
      <c r="W637" s="169"/>
      <c r="X637" s="11"/>
      <c r="Y637" s="170"/>
      <c r="Z637" s="170"/>
      <c r="AA637" s="170"/>
      <c r="AB637" s="170"/>
      <c r="AC637" s="170"/>
      <c r="AD637" s="170"/>
      <c r="AE637" s="171"/>
      <c r="AF637" s="170"/>
      <c r="AG637" s="170"/>
      <c r="AH637" s="170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</row>
    <row r="638" spans="1:149" s="1" customFormat="1" x14ac:dyDescent="0.35">
      <c r="A638" s="190"/>
      <c r="B638" s="2"/>
      <c r="C638" s="2"/>
      <c r="D638" s="2"/>
      <c r="E638" s="2"/>
      <c r="F638" s="2"/>
      <c r="G638" s="2"/>
      <c r="H638" s="169"/>
      <c r="I638" s="169"/>
      <c r="J638" s="169"/>
      <c r="K638"/>
      <c r="L638" s="170"/>
      <c r="M638" s="170"/>
      <c r="N638" s="170"/>
      <c r="O638" s="170"/>
      <c r="P638" s="169"/>
      <c r="Q638" s="169"/>
      <c r="R638" s="169"/>
      <c r="S638" s="169"/>
      <c r="T638" s="169"/>
      <c r="U638" s="169"/>
      <c r="V638" s="169"/>
      <c r="W638" s="169"/>
      <c r="X638" s="170"/>
      <c r="Y638" s="170"/>
      <c r="Z638" s="170"/>
      <c r="AA638" s="170"/>
      <c r="AB638" s="170"/>
      <c r="AC638" s="170"/>
      <c r="AD638" s="170"/>
      <c r="AE638" s="171"/>
      <c r="AF638" s="170"/>
      <c r="AG638" s="170"/>
      <c r="AH638" s="170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</row>
    <row r="639" spans="1:149" s="1" customFormat="1" x14ac:dyDescent="0.35">
      <c r="A639" s="190"/>
      <c r="B639" s="2"/>
      <c r="C639" s="2"/>
      <c r="D639" s="2"/>
      <c r="E639" s="2"/>
      <c r="F639" s="2"/>
      <c r="G639" s="2"/>
      <c r="H639" s="169"/>
      <c r="I639" s="169"/>
      <c r="J639" s="169"/>
      <c r="K639"/>
      <c r="L639" s="170"/>
      <c r="M639" s="170"/>
      <c r="N639" s="170"/>
      <c r="O639" s="170"/>
      <c r="P639" s="169"/>
      <c r="Q639" s="169"/>
      <c r="R639" s="169"/>
      <c r="S639" s="169"/>
      <c r="T639" s="169"/>
      <c r="U639" s="169"/>
      <c r="V639" s="169"/>
      <c r="W639" s="169"/>
      <c r="X639" s="11"/>
      <c r="Y639" s="170"/>
      <c r="Z639" s="170"/>
      <c r="AA639" s="170"/>
      <c r="AB639" s="170"/>
      <c r="AC639" s="170"/>
      <c r="AD639" s="170"/>
      <c r="AE639" s="171"/>
      <c r="AF639" s="170"/>
      <c r="AG639" s="170"/>
      <c r="AH639" s="170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</row>
    <row r="640" spans="1:149" s="1" customFormat="1" x14ac:dyDescent="0.35">
      <c r="A640" s="190"/>
      <c r="B640" s="2"/>
      <c r="C640" s="2"/>
      <c r="D640" s="2"/>
      <c r="E640" s="2"/>
      <c r="F640" s="2"/>
      <c r="G640" s="2"/>
      <c r="H640" s="169"/>
      <c r="I640" s="169"/>
      <c r="J640" s="169"/>
      <c r="K640"/>
      <c r="L640" s="170"/>
      <c r="M640" s="170"/>
      <c r="N640" s="170"/>
      <c r="O640" s="170"/>
      <c r="P640" s="169"/>
      <c r="Q640" s="169"/>
      <c r="R640" s="169"/>
      <c r="S640" s="169"/>
      <c r="T640" s="169"/>
      <c r="U640" s="169"/>
      <c r="V640" s="169"/>
      <c r="W640" s="169"/>
      <c r="X640" s="11"/>
      <c r="Y640" s="170"/>
      <c r="Z640" s="170"/>
      <c r="AA640" s="170"/>
      <c r="AB640" s="170"/>
      <c r="AC640" s="170"/>
      <c r="AD640" s="170"/>
      <c r="AE640" s="171"/>
      <c r="AF640" s="170"/>
      <c r="AG640" s="170"/>
      <c r="AH640" s="17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</row>
    <row r="641" spans="1:149" s="1" customFormat="1" x14ac:dyDescent="0.35">
      <c r="A641" s="190"/>
      <c r="B641" s="2"/>
      <c r="C641" s="2"/>
      <c r="D641" s="2"/>
      <c r="E641" s="2"/>
      <c r="F641" s="2"/>
      <c r="G641" s="2"/>
      <c r="H641" s="169"/>
      <c r="I641" s="169"/>
      <c r="J641" s="169"/>
      <c r="K641"/>
      <c r="L641" s="170"/>
      <c r="M641" s="170"/>
      <c r="N641" s="170"/>
      <c r="O641" s="170"/>
      <c r="P641" s="169"/>
      <c r="Q641" s="169"/>
      <c r="R641" s="169"/>
      <c r="S641" s="169"/>
      <c r="T641" s="169"/>
      <c r="U641" s="169"/>
      <c r="V641" s="169"/>
      <c r="W641" s="169"/>
      <c r="X641" s="11"/>
      <c r="Y641" s="170"/>
      <c r="Z641" s="170"/>
      <c r="AA641" s="170"/>
      <c r="AB641" s="170"/>
      <c r="AC641" s="170"/>
      <c r="AD641" s="170"/>
      <c r="AE641" s="171"/>
      <c r="AF641" s="170"/>
      <c r="AG641" s="170"/>
      <c r="AH641" s="170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</row>
    <row r="642" spans="1:149" s="1" customFormat="1" x14ac:dyDescent="0.35">
      <c r="A642" s="190"/>
      <c r="B642" s="2"/>
      <c r="C642" s="2"/>
      <c r="D642" s="2"/>
      <c r="E642" s="2"/>
      <c r="F642" s="2"/>
      <c r="G642" s="2"/>
      <c r="H642" s="169"/>
      <c r="I642" s="169"/>
      <c r="J642" s="169"/>
      <c r="K642"/>
      <c r="L642" s="170"/>
      <c r="M642" s="170"/>
      <c r="N642" s="170"/>
      <c r="O642" s="170"/>
      <c r="P642" s="169"/>
      <c r="Q642" s="169"/>
      <c r="R642" s="169"/>
      <c r="S642" s="169"/>
      <c r="T642" s="169"/>
      <c r="U642" s="169"/>
      <c r="V642" s="169"/>
      <c r="W642" s="169"/>
      <c r="X642" s="170"/>
      <c r="Y642" s="170"/>
      <c r="Z642" s="170"/>
      <c r="AA642" s="170"/>
      <c r="AB642" s="170"/>
      <c r="AC642" s="170"/>
      <c r="AD642" s="170"/>
      <c r="AE642" s="171"/>
      <c r="AF642" s="170"/>
      <c r="AG642" s="170"/>
      <c r="AH642" s="170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</row>
    <row r="643" spans="1:149" s="1" customFormat="1" x14ac:dyDescent="0.35">
      <c r="A643" s="190"/>
      <c r="B643" s="2"/>
      <c r="C643" s="2"/>
      <c r="D643" s="2"/>
      <c r="E643" s="2"/>
      <c r="F643" s="2"/>
      <c r="G643" s="2"/>
      <c r="H643" s="169"/>
      <c r="I643" s="169"/>
      <c r="J643" s="169"/>
      <c r="K643"/>
      <c r="L643" s="170"/>
      <c r="M643" s="170"/>
      <c r="N643" s="170"/>
      <c r="O643" s="170"/>
      <c r="P643" s="169"/>
      <c r="Q643" s="169"/>
      <c r="R643" s="169"/>
      <c r="S643" s="169"/>
      <c r="T643" s="169"/>
      <c r="U643" s="169"/>
      <c r="V643" s="169"/>
      <c r="W643" s="169"/>
      <c r="X643" s="11"/>
      <c r="Y643" s="170"/>
      <c r="Z643" s="170"/>
      <c r="AA643" s="170"/>
      <c r="AB643" s="170"/>
      <c r="AC643" s="170"/>
      <c r="AD643" s="170"/>
      <c r="AE643" s="171"/>
      <c r="AF643" s="170"/>
      <c r="AG643" s="170"/>
      <c r="AH643" s="170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</row>
    <row r="644" spans="1:149" s="1" customFormat="1" x14ac:dyDescent="0.35">
      <c r="A644" s="190"/>
      <c r="B644" s="2"/>
      <c r="C644" s="2"/>
      <c r="D644" s="2"/>
      <c r="E644" s="2"/>
      <c r="F644" s="2"/>
      <c r="G644" s="2"/>
      <c r="H644" s="169"/>
      <c r="I644" s="169"/>
      <c r="J644" s="169"/>
      <c r="K644"/>
      <c r="L644" s="170"/>
      <c r="M644" s="170"/>
      <c r="N644" s="170"/>
      <c r="O644" s="170"/>
      <c r="P644" s="169"/>
      <c r="Q644" s="169"/>
      <c r="R644" s="169"/>
      <c r="S644" s="169"/>
      <c r="T644" s="169"/>
      <c r="U644" s="169"/>
      <c r="V644" s="169"/>
      <c r="W644" s="169"/>
      <c r="X644" s="11"/>
      <c r="Y644" s="170"/>
      <c r="Z644" s="170"/>
      <c r="AA644" s="170"/>
      <c r="AB644" s="170"/>
      <c r="AC644" s="170"/>
      <c r="AD644" s="170"/>
      <c r="AE644" s="171"/>
      <c r="AF644" s="170"/>
      <c r="AG644" s="170"/>
      <c r="AH644" s="170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</row>
    <row r="645" spans="1:149" s="1" customFormat="1" x14ac:dyDescent="0.35">
      <c r="A645" s="190"/>
      <c r="B645" s="2"/>
      <c r="C645" s="2"/>
      <c r="D645" s="2"/>
      <c r="E645" s="2"/>
      <c r="F645" s="2"/>
      <c r="G645" s="2"/>
      <c r="H645" s="169"/>
      <c r="I645" s="169"/>
      <c r="J645" s="169"/>
      <c r="K645"/>
      <c r="L645" s="170"/>
      <c r="M645" s="170"/>
      <c r="N645" s="170"/>
      <c r="O645" s="170"/>
      <c r="P645" s="169"/>
      <c r="Q645" s="169"/>
      <c r="R645" s="169"/>
      <c r="S645" s="169"/>
      <c r="T645" s="169"/>
      <c r="U645" s="169"/>
      <c r="V645" s="169"/>
      <c r="W645" s="169"/>
      <c r="X645" s="11"/>
      <c r="Y645" s="170"/>
      <c r="Z645" s="170"/>
      <c r="AA645" s="170"/>
      <c r="AB645" s="170"/>
      <c r="AC645" s="170"/>
      <c r="AD645" s="170"/>
      <c r="AE645" s="171"/>
      <c r="AF645" s="170"/>
      <c r="AG645" s="170"/>
      <c r="AH645" s="170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</row>
    <row r="646" spans="1:149" s="1" customFormat="1" x14ac:dyDescent="0.35">
      <c r="A646" s="190"/>
      <c r="B646" s="2"/>
      <c r="C646" s="2"/>
      <c r="D646" s="2"/>
      <c r="E646" s="2"/>
      <c r="F646" s="2"/>
      <c r="G646" s="2"/>
      <c r="H646" s="169"/>
      <c r="I646" s="169"/>
      <c r="J646" s="169"/>
      <c r="K646"/>
      <c r="L646" s="170"/>
      <c r="M646" s="170"/>
      <c r="N646" s="170"/>
      <c r="O646" s="170"/>
      <c r="P646" s="169"/>
      <c r="Q646" s="169"/>
      <c r="R646" s="169"/>
      <c r="S646" s="169"/>
      <c r="T646" s="169"/>
      <c r="U646" s="169"/>
      <c r="V646" s="169"/>
      <c r="W646" s="169"/>
      <c r="X646" s="170"/>
      <c r="Y646" s="170"/>
      <c r="Z646" s="170"/>
      <c r="AA646" s="170"/>
      <c r="AB646" s="170"/>
      <c r="AC646" s="170"/>
      <c r="AD646" s="170"/>
      <c r="AE646" s="171"/>
      <c r="AF646" s="170"/>
      <c r="AG646" s="170"/>
      <c r="AH646" s="170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</row>
    <row r="647" spans="1:149" s="1" customFormat="1" x14ac:dyDescent="0.35">
      <c r="A647" s="190"/>
      <c r="B647" s="2"/>
      <c r="C647" s="2"/>
      <c r="D647" s="2"/>
      <c r="E647" s="2"/>
      <c r="F647" s="2"/>
      <c r="G647" s="2"/>
      <c r="H647" s="169"/>
      <c r="I647" s="169"/>
      <c r="J647" s="169"/>
      <c r="K647"/>
      <c r="L647" s="170"/>
      <c r="M647" s="170"/>
      <c r="N647" s="170"/>
      <c r="O647" s="170"/>
      <c r="P647" s="169"/>
      <c r="Q647" s="169"/>
      <c r="R647" s="169"/>
      <c r="S647" s="169"/>
      <c r="T647" s="169"/>
      <c r="U647" s="169"/>
      <c r="V647" s="169"/>
      <c r="W647" s="169"/>
      <c r="X647" s="11"/>
      <c r="Y647" s="170"/>
      <c r="Z647" s="170"/>
      <c r="AA647" s="170"/>
      <c r="AB647" s="170"/>
      <c r="AC647" s="170"/>
      <c r="AD647" s="170"/>
      <c r="AE647" s="171"/>
      <c r="AF647" s="170"/>
      <c r="AG647" s="170"/>
      <c r="AH647" s="170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</row>
    <row r="648" spans="1:149" s="1" customFormat="1" x14ac:dyDescent="0.35">
      <c r="A648" s="190"/>
      <c r="B648" s="2"/>
      <c r="C648" s="2"/>
      <c r="D648" s="2"/>
      <c r="E648" s="2"/>
      <c r="F648" s="2"/>
      <c r="G648" s="2"/>
      <c r="H648" s="169"/>
      <c r="I648" s="169"/>
      <c r="J648" s="169"/>
      <c r="K648"/>
      <c r="L648" s="170"/>
      <c r="M648" s="170"/>
      <c r="N648" s="170"/>
      <c r="O648" s="170"/>
      <c r="P648" s="169"/>
      <c r="Q648" s="169"/>
      <c r="R648" s="169"/>
      <c r="S648" s="169"/>
      <c r="T648" s="169"/>
      <c r="U648" s="169"/>
      <c r="V648" s="169"/>
      <c r="W648" s="169"/>
      <c r="X648" s="11"/>
      <c r="Y648" s="170"/>
      <c r="Z648" s="170"/>
      <c r="AA648" s="170"/>
      <c r="AB648" s="170"/>
      <c r="AC648" s="170"/>
      <c r="AD648" s="170"/>
      <c r="AE648" s="171"/>
      <c r="AF648" s="170"/>
      <c r="AG648" s="170"/>
      <c r="AH648" s="170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</row>
    <row r="649" spans="1:149" s="1" customFormat="1" x14ac:dyDescent="0.35">
      <c r="A649" s="190"/>
      <c r="B649" s="2"/>
      <c r="C649" s="2"/>
      <c r="D649" s="2"/>
      <c r="E649" s="2"/>
      <c r="F649" s="2"/>
      <c r="G649" s="2"/>
      <c r="H649" s="169"/>
      <c r="I649" s="169"/>
      <c r="J649" s="169"/>
      <c r="K649"/>
      <c r="L649" s="170"/>
      <c r="M649" s="170"/>
      <c r="N649" s="170"/>
      <c r="O649" s="170"/>
      <c r="P649" s="169"/>
      <c r="Q649" s="169"/>
      <c r="R649" s="169"/>
      <c r="S649" s="169"/>
      <c r="T649" s="169"/>
      <c r="U649" s="169"/>
      <c r="V649" s="169"/>
      <c r="W649" s="169"/>
      <c r="X649" s="11"/>
      <c r="Y649" s="170"/>
      <c r="Z649" s="170"/>
      <c r="AA649" s="170"/>
      <c r="AB649" s="170"/>
      <c r="AC649" s="170"/>
      <c r="AD649" s="170"/>
      <c r="AE649" s="171"/>
      <c r="AF649" s="170"/>
      <c r="AG649" s="170"/>
      <c r="AH649" s="170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</row>
    <row r="650" spans="1:149" s="1" customFormat="1" x14ac:dyDescent="0.35">
      <c r="A650" s="190"/>
      <c r="B650" s="2"/>
      <c r="C650" s="2"/>
      <c r="D650" s="2"/>
      <c r="E650" s="2"/>
      <c r="F650" s="2"/>
      <c r="G650" s="2"/>
      <c r="H650" s="169"/>
      <c r="I650" s="169"/>
      <c r="J650" s="169"/>
      <c r="K650"/>
      <c r="L650" s="170"/>
      <c r="M650" s="170"/>
      <c r="N650" s="170"/>
      <c r="O650" s="170"/>
      <c r="P650" s="169"/>
      <c r="Q650" s="169"/>
      <c r="R650" s="169"/>
      <c r="S650" s="169"/>
      <c r="T650" s="169"/>
      <c r="U650" s="169"/>
      <c r="V650" s="169"/>
      <c r="W650" s="169"/>
      <c r="X650" s="170"/>
      <c r="Y650" s="170"/>
      <c r="Z650" s="170"/>
      <c r="AA650" s="170"/>
      <c r="AB650" s="170"/>
      <c r="AC650" s="170"/>
      <c r="AD650" s="170"/>
      <c r="AE650" s="171"/>
      <c r="AF650" s="170"/>
      <c r="AG650" s="170"/>
      <c r="AH650" s="17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</row>
    <row r="651" spans="1:149" s="1" customFormat="1" x14ac:dyDescent="0.35">
      <c r="A651" s="190"/>
      <c r="B651" s="2"/>
      <c r="C651" s="2"/>
      <c r="D651" s="2"/>
      <c r="E651" s="2"/>
      <c r="F651" s="2"/>
      <c r="G651" s="2"/>
      <c r="H651" s="169"/>
      <c r="I651" s="169"/>
      <c r="J651" s="169"/>
      <c r="K651"/>
      <c r="L651" s="170"/>
      <c r="M651" s="170"/>
      <c r="N651" s="170"/>
      <c r="O651" s="170"/>
      <c r="P651" s="169"/>
      <c r="Q651" s="169"/>
      <c r="R651" s="169"/>
      <c r="S651" s="169"/>
      <c r="T651" s="169"/>
      <c r="U651" s="169"/>
      <c r="V651" s="169"/>
      <c r="W651" s="169"/>
      <c r="X651" s="11"/>
      <c r="Y651" s="170"/>
      <c r="Z651" s="170"/>
      <c r="AA651" s="170"/>
      <c r="AB651" s="170"/>
      <c r="AC651" s="170"/>
      <c r="AD651" s="170"/>
      <c r="AE651" s="171"/>
      <c r="AF651" s="170"/>
      <c r="AG651" s="170"/>
      <c r="AH651" s="170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</row>
    <row r="652" spans="1:149" s="1" customFormat="1" x14ac:dyDescent="0.35">
      <c r="A652" s="190"/>
      <c r="B652" s="2"/>
      <c r="C652" s="2"/>
      <c r="D652" s="2"/>
      <c r="E652" s="2"/>
      <c r="F652" s="2"/>
      <c r="G652" s="2"/>
      <c r="H652" s="169"/>
      <c r="I652" s="169"/>
      <c r="J652" s="169"/>
      <c r="K652"/>
      <c r="L652" s="170"/>
      <c r="M652" s="170"/>
      <c r="N652" s="170"/>
      <c r="O652" s="170"/>
      <c r="P652" s="169"/>
      <c r="Q652" s="169"/>
      <c r="R652" s="169"/>
      <c r="S652" s="169"/>
      <c r="T652" s="169"/>
      <c r="U652" s="169"/>
      <c r="V652" s="169"/>
      <c r="W652" s="169"/>
      <c r="X652" s="11"/>
      <c r="Y652" s="170"/>
      <c r="Z652" s="170"/>
      <c r="AA652" s="170"/>
      <c r="AB652" s="170"/>
      <c r="AC652" s="170"/>
      <c r="AD652" s="170"/>
      <c r="AE652" s="171"/>
      <c r="AF652" s="170"/>
      <c r="AG652" s="170"/>
      <c r="AH652" s="170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</row>
    <row r="653" spans="1:149" s="1" customFormat="1" x14ac:dyDescent="0.35">
      <c r="A653" s="190"/>
      <c r="B653" s="2"/>
      <c r="C653" s="2"/>
      <c r="D653" s="2"/>
      <c r="E653" s="2"/>
      <c r="F653" s="2"/>
      <c r="G653" s="2"/>
      <c r="H653" s="169"/>
      <c r="I653" s="169"/>
      <c r="J653" s="169"/>
      <c r="K653"/>
      <c r="L653" s="170"/>
      <c r="M653" s="170"/>
      <c r="N653" s="170"/>
      <c r="O653" s="170"/>
      <c r="P653" s="169"/>
      <c r="Q653" s="169"/>
      <c r="R653" s="169"/>
      <c r="S653" s="169"/>
      <c r="T653" s="169"/>
      <c r="U653" s="169"/>
      <c r="V653" s="169"/>
      <c r="W653" s="169"/>
      <c r="X653" s="11"/>
      <c r="Y653" s="170"/>
      <c r="Z653" s="170"/>
      <c r="AA653" s="170"/>
      <c r="AB653" s="170"/>
      <c r="AC653" s="170"/>
      <c r="AD653" s="170"/>
      <c r="AE653" s="171"/>
      <c r="AF653" s="170"/>
      <c r="AG653" s="170"/>
      <c r="AH653" s="170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</row>
    <row r="654" spans="1:149" s="1" customFormat="1" x14ac:dyDescent="0.35">
      <c r="A654" s="190"/>
      <c r="B654" s="2"/>
      <c r="C654" s="2"/>
      <c r="D654" s="2"/>
      <c r="E654" s="2"/>
      <c r="F654" s="2"/>
      <c r="G654" s="2"/>
      <c r="H654" s="169"/>
      <c r="I654" s="169"/>
      <c r="J654" s="169"/>
      <c r="K654"/>
      <c r="L654" s="170"/>
      <c r="M654" s="170"/>
      <c r="N654" s="170"/>
      <c r="O654" s="170"/>
      <c r="P654" s="169"/>
      <c r="Q654" s="169"/>
      <c r="R654" s="169"/>
      <c r="S654" s="169"/>
      <c r="T654" s="169"/>
      <c r="U654" s="169"/>
      <c r="V654" s="169"/>
      <c r="W654" s="169"/>
      <c r="X654" s="170"/>
      <c r="Y654" s="170"/>
      <c r="Z654" s="170"/>
      <c r="AA654" s="170"/>
      <c r="AB654" s="170"/>
      <c r="AC654" s="170"/>
      <c r="AD654" s="170"/>
      <c r="AE654" s="171"/>
      <c r="AF654" s="170"/>
      <c r="AG654" s="170"/>
      <c r="AH654" s="170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</row>
    <row r="655" spans="1:149" s="1" customFormat="1" x14ac:dyDescent="0.35">
      <c r="A655" s="190"/>
      <c r="B655" s="2"/>
      <c r="C655" s="2"/>
      <c r="D655" s="2"/>
      <c r="E655" s="2"/>
      <c r="F655" s="2"/>
      <c r="G655" s="2"/>
      <c r="H655" s="169"/>
      <c r="I655" s="169"/>
      <c r="J655" s="169"/>
      <c r="K655"/>
      <c r="L655" s="170"/>
      <c r="M655" s="170"/>
      <c r="N655" s="170"/>
      <c r="O655" s="170"/>
      <c r="P655" s="169"/>
      <c r="Q655" s="169"/>
      <c r="R655" s="169"/>
      <c r="S655" s="169"/>
      <c r="T655" s="169"/>
      <c r="U655" s="169"/>
      <c r="V655" s="169"/>
      <c r="W655" s="169"/>
      <c r="X655" s="11"/>
      <c r="Y655" s="170"/>
      <c r="Z655" s="170"/>
      <c r="AA655" s="170"/>
      <c r="AB655" s="170"/>
      <c r="AC655" s="170"/>
      <c r="AD655" s="170"/>
      <c r="AE655" s="171"/>
      <c r="AF655" s="170"/>
      <c r="AG655" s="170"/>
      <c r="AH655" s="170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</row>
    <row r="656" spans="1:149" s="1" customFormat="1" x14ac:dyDescent="0.35">
      <c r="A656" s="190"/>
      <c r="B656" s="2"/>
      <c r="C656" s="2"/>
      <c r="D656" s="2"/>
      <c r="E656" s="2"/>
      <c r="F656" s="2"/>
      <c r="G656" s="2"/>
      <c r="H656" s="169"/>
      <c r="I656" s="169"/>
      <c r="J656" s="169"/>
      <c r="K656"/>
      <c r="L656" s="170"/>
      <c r="M656" s="170"/>
      <c r="N656" s="170"/>
      <c r="O656" s="170"/>
      <c r="P656" s="169"/>
      <c r="Q656" s="169"/>
      <c r="R656" s="169"/>
      <c r="S656" s="169"/>
      <c r="T656" s="169"/>
      <c r="U656" s="169"/>
      <c r="V656" s="169"/>
      <c r="W656" s="169"/>
      <c r="X656" s="11"/>
      <c r="Y656" s="170"/>
      <c r="Z656" s="170"/>
      <c r="AA656" s="170"/>
      <c r="AB656" s="170"/>
      <c r="AC656" s="170"/>
      <c r="AD656" s="170"/>
      <c r="AE656" s="171"/>
      <c r="AF656" s="170"/>
      <c r="AG656" s="170"/>
      <c r="AH656" s="170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</row>
    <row r="657" spans="1:149" s="1" customFormat="1" x14ac:dyDescent="0.35">
      <c r="A657" s="190"/>
      <c r="B657" s="2"/>
      <c r="C657" s="2"/>
      <c r="D657" s="2"/>
      <c r="E657" s="2"/>
      <c r="F657" s="2"/>
      <c r="G657" s="2"/>
      <c r="H657" s="169"/>
      <c r="I657" s="169"/>
      <c r="J657" s="169"/>
      <c r="K657"/>
      <c r="L657" s="170"/>
      <c r="M657" s="170"/>
      <c r="N657" s="170"/>
      <c r="O657" s="170"/>
      <c r="P657" s="169"/>
      <c r="Q657" s="169"/>
      <c r="R657" s="169"/>
      <c r="S657" s="169"/>
      <c r="T657" s="169"/>
      <c r="U657" s="169"/>
      <c r="V657" s="169"/>
      <c r="W657" s="169"/>
      <c r="X657" s="11"/>
      <c r="Y657" s="170"/>
      <c r="Z657" s="170"/>
      <c r="AA657" s="170"/>
      <c r="AB657" s="170"/>
      <c r="AC657" s="170"/>
      <c r="AD657" s="170"/>
      <c r="AE657" s="171"/>
      <c r="AF657" s="170"/>
      <c r="AG657" s="170"/>
      <c r="AH657" s="170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</row>
    <row r="658" spans="1:149" s="1" customFormat="1" x14ac:dyDescent="0.35">
      <c r="A658" s="190"/>
      <c r="B658" s="2"/>
      <c r="C658" s="2"/>
      <c r="D658" s="2"/>
      <c r="E658" s="2"/>
      <c r="F658" s="2"/>
      <c r="G658" s="2"/>
      <c r="H658" s="169"/>
      <c r="I658" s="169"/>
      <c r="J658" s="169"/>
      <c r="K658"/>
      <c r="L658" s="170"/>
      <c r="M658" s="170"/>
      <c r="N658" s="170"/>
      <c r="O658" s="170"/>
      <c r="P658" s="169"/>
      <c r="Q658" s="169"/>
      <c r="R658" s="169"/>
      <c r="S658" s="169"/>
      <c r="T658" s="169"/>
      <c r="U658" s="169"/>
      <c r="V658" s="169"/>
      <c r="W658" s="169"/>
      <c r="X658" s="170"/>
      <c r="Y658" s="170"/>
      <c r="Z658" s="170"/>
      <c r="AA658" s="170"/>
      <c r="AB658" s="170"/>
      <c r="AC658" s="170"/>
      <c r="AD658" s="170"/>
      <c r="AE658" s="171"/>
      <c r="AF658" s="170"/>
      <c r="AG658" s="170"/>
      <c r="AH658" s="170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</row>
    <row r="659" spans="1:149" s="1" customFormat="1" x14ac:dyDescent="0.35">
      <c r="A659" s="190"/>
      <c r="B659" s="2"/>
      <c r="C659" s="2"/>
      <c r="D659" s="2"/>
      <c r="E659" s="2"/>
      <c r="F659" s="2"/>
      <c r="G659" s="2"/>
      <c r="H659" s="169"/>
      <c r="I659" s="169"/>
      <c r="J659" s="169"/>
      <c r="K659"/>
      <c r="L659" s="170"/>
      <c r="M659" s="170"/>
      <c r="N659" s="170"/>
      <c r="O659" s="170"/>
      <c r="P659" s="169"/>
      <c r="Q659" s="169"/>
      <c r="R659" s="169"/>
      <c r="S659" s="169"/>
      <c r="T659" s="169"/>
      <c r="U659" s="169"/>
      <c r="V659" s="169"/>
      <c r="W659" s="169"/>
      <c r="X659" s="11"/>
      <c r="Y659" s="170"/>
      <c r="Z659" s="170"/>
      <c r="AA659" s="170"/>
      <c r="AB659" s="170"/>
      <c r="AC659" s="170"/>
      <c r="AD659" s="170"/>
      <c r="AE659" s="171"/>
      <c r="AF659" s="170"/>
      <c r="AG659" s="170"/>
      <c r="AH659" s="170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</row>
    <row r="660" spans="1:149" s="1" customFormat="1" x14ac:dyDescent="0.35">
      <c r="A660" s="190"/>
      <c r="B660" s="2"/>
      <c r="C660" s="2"/>
      <c r="D660" s="2"/>
      <c r="E660" s="2"/>
      <c r="F660" s="2"/>
      <c r="G660" s="2"/>
      <c r="H660" s="169"/>
      <c r="I660" s="169"/>
      <c r="J660" s="169"/>
      <c r="K660"/>
      <c r="L660" s="170"/>
      <c r="M660" s="170"/>
      <c r="N660" s="170"/>
      <c r="O660" s="170"/>
      <c r="P660" s="169"/>
      <c r="Q660" s="169"/>
      <c r="R660" s="169"/>
      <c r="S660" s="169"/>
      <c r="T660" s="169"/>
      <c r="U660" s="169"/>
      <c r="V660" s="169"/>
      <c r="W660" s="169"/>
      <c r="X660" s="11"/>
      <c r="Y660" s="170"/>
      <c r="Z660" s="170"/>
      <c r="AA660" s="170"/>
      <c r="AB660" s="170"/>
      <c r="AC660" s="170"/>
      <c r="AD660" s="170"/>
      <c r="AE660" s="171"/>
      <c r="AF660" s="170"/>
      <c r="AG660" s="170"/>
      <c r="AH660" s="17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</row>
    <row r="661" spans="1:149" s="1" customFormat="1" x14ac:dyDescent="0.35">
      <c r="A661" s="190"/>
      <c r="B661" s="2"/>
      <c r="C661" s="2"/>
      <c r="D661" s="2"/>
      <c r="E661" s="2"/>
      <c r="F661" s="2"/>
      <c r="G661" s="2"/>
      <c r="H661" s="169"/>
      <c r="I661" s="169"/>
      <c r="J661" s="169"/>
      <c r="K661"/>
      <c r="L661" s="170"/>
      <c r="M661" s="170"/>
      <c r="N661" s="170"/>
      <c r="O661" s="170"/>
      <c r="P661" s="169"/>
      <c r="Q661" s="169"/>
      <c r="R661" s="169"/>
      <c r="S661" s="169"/>
      <c r="T661" s="169"/>
      <c r="U661" s="169"/>
      <c r="V661" s="169"/>
      <c r="W661" s="169"/>
      <c r="X661" s="11"/>
      <c r="Y661" s="170"/>
      <c r="Z661" s="170"/>
      <c r="AA661" s="170"/>
      <c r="AB661" s="170"/>
      <c r="AC661" s="170"/>
      <c r="AD661" s="170"/>
      <c r="AE661" s="171"/>
      <c r="AF661" s="170"/>
      <c r="AG661" s="170"/>
      <c r="AH661" s="170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</row>
    <row r="662" spans="1:149" s="1" customFormat="1" x14ac:dyDescent="0.35">
      <c r="A662" s="190"/>
      <c r="B662" s="2"/>
      <c r="C662" s="2"/>
      <c r="D662" s="2"/>
      <c r="E662" s="2"/>
      <c r="F662" s="2"/>
      <c r="G662" s="2"/>
      <c r="H662" s="169"/>
      <c r="I662" s="169"/>
      <c r="J662" s="169"/>
      <c r="K662"/>
      <c r="L662" s="170"/>
      <c r="M662" s="170"/>
      <c r="N662" s="170"/>
      <c r="O662" s="170"/>
      <c r="P662" s="169"/>
      <c r="Q662" s="169"/>
      <c r="R662" s="169"/>
      <c r="S662" s="169"/>
      <c r="T662" s="169"/>
      <c r="U662" s="169"/>
      <c r="V662" s="169"/>
      <c r="W662" s="169"/>
      <c r="X662" s="170"/>
      <c r="Y662" s="170"/>
      <c r="Z662" s="170"/>
      <c r="AA662" s="170"/>
      <c r="AB662" s="170"/>
      <c r="AC662" s="170"/>
      <c r="AD662" s="170"/>
      <c r="AE662" s="171"/>
      <c r="AF662" s="170"/>
      <c r="AG662" s="170"/>
      <c r="AH662" s="170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</row>
    <row r="663" spans="1:149" s="1" customFormat="1" x14ac:dyDescent="0.35">
      <c r="A663" s="190"/>
      <c r="B663" s="2"/>
      <c r="C663" s="2"/>
      <c r="D663" s="2"/>
      <c r="E663" s="2"/>
      <c r="F663" s="2"/>
      <c r="G663" s="2"/>
      <c r="H663" s="169"/>
      <c r="I663" s="169"/>
      <c r="J663" s="169"/>
      <c r="K663"/>
      <c r="L663" s="170"/>
      <c r="M663" s="170"/>
      <c r="N663" s="170"/>
      <c r="O663" s="170"/>
      <c r="P663" s="169"/>
      <c r="Q663" s="169"/>
      <c r="R663" s="169"/>
      <c r="S663" s="169"/>
      <c r="T663" s="169"/>
      <c r="U663" s="169"/>
      <c r="V663" s="169"/>
      <c r="W663" s="169"/>
      <c r="X663" s="11"/>
      <c r="Y663" s="170"/>
      <c r="Z663" s="170"/>
      <c r="AA663" s="170"/>
      <c r="AB663" s="170"/>
      <c r="AC663" s="170"/>
      <c r="AD663" s="170"/>
      <c r="AE663" s="171"/>
      <c r="AF663" s="170"/>
      <c r="AG663" s="170"/>
      <c r="AH663" s="170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</row>
    <row r="664" spans="1:149" s="1" customFormat="1" x14ac:dyDescent="0.35">
      <c r="A664" s="190"/>
      <c r="B664" s="2"/>
      <c r="C664" s="2"/>
      <c r="D664" s="2"/>
      <c r="E664" s="2"/>
      <c r="F664" s="2"/>
      <c r="G664" s="2"/>
      <c r="H664" s="169"/>
      <c r="I664" s="169"/>
      <c r="J664" s="169"/>
      <c r="K664"/>
      <c r="L664" s="170"/>
      <c r="M664" s="170"/>
      <c r="N664" s="170"/>
      <c r="O664" s="170"/>
      <c r="P664" s="169"/>
      <c r="Q664" s="169"/>
      <c r="R664" s="169"/>
      <c r="S664" s="169"/>
      <c r="T664" s="169"/>
      <c r="U664" s="169"/>
      <c r="V664" s="169"/>
      <c r="W664" s="169"/>
      <c r="X664" s="11"/>
      <c r="Y664" s="170"/>
      <c r="Z664" s="170"/>
      <c r="AA664" s="170"/>
      <c r="AB664" s="170"/>
      <c r="AC664" s="170"/>
      <c r="AD664" s="170"/>
      <c r="AE664" s="171"/>
      <c r="AF664" s="170"/>
      <c r="AG664" s="170"/>
      <c r="AH664" s="170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</row>
    <row r="665" spans="1:149" s="1" customFormat="1" x14ac:dyDescent="0.35">
      <c r="A665" s="190"/>
      <c r="B665" s="2"/>
      <c r="C665" s="2"/>
      <c r="D665" s="2"/>
      <c r="E665" s="2"/>
      <c r="F665" s="2"/>
      <c r="G665" s="2"/>
      <c r="H665" s="169"/>
      <c r="I665" s="169"/>
      <c r="J665" s="169"/>
      <c r="K665"/>
      <c r="L665" s="170"/>
      <c r="M665" s="170"/>
      <c r="N665" s="170"/>
      <c r="O665" s="170"/>
      <c r="P665" s="169"/>
      <c r="Q665" s="169"/>
      <c r="R665" s="169"/>
      <c r="S665" s="169"/>
      <c r="T665" s="169"/>
      <c r="U665" s="169"/>
      <c r="V665" s="169"/>
      <c r="W665" s="169"/>
      <c r="X665" s="11"/>
      <c r="Y665" s="170"/>
      <c r="Z665" s="170"/>
      <c r="AA665" s="170"/>
      <c r="AB665" s="170"/>
      <c r="AC665" s="170"/>
      <c r="AD665" s="170"/>
      <c r="AE665" s="171"/>
      <c r="AF665" s="170"/>
      <c r="AG665" s="170"/>
      <c r="AH665" s="170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</row>
    <row r="666" spans="1:149" s="1" customFormat="1" x14ac:dyDescent="0.35">
      <c r="A666" s="190"/>
      <c r="B666" s="2"/>
      <c r="C666" s="2"/>
      <c r="D666" s="2"/>
      <c r="E666" s="2"/>
      <c r="F666" s="2"/>
      <c r="G666" s="2"/>
      <c r="H666" s="169"/>
      <c r="I666" s="169"/>
      <c r="J666" s="169"/>
      <c r="K666"/>
      <c r="L666" s="170"/>
      <c r="M666" s="170"/>
      <c r="N666" s="170"/>
      <c r="O666" s="170"/>
      <c r="P666" s="169"/>
      <c r="Q666" s="169"/>
      <c r="R666" s="169"/>
      <c r="S666" s="169"/>
      <c r="T666" s="169"/>
      <c r="U666" s="169"/>
      <c r="V666" s="169"/>
      <c r="W666" s="169"/>
      <c r="X666" s="170"/>
      <c r="Y666" s="170"/>
      <c r="Z666" s="170"/>
      <c r="AA666" s="170"/>
      <c r="AB666" s="170"/>
      <c r="AC666" s="170"/>
      <c r="AD666" s="170"/>
      <c r="AE666" s="171"/>
      <c r="AF666" s="170"/>
      <c r="AG666" s="170"/>
      <c r="AH666" s="170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</row>
    <row r="667" spans="1:149" s="1" customFormat="1" x14ac:dyDescent="0.35">
      <c r="A667" s="190"/>
      <c r="B667" s="2"/>
      <c r="C667" s="2"/>
      <c r="D667" s="2"/>
      <c r="E667" s="2"/>
      <c r="F667" s="2"/>
      <c r="G667" s="2"/>
      <c r="H667" s="169"/>
      <c r="I667" s="169"/>
      <c r="J667" s="169"/>
      <c r="K667"/>
      <c r="L667" s="170"/>
      <c r="M667" s="170"/>
      <c r="N667" s="170"/>
      <c r="O667" s="170"/>
      <c r="P667" s="169"/>
      <c r="Q667" s="169"/>
      <c r="R667" s="169"/>
      <c r="S667" s="169"/>
      <c r="T667" s="169"/>
      <c r="U667" s="169"/>
      <c r="V667" s="169"/>
      <c r="W667" s="169"/>
      <c r="X667" s="11"/>
      <c r="Y667" s="170"/>
      <c r="Z667" s="170"/>
      <c r="AA667" s="170"/>
      <c r="AB667" s="170"/>
      <c r="AC667" s="170"/>
      <c r="AD667" s="170"/>
      <c r="AE667" s="171"/>
      <c r="AF667" s="170"/>
      <c r="AG667" s="170"/>
      <c r="AH667" s="170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</row>
    <row r="668" spans="1:149" s="1" customFormat="1" x14ac:dyDescent="0.35">
      <c r="A668" s="190"/>
      <c r="B668" s="2"/>
      <c r="C668" s="2"/>
      <c r="D668" s="2"/>
      <c r="E668" s="2"/>
      <c r="F668" s="2"/>
      <c r="G668" s="2"/>
      <c r="H668" s="169"/>
      <c r="I668" s="169"/>
      <c r="J668" s="169"/>
      <c r="K668"/>
      <c r="L668" s="170"/>
      <c r="M668" s="170"/>
      <c r="N668" s="170"/>
      <c r="O668" s="170"/>
      <c r="P668" s="169"/>
      <c r="Q668" s="169"/>
      <c r="R668" s="169"/>
      <c r="S668" s="169"/>
      <c r="T668" s="169"/>
      <c r="U668" s="169"/>
      <c r="V668" s="169"/>
      <c r="W668" s="169"/>
      <c r="X668" s="11"/>
      <c r="Y668" s="170"/>
      <c r="Z668" s="170"/>
      <c r="AA668" s="170"/>
      <c r="AB668" s="170"/>
      <c r="AC668" s="170"/>
      <c r="AD668" s="170"/>
      <c r="AE668" s="171"/>
      <c r="AF668" s="170"/>
      <c r="AG668" s="170"/>
      <c r="AH668" s="170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</row>
    <row r="669" spans="1:149" s="1" customFormat="1" x14ac:dyDescent="0.35">
      <c r="A669" s="190"/>
      <c r="B669" s="2"/>
      <c r="C669" s="2"/>
      <c r="D669" s="2"/>
      <c r="E669" s="2"/>
      <c r="F669" s="2"/>
      <c r="G669" s="2"/>
      <c r="H669" s="169"/>
      <c r="I669" s="169"/>
      <c r="J669" s="169"/>
      <c r="K669"/>
      <c r="L669" s="170"/>
      <c r="M669" s="170"/>
      <c r="N669" s="170"/>
      <c r="O669" s="170"/>
      <c r="P669" s="169"/>
      <c r="Q669" s="169"/>
      <c r="R669" s="169"/>
      <c r="S669" s="169"/>
      <c r="T669" s="169"/>
      <c r="U669" s="169"/>
      <c r="V669" s="169"/>
      <c r="W669" s="169"/>
      <c r="X669" s="11"/>
      <c r="Y669" s="170"/>
      <c r="Z669" s="170"/>
      <c r="AA669" s="170"/>
      <c r="AB669" s="170"/>
      <c r="AC669" s="170"/>
      <c r="AD669" s="170"/>
      <c r="AE669" s="171"/>
      <c r="AF669" s="170"/>
      <c r="AG669" s="170"/>
      <c r="AH669" s="170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</row>
    <row r="670" spans="1:149" s="1" customFormat="1" x14ac:dyDescent="0.35">
      <c r="A670" s="190"/>
      <c r="B670" s="2"/>
      <c r="C670" s="2"/>
      <c r="D670" s="2"/>
      <c r="E670" s="2"/>
      <c r="F670" s="2"/>
      <c r="G670" s="2"/>
      <c r="H670" s="169"/>
      <c r="I670" s="169"/>
      <c r="J670" s="169"/>
      <c r="K670"/>
      <c r="L670" s="170"/>
      <c r="M670" s="170"/>
      <c r="N670" s="170"/>
      <c r="O670" s="170"/>
      <c r="P670" s="169"/>
      <c r="Q670" s="169"/>
      <c r="R670" s="169"/>
      <c r="S670" s="169"/>
      <c r="T670" s="169"/>
      <c r="U670" s="169"/>
      <c r="V670" s="169"/>
      <c r="W670" s="169"/>
      <c r="X670" s="170"/>
      <c r="Y670" s="170"/>
      <c r="Z670" s="170"/>
      <c r="AA670" s="170"/>
      <c r="AB670" s="170"/>
      <c r="AC670" s="170"/>
      <c r="AD670" s="170"/>
      <c r="AE670" s="171"/>
      <c r="AF670" s="170"/>
      <c r="AG670" s="170"/>
      <c r="AH670" s="1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</row>
    <row r="671" spans="1:149" s="1" customFormat="1" x14ac:dyDescent="0.35">
      <c r="A671" s="190"/>
      <c r="B671" s="2"/>
      <c r="C671" s="2"/>
      <c r="D671" s="2"/>
      <c r="E671" s="2"/>
      <c r="F671" s="2"/>
      <c r="G671" s="2"/>
      <c r="H671" s="169"/>
      <c r="I671" s="169"/>
      <c r="J671" s="169"/>
      <c r="K671"/>
      <c r="L671" s="170"/>
      <c r="M671" s="170"/>
      <c r="N671" s="170"/>
      <c r="O671" s="170"/>
      <c r="P671" s="169"/>
      <c r="Q671" s="169"/>
      <c r="R671" s="169"/>
      <c r="S671" s="169"/>
      <c r="T671" s="169"/>
      <c r="U671" s="169"/>
      <c r="V671" s="169"/>
      <c r="W671" s="169"/>
      <c r="X671" s="11"/>
      <c r="Y671" s="170"/>
      <c r="Z671" s="170"/>
      <c r="AA671" s="170"/>
      <c r="AB671" s="170"/>
      <c r="AC671" s="170"/>
      <c r="AD671" s="170"/>
      <c r="AE671" s="171"/>
      <c r="AF671" s="170"/>
      <c r="AG671" s="170"/>
      <c r="AH671" s="170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</row>
    <row r="672" spans="1:149" s="1" customFormat="1" x14ac:dyDescent="0.35">
      <c r="A672" s="190"/>
      <c r="B672" s="2"/>
      <c r="C672" s="2"/>
      <c r="D672" s="2"/>
      <c r="E672" s="2"/>
      <c r="F672" s="2"/>
      <c r="G672" s="2"/>
      <c r="H672" s="169"/>
      <c r="I672" s="169"/>
      <c r="J672" s="169"/>
      <c r="K672"/>
      <c r="L672" s="170"/>
      <c r="M672" s="170"/>
      <c r="N672" s="170"/>
      <c r="O672" s="170"/>
      <c r="P672" s="169"/>
      <c r="Q672" s="169"/>
      <c r="R672" s="169"/>
      <c r="S672" s="169"/>
      <c r="T672" s="169"/>
      <c r="U672" s="169"/>
      <c r="V672" s="169"/>
      <c r="W672" s="169"/>
      <c r="X672" s="11"/>
      <c r="Y672" s="170"/>
      <c r="Z672" s="170"/>
      <c r="AA672" s="170"/>
      <c r="AB672" s="170"/>
      <c r="AC672" s="170"/>
      <c r="AD672" s="170"/>
      <c r="AE672" s="171"/>
      <c r="AF672" s="170"/>
      <c r="AG672" s="170"/>
      <c r="AH672" s="170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</row>
    <row r="673" spans="1:149" s="1" customFormat="1" x14ac:dyDescent="0.35">
      <c r="A673" s="190"/>
      <c r="B673" s="2"/>
      <c r="C673" s="2"/>
      <c r="D673" s="2"/>
      <c r="E673" s="2"/>
      <c r="F673" s="2"/>
      <c r="G673" s="2"/>
      <c r="H673" s="169"/>
      <c r="I673" s="169"/>
      <c r="J673" s="169"/>
      <c r="K673"/>
      <c r="L673" s="170"/>
      <c r="M673" s="170"/>
      <c r="N673" s="170"/>
      <c r="O673" s="170"/>
      <c r="P673" s="169"/>
      <c r="Q673" s="169"/>
      <c r="R673" s="169"/>
      <c r="S673" s="169"/>
      <c r="T673" s="169"/>
      <c r="U673" s="169"/>
      <c r="V673" s="169"/>
      <c r="W673" s="169"/>
      <c r="X673" s="11"/>
      <c r="Y673" s="170"/>
      <c r="Z673" s="170"/>
      <c r="AA673" s="170"/>
      <c r="AB673" s="170"/>
      <c r="AC673" s="170"/>
      <c r="AD673" s="170"/>
      <c r="AE673" s="171"/>
      <c r="AF673" s="170"/>
      <c r="AG673" s="170"/>
      <c r="AH673" s="170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</row>
    <row r="674" spans="1:149" s="1" customFormat="1" x14ac:dyDescent="0.35">
      <c r="A674" s="190"/>
      <c r="B674" s="2"/>
      <c r="C674" s="2"/>
      <c r="D674" s="2"/>
      <c r="E674" s="2"/>
      <c r="F674" s="2"/>
      <c r="G674" s="2"/>
      <c r="H674" s="169"/>
      <c r="I674" s="169"/>
      <c r="J674" s="169"/>
      <c r="K674"/>
      <c r="L674" s="170"/>
      <c r="M674" s="170"/>
      <c r="N674" s="170"/>
      <c r="O674" s="170"/>
      <c r="P674" s="169"/>
      <c r="Q674" s="169"/>
      <c r="R674" s="169"/>
      <c r="S674" s="169"/>
      <c r="T674" s="169"/>
      <c r="U674" s="169"/>
      <c r="V674" s="169"/>
      <c r="W674" s="169"/>
      <c r="X674" s="170"/>
      <c r="Y674" s="170"/>
      <c r="Z674" s="170"/>
      <c r="AA674" s="170"/>
      <c r="AB674" s="170"/>
      <c r="AC674" s="170"/>
      <c r="AD674" s="170"/>
      <c r="AE674" s="171"/>
      <c r="AF674" s="170"/>
      <c r="AG674" s="170"/>
      <c r="AH674" s="170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</row>
    <row r="675" spans="1:149" s="1" customFormat="1" x14ac:dyDescent="0.35">
      <c r="A675" s="190"/>
      <c r="B675" s="2"/>
      <c r="C675" s="2"/>
      <c r="D675" s="2"/>
      <c r="E675" s="2"/>
      <c r="F675" s="2"/>
      <c r="G675" s="2"/>
      <c r="H675" s="169"/>
      <c r="I675" s="169"/>
      <c r="J675" s="169"/>
      <c r="K675"/>
      <c r="L675" s="170"/>
      <c r="M675" s="170"/>
      <c r="N675" s="170"/>
      <c r="O675" s="170"/>
      <c r="P675" s="169"/>
      <c r="Q675" s="169"/>
      <c r="R675" s="169"/>
      <c r="S675" s="169"/>
      <c r="T675" s="169"/>
      <c r="U675" s="169"/>
      <c r="V675" s="169"/>
      <c r="W675" s="169"/>
      <c r="X675" s="11"/>
      <c r="Y675" s="170"/>
      <c r="Z675" s="170"/>
      <c r="AA675" s="170"/>
      <c r="AB675" s="170"/>
      <c r="AC675" s="170"/>
      <c r="AD675" s="170"/>
      <c r="AE675" s="171"/>
      <c r="AF675" s="170"/>
      <c r="AG675" s="170"/>
      <c r="AH675" s="170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</row>
    <row r="676" spans="1:149" s="1" customFormat="1" x14ac:dyDescent="0.35">
      <c r="A676" s="190"/>
      <c r="B676" s="2"/>
      <c r="C676" s="2"/>
      <c r="D676" s="2"/>
      <c r="E676" s="2"/>
      <c r="F676" s="2"/>
      <c r="G676" s="2"/>
      <c r="H676" s="169"/>
      <c r="I676" s="169"/>
      <c r="J676" s="169"/>
      <c r="K676"/>
      <c r="L676" s="170"/>
      <c r="M676" s="170"/>
      <c r="N676" s="170"/>
      <c r="O676" s="170"/>
      <c r="P676" s="169"/>
      <c r="Q676" s="169"/>
      <c r="R676" s="169"/>
      <c r="S676" s="169"/>
      <c r="T676" s="169"/>
      <c r="U676" s="169"/>
      <c r="V676" s="169"/>
      <c r="W676" s="169"/>
      <c r="X676" s="11"/>
      <c r="Y676" s="170"/>
      <c r="Z676" s="170"/>
      <c r="AA676" s="170"/>
      <c r="AB676" s="170"/>
      <c r="AC676" s="170"/>
      <c r="AD676" s="170"/>
      <c r="AE676" s="171"/>
      <c r="AF676" s="170"/>
      <c r="AG676" s="170"/>
      <c r="AH676" s="170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</row>
    <row r="677" spans="1:149" s="1" customFormat="1" x14ac:dyDescent="0.35">
      <c r="A677" s="190"/>
      <c r="B677" s="2"/>
      <c r="C677" s="2"/>
      <c r="D677" s="2"/>
      <c r="E677" s="2"/>
      <c r="F677" s="2"/>
      <c r="G677" s="2"/>
      <c r="H677" s="169"/>
      <c r="I677" s="169"/>
      <c r="J677" s="169"/>
      <c r="K677"/>
      <c r="L677" s="170"/>
      <c r="M677" s="170"/>
      <c r="N677" s="170"/>
      <c r="O677" s="170"/>
      <c r="P677" s="169"/>
      <c r="Q677" s="169"/>
      <c r="R677" s="169"/>
      <c r="S677" s="169"/>
      <c r="T677" s="169"/>
      <c r="U677" s="169"/>
      <c r="V677" s="169"/>
      <c r="W677" s="169"/>
      <c r="X677" s="11"/>
      <c r="Y677" s="170"/>
      <c r="Z677" s="170"/>
      <c r="AA677" s="170"/>
      <c r="AB677" s="170"/>
      <c r="AC677" s="170"/>
      <c r="AD677" s="170"/>
      <c r="AE677" s="171"/>
      <c r="AF677" s="170"/>
      <c r="AG677" s="170"/>
      <c r="AH677" s="170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</row>
    <row r="678" spans="1:149" s="1" customFormat="1" x14ac:dyDescent="0.35">
      <c r="A678" s="190"/>
      <c r="B678" s="2"/>
      <c r="C678" s="2"/>
      <c r="D678" s="2"/>
      <c r="E678" s="2"/>
      <c r="F678" s="2"/>
      <c r="G678" s="2"/>
      <c r="H678" s="169"/>
      <c r="I678" s="169"/>
      <c r="J678" s="169"/>
      <c r="K678"/>
      <c r="L678" s="170"/>
      <c r="M678" s="170"/>
      <c r="N678" s="170"/>
      <c r="O678" s="170"/>
      <c r="P678" s="169"/>
      <c r="Q678" s="169"/>
      <c r="R678" s="169"/>
      <c r="S678" s="169"/>
      <c r="T678" s="169"/>
      <c r="U678" s="169"/>
      <c r="V678" s="169"/>
      <c r="W678" s="169"/>
      <c r="X678" s="170"/>
      <c r="Y678" s="170"/>
      <c r="Z678" s="170"/>
      <c r="AA678" s="170"/>
      <c r="AB678" s="170"/>
      <c r="AC678" s="170"/>
      <c r="AD678" s="170"/>
      <c r="AE678" s="171"/>
      <c r="AF678" s="170"/>
      <c r="AG678" s="170"/>
      <c r="AH678" s="170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</row>
    <row r="679" spans="1:149" s="1" customFormat="1" x14ac:dyDescent="0.35">
      <c r="A679" s="190"/>
      <c r="B679" s="2"/>
      <c r="C679" s="2"/>
      <c r="D679" s="2"/>
      <c r="E679" s="2"/>
      <c r="F679" s="2"/>
      <c r="G679" s="2"/>
      <c r="H679" s="169"/>
      <c r="I679" s="169"/>
      <c r="J679" s="169"/>
      <c r="K679"/>
      <c r="L679" s="170"/>
      <c r="M679" s="170"/>
      <c r="N679" s="170"/>
      <c r="O679" s="170"/>
      <c r="P679" s="169"/>
      <c r="Q679" s="169"/>
      <c r="R679" s="169"/>
      <c r="S679" s="169"/>
      <c r="T679" s="169"/>
      <c r="U679" s="169"/>
      <c r="V679" s="169"/>
      <c r="W679" s="169"/>
      <c r="X679" s="11"/>
      <c r="Y679" s="170"/>
      <c r="Z679" s="170"/>
      <c r="AA679" s="170"/>
      <c r="AB679" s="170"/>
      <c r="AC679" s="170"/>
      <c r="AD679" s="170"/>
      <c r="AE679" s="171"/>
      <c r="AF679" s="170"/>
      <c r="AG679" s="170"/>
      <c r="AH679" s="170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</row>
    <row r="680" spans="1:149" s="1" customFormat="1" x14ac:dyDescent="0.35">
      <c r="A680" s="190"/>
      <c r="B680" s="2"/>
      <c r="C680" s="2"/>
      <c r="D680" s="2"/>
      <c r="E680" s="2"/>
      <c r="F680" s="2"/>
      <c r="G680" s="2"/>
      <c r="H680" s="169"/>
      <c r="I680" s="169"/>
      <c r="J680" s="169"/>
      <c r="K680"/>
      <c r="L680" s="170"/>
      <c r="M680" s="170"/>
      <c r="N680" s="170"/>
      <c r="O680" s="170"/>
      <c r="P680" s="169"/>
      <c r="Q680" s="169"/>
      <c r="R680" s="169"/>
      <c r="S680" s="169"/>
      <c r="T680" s="169"/>
      <c r="U680" s="169"/>
      <c r="V680" s="169"/>
      <c r="W680" s="169"/>
      <c r="X680" s="11"/>
      <c r="Y680" s="170"/>
      <c r="Z680" s="170"/>
      <c r="AA680" s="170"/>
      <c r="AB680" s="170"/>
      <c r="AC680" s="170"/>
      <c r="AD680" s="170"/>
      <c r="AE680" s="171"/>
      <c r="AF680" s="170"/>
      <c r="AG680" s="170"/>
      <c r="AH680" s="17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</row>
    <row r="681" spans="1:149" s="1" customFormat="1" x14ac:dyDescent="0.35">
      <c r="A681" s="190"/>
      <c r="B681" s="2"/>
      <c r="C681" s="2"/>
      <c r="D681" s="2"/>
      <c r="E681" s="2"/>
      <c r="F681" s="2"/>
      <c r="G681" s="2"/>
      <c r="H681" s="169"/>
      <c r="I681" s="169"/>
      <c r="J681" s="169"/>
      <c r="K681"/>
      <c r="L681" s="170"/>
      <c r="M681" s="170"/>
      <c r="N681" s="170"/>
      <c r="O681" s="170"/>
      <c r="P681" s="169"/>
      <c r="Q681" s="169"/>
      <c r="R681" s="169"/>
      <c r="S681" s="169"/>
      <c r="T681" s="169"/>
      <c r="U681" s="169"/>
      <c r="V681" s="169"/>
      <c r="W681" s="169"/>
      <c r="X681" s="11"/>
      <c r="Y681" s="170"/>
      <c r="Z681" s="170"/>
      <c r="AA681" s="170"/>
      <c r="AB681" s="170"/>
      <c r="AC681" s="170"/>
      <c r="AD681" s="170"/>
      <c r="AE681" s="171"/>
      <c r="AF681" s="170"/>
      <c r="AG681" s="170"/>
      <c r="AH681" s="170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</row>
    <row r="682" spans="1:149" s="1" customFormat="1" x14ac:dyDescent="0.35">
      <c r="A682" s="190"/>
      <c r="B682" s="2"/>
      <c r="C682" s="2"/>
      <c r="D682" s="2"/>
      <c r="E682" s="2"/>
      <c r="F682" s="2"/>
      <c r="G682" s="2"/>
      <c r="H682" s="169"/>
      <c r="I682" s="169"/>
      <c r="J682" s="169"/>
      <c r="K682"/>
      <c r="L682" s="170"/>
      <c r="M682" s="170"/>
      <c r="N682" s="170"/>
      <c r="O682" s="170"/>
      <c r="P682" s="169"/>
      <c r="Q682" s="169"/>
      <c r="R682" s="169"/>
      <c r="S682" s="169"/>
      <c r="T682" s="169"/>
      <c r="U682" s="169"/>
      <c r="V682" s="169"/>
      <c r="W682" s="169"/>
      <c r="X682" s="170"/>
      <c r="Y682" s="170"/>
      <c r="Z682" s="170"/>
      <c r="AA682" s="170"/>
      <c r="AB682" s="170"/>
      <c r="AC682" s="170"/>
      <c r="AD682" s="170"/>
      <c r="AE682" s="171"/>
      <c r="AF682" s="170"/>
      <c r="AG682" s="170"/>
      <c r="AH682" s="170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</row>
    <row r="683" spans="1:149" s="1" customFormat="1" x14ac:dyDescent="0.35">
      <c r="A683" s="190"/>
      <c r="B683" s="2"/>
      <c r="C683" s="2"/>
      <c r="D683" s="2"/>
      <c r="E683" s="2"/>
      <c r="F683" s="2"/>
      <c r="G683" s="2"/>
      <c r="H683" s="169"/>
      <c r="I683" s="169"/>
      <c r="J683" s="169"/>
      <c r="K683"/>
      <c r="L683" s="170"/>
      <c r="M683" s="170"/>
      <c r="N683" s="170"/>
      <c r="O683" s="170"/>
      <c r="P683" s="169"/>
      <c r="Q683" s="169"/>
      <c r="R683" s="169"/>
      <c r="S683" s="169"/>
      <c r="T683" s="169"/>
      <c r="U683" s="169"/>
      <c r="V683" s="169"/>
      <c r="W683" s="169"/>
      <c r="X683" s="11"/>
      <c r="Y683" s="170"/>
      <c r="Z683" s="170"/>
      <c r="AA683" s="170"/>
      <c r="AB683" s="170"/>
      <c r="AC683" s="170"/>
      <c r="AD683" s="170"/>
      <c r="AE683" s="171"/>
      <c r="AF683" s="170"/>
      <c r="AG683" s="170"/>
      <c r="AH683" s="170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</row>
    <row r="684" spans="1:149" s="1" customFormat="1" x14ac:dyDescent="0.35">
      <c r="A684" s="190"/>
      <c r="B684" s="2"/>
      <c r="C684" s="2"/>
      <c r="D684" s="2"/>
      <c r="E684" s="2"/>
      <c r="F684" s="2"/>
      <c r="G684" s="2"/>
      <c r="H684" s="169"/>
      <c r="I684" s="169"/>
      <c r="J684" s="169"/>
      <c r="K684"/>
      <c r="L684" s="170"/>
      <c r="M684" s="170"/>
      <c r="N684" s="170"/>
      <c r="O684" s="170"/>
      <c r="P684" s="169"/>
      <c r="Q684" s="169"/>
      <c r="R684" s="169"/>
      <c r="S684" s="169"/>
      <c r="T684" s="169"/>
      <c r="U684" s="169"/>
      <c r="V684" s="169"/>
      <c r="W684" s="169"/>
      <c r="X684" s="11"/>
      <c r="Y684" s="170"/>
      <c r="Z684" s="170"/>
      <c r="AA684" s="170"/>
      <c r="AB684" s="170"/>
      <c r="AC684" s="170"/>
      <c r="AD684" s="170"/>
      <c r="AE684" s="171"/>
      <c r="AF684" s="170"/>
      <c r="AG684" s="170"/>
      <c r="AH684" s="170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</row>
    <row r="685" spans="1:149" s="1" customFormat="1" x14ac:dyDescent="0.35">
      <c r="A685" s="190"/>
      <c r="B685" s="2"/>
      <c r="C685" s="2"/>
      <c r="D685" s="2"/>
      <c r="E685" s="2"/>
      <c r="F685" s="2"/>
      <c r="G685" s="2"/>
      <c r="H685" s="169"/>
      <c r="I685" s="169"/>
      <c r="J685" s="169"/>
      <c r="K685"/>
      <c r="L685" s="170"/>
      <c r="M685" s="170"/>
      <c r="N685" s="170"/>
      <c r="O685" s="170"/>
      <c r="P685" s="169"/>
      <c r="Q685" s="169"/>
      <c r="R685" s="169"/>
      <c r="S685" s="169"/>
      <c r="T685" s="169"/>
      <c r="U685" s="169"/>
      <c r="V685" s="169"/>
      <c r="W685" s="169"/>
      <c r="X685" s="11"/>
      <c r="Y685" s="170"/>
      <c r="Z685" s="170"/>
      <c r="AA685" s="170"/>
      <c r="AB685" s="170"/>
      <c r="AC685" s="170"/>
      <c r="AD685" s="170"/>
      <c r="AE685" s="171"/>
      <c r="AF685" s="170"/>
      <c r="AG685" s="170"/>
      <c r="AH685" s="170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</row>
    <row r="686" spans="1:149" s="1" customFormat="1" x14ac:dyDescent="0.35">
      <c r="A686" s="190"/>
      <c r="B686" s="2"/>
      <c r="C686" s="2"/>
      <c r="D686" s="2"/>
      <c r="E686" s="2"/>
      <c r="F686" s="2"/>
      <c r="G686" s="2"/>
      <c r="H686" s="169"/>
      <c r="I686" s="169"/>
      <c r="J686" s="169"/>
      <c r="K686"/>
      <c r="L686" s="170"/>
      <c r="M686" s="170"/>
      <c r="N686" s="170"/>
      <c r="O686" s="170"/>
      <c r="P686" s="169"/>
      <c r="Q686" s="169"/>
      <c r="R686" s="169"/>
      <c r="S686" s="169"/>
      <c r="T686" s="169"/>
      <c r="U686" s="169"/>
      <c r="V686" s="169"/>
      <c r="W686" s="169"/>
      <c r="X686" s="170"/>
      <c r="Y686" s="170"/>
      <c r="Z686" s="170"/>
      <c r="AA686" s="170"/>
      <c r="AB686" s="170"/>
      <c r="AC686" s="170"/>
      <c r="AD686" s="170"/>
      <c r="AE686" s="171"/>
      <c r="AF686" s="170"/>
      <c r="AG686" s="170"/>
      <c r="AH686" s="170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</row>
    <row r="687" spans="1:149" s="1" customFormat="1" x14ac:dyDescent="0.35">
      <c r="A687" s="190"/>
      <c r="B687" s="2"/>
      <c r="C687" s="2"/>
      <c r="D687" s="2"/>
      <c r="E687" s="2"/>
      <c r="F687" s="2"/>
      <c r="G687" s="2"/>
      <c r="H687" s="169"/>
      <c r="I687" s="169"/>
      <c r="J687" s="169"/>
      <c r="K687"/>
      <c r="L687" s="170"/>
      <c r="M687" s="170"/>
      <c r="N687" s="170"/>
      <c r="O687" s="170"/>
      <c r="P687" s="169"/>
      <c r="Q687" s="169"/>
      <c r="R687" s="169"/>
      <c r="S687" s="169"/>
      <c r="T687" s="169"/>
      <c r="U687" s="169"/>
      <c r="V687" s="169"/>
      <c r="W687" s="169"/>
      <c r="X687" s="11"/>
      <c r="Y687" s="170"/>
      <c r="Z687" s="170"/>
      <c r="AA687" s="170"/>
      <c r="AB687" s="170"/>
      <c r="AC687" s="170"/>
      <c r="AD687" s="170"/>
      <c r="AE687" s="171"/>
      <c r="AF687" s="170"/>
      <c r="AG687" s="170"/>
      <c r="AH687" s="170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</row>
    <row r="688" spans="1:149" s="1" customFormat="1" x14ac:dyDescent="0.35">
      <c r="A688" s="190"/>
      <c r="B688" s="2"/>
      <c r="C688" s="2"/>
      <c r="D688" s="2"/>
      <c r="E688" s="2"/>
      <c r="F688" s="2"/>
      <c r="G688" s="2"/>
      <c r="H688" s="169"/>
      <c r="I688" s="169"/>
      <c r="J688" s="169"/>
      <c r="K688"/>
      <c r="L688" s="170"/>
      <c r="M688" s="170"/>
      <c r="N688" s="170"/>
      <c r="O688" s="170"/>
      <c r="P688" s="169"/>
      <c r="Q688" s="169"/>
      <c r="R688" s="169"/>
      <c r="S688" s="169"/>
      <c r="T688" s="169"/>
      <c r="U688" s="169"/>
      <c r="V688" s="169"/>
      <c r="W688" s="169"/>
      <c r="X688" s="11"/>
      <c r="Y688" s="170"/>
      <c r="Z688" s="170"/>
      <c r="AA688" s="170"/>
      <c r="AB688" s="170"/>
      <c r="AC688" s="170"/>
      <c r="AD688" s="170"/>
      <c r="AE688" s="171"/>
      <c r="AF688" s="170"/>
      <c r="AG688" s="170"/>
      <c r="AH688" s="170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</row>
    <row r="689" spans="1:149" s="1" customFormat="1" x14ac:dyDescent="0.35">
      <c r="A689" s="190"/>
      <c r="B689" s="2"/>
      <c r="C689" s="2"/>
      <c r="D689" s="2"/>
      <c r="E689" s="2"/>
      <c r="F689" s="2"/>
      <c r="G689" s="2"/>
      <c r="H689" s="169"/>
      <c r="I689" s="169"/>
      <c r="J689" s="169"/>
      <c r="K689"/>
      <c r="L689" s="170"/>
      <c r="M689" s="170"/>
      <c r="N689" s="170"/>
      <c r="O689" s="170"/>
      <c r="P689" s="169"/>
      <c r="Q689" s="169"/>
      <c r="R689" s="169"/>
      <c r="S689" s="169"/>
      <c r="T689" s="169"/>
      <c r="U689" s="169"/>
      <c r="V689" s="169"/>
      <c r="W689" s="169"/>
      <c r="X689" s="11"/>
      <c r="Y689" s="170"/>
      <c r="Z689" s="170"/>
      <c r="AA689" s="170"/>
      <c r="AB689" s="170"/>
      <c r="AC689" s="170"/>
      <c r="AD689" s="170"/>
      <c r="AE689" s="171"/>
      <c r="AF689" s="170"/>
      <c r="AG689" s="170"/>
      <c r="AH689" s="170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</row>
    <row r="690" spans="1:149" s="1" customFormat="1" x14ac:dyDescent="0.35">
      <c r="A690" s="190"/>
      <c r="B690" s="2"/>
      <c r="C690" s="2"/>
      <c r="D690" s="2"/>
      <c r="E690" s="2"/>
      <c r="F690" s="2"/>
      <c r="G690" s="2"/>
      <c r="H690" s="169"/>
      <c r="I690" s="169"/>
      <c r="J690" s="169"/>
      <c r="K690"/>
      <c r="L690" s="170"/>
      <c r="M690" s="170"/>
      <c r="N690" s="170"/>
      <c r="O690" s="170"/>
      <c r="P690" s="169"/>
      <c r="Q690" s="169"/>
      <c r="R690" s="169"/>
      <c r="S690" s="169"/>
      <c r="T690" s="169"/>
      <c r="U690" s="169"/>
      <c r="V690" s="169"/>
      <c r="W690" s="169"/>
      <c r="X690" s="170"/>
      <c r="Y690" s="170"/>
      <c r="Z690" s="170"/>
      <c r="AA690" s="170"/>
      <c r="AB690" s="170"/>
      <c r="AC690" s="170"/>
      <c r="AD690" s="170"/>
      <c r="AE690" s="171"/>
      <c r="AF690" s="170"/>
      <c r="AG690" s="170"/>
      <c r="AH690" s="17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</row>
    <row r="691" spans="1:149" s="1" customFormat="1" x14ac:dyDescent="0.35">
      <c r="A691" s="190"/>
      <c r="B691" s="2"/>
      <c r="C691" s="2"/>
      <c r="D691" s="2"/>
      <c r="E691" s="2"/>
      <c r="F691" s="2"/>
      <c r="G691" s="2"/>
      <c r="H691" s="169"/>
      <c r="I691" s="169"/>
      <c r="J691" s="169"/>
      <c r="K691"/>
      <c r="L691" s="170"/>
      <c r="M691" s="170"/>
      <c r="N691" s="170"/>
      <c r="O691" s="170"/>
      <c r="P691" s="169"/>
      <c r="Q691" s="169"/>
      <c r="R691" s="169"/>
      <c r="S691" s="169"/>
      <c r="T691" s="169"/>
      <c r="U691" s="169"/>
      <c r="V691" s="169"/>
      <c r="W691" s="169"/>
      <c r="X691" s="11"/>
      <c r="Y691" s="170"/>
      <c r="Z691" s="170"/>
      <c r="AA691" s="170"/>
      <c r="AB691" s="170"/>
      <c r="AC691" s="170"/>
      <c r="AD691" s="170"/>
      <c r="AE691" s="171"/>
      <c r="AF691" s="170"/>
      <c r="AG691" s="170"/>
      <c r="AH691" s="170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</row>
    <row r="692" spans="1:149" s="1" customFormat="1" x14ac:dyDescent="0.35">
      <c r="A692" s="190"/>
      <c r="B692" s="2"/>
      <c r="C692" s="2"/>
      <c r="D692" s="2"/>
      <c r="E692" s="2"/>
      <c r="F692" s="2"/>
      <c r="G692" s="2"/>
      <c r="H692" s="169"/>
      <c r="I692" s="169"/>
      <c r="J692" s="169"/>
      <c r="K692"/>
      <c r="L692" s="170"/>
      <c r="M692" s="170"/>
      <c r="N692" s="170"/>
      <c r="O692" s="170"/>
      <c r="P692" s="169"/>
      <c r="Q692" s="169"/>
      <c r="R692" s="169"/>
      <c r="S692" s="169"/>
      <c r="T692" s="169"/>
      <c r="U692" s="169"/>
      <c r="V692" s="169"/>
      <c r="W692" s="169"/>
      <c r="X692" s="11"/>
      <c r="Y692" s="170"/>
      <c r="Z692" s="170"/>
      <c r="AA692" s="170"/>
      <c r="AB692" s="170"/>
      <c r="AC692" s="170"/>
      <c r="AD692" s="170"/>
      <c r="AE692" s="171"/>
      <c r="AF692" s="170"/>
      <c r="AG692" s="170"/>
      <c r="AH692" s="170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</row>
    <row r="693" spans="1:149" s="1" customFormat="1" x14ac:dyDescent="0.35">
      <c r="A693" s="190"/>
      <c r="B693" s="2"/>
      <c r="C693" s="2"/>
      <c r="D693" s="2"/>
      <c r="E693" s="2"/>
      <c r="F693" s="2"/>
      <c r="G693" s="2"/>
      <c r="H693" s="169"/>
      <c r="I693" s="169"/>
      <c r="J693" s="169"/>
      <c r="K693"/>
      <c r="L693" s="170"/>
      <c r="M693" s="170"/>
      <c r="N693" s="170"/>
      <c r="O693" s="170"/>
      <c r="P693" s="169"/>
      <c r="Q693" s="169"/>
      <c r="R693" s="169"/>
      <c r="S693" s="169"/>
      <c r="T693" s="169"/>
      <c r="U693" s="169"/>
      <c r="V693" s="169"/>
      <c r="W693" s="169"/>
      <c r="X693" s="11"/>
      <c r="Y693" s="170"/>
      <c r="Z693" s="170"/>
      <c r="AA693" s="170"/>
      <c r="AB693" s="170"/>
      <c r="AC693" s="170"/>
      <c r="AD693" s="170"/>
      <c r="AE693" s="171"/>
      <c r="AF693" s="170"/>
      <c r="AG693" s="170"/>
      <c r="AH693" s="170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</row>
    <row r="694" spans="1:149" s="1" customFormat="1" x14ac:dyDescent="0.35">
      <c r="A694" s="190"/>
      <c r="B694" s="2"/>
      <c r="C694" s="2"/>
      <c r="D694" s="2"/>
      <c r="E694" s="2"/>
      <c r="F694" s="2"/>
      <c r="G694" s="2"/>
      <c r="H694" s="169"/>
      <c r="I694" s="169"/>
      <c r="J694" s="169"/>
      <c r="K694"/>
      <c r="L694" s="170"/>
      <c r="M694" s="170"/>
      <c r="N694" s="170"/>
      <c r="O694" s="170"/>
      <c r="P694" s="169"/>
      <c r="Q694" s="169"/>
      <c r="R694" s="169"/>
      <c r="S694" s="169"/>
      <c r="T694" s="169"/>
      <c r="U694" s="169"/>
      <c r="V694" s="169"/>
      <c r="W694" s="169"/>
      <c r="X694" s="170"/>
      <c r="Y694" s="170"/>
      <c r="Z694" s="170"/>
      <c r="AA694" s="170"/>
      <c r="AB694" s="170"/>
      <c r="AC694" s="170"/>
      <c r="AD694" s="170"/>
      <c r="AE694" s="171"/>
      <c r="AF694" s="170"/>
      <c r="AG694" s="170"/>
      <c r="AH694" s="170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</row>
    <row r="695" spans="1:149" s="1" customFormat="1" x14ac:dyDescent="0.35">
      <c r="A695" s="190"/>
      <c r="B695" s="2"/>
      <c r="C695" s="2"/>
      <c r="D695" s="2"/>
      <c r="E695" s="2"/>
      <c r="F695" s="2"/>
      <c r="G695" s="2"/>
      <c r="H695" s="169"/>
      <c r="I695" s="169"/>
      <c r="J695" s="169"/>
      <c r="K695"/>
      <c r="L695" s="170"/>
      <c r="M695" s="170"/>
      <c r="N695" s="170"/>
      <c r="O695" s="170"/>
      <c r="P695" s="169"/>
      <c r="Q695" s="169"/>
      <c r="R695" s="169"/>
      <c r="S695" s="169"/>
      <c r="T695" s="169"/>
      <c r="U695" s="169"/>
      <c r="V695" s="169"/>
      <c r="W695" s="169"/>
      <c r="X695" s="11"/>
      <c r="Y695" s="170"/>
      <c r="Z695" s="170"/>
      <c r="AA695" s="170"/>
      <c r="AB695" s="170"/>
      <c r="AC695" s="170"/>
      <c r="AD695" s="170"/>
      <c r="AE695" s="171"/>
      <c r="AF695" s="170"/>
      <c r="AG695" s="170"/>
      <c r="AH695" s="170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</row>
    <row r="696" spans="1:149" s="1" customFormat="1" x14ac:dyDescent="0.35">
      <c r="A696" s="190"/>
      <c r="B696" s="2"/>
      <c r="C696" s="2"/>
      <c r="D696" s="2"/>
      <c r="E696" s="2"/>
      <c r="F696" s="2"/>
      <c r="G696" s="2"/>
      <c r="H696" s="169"/>
      <c r="I696" s="169"/>
      <c r="J696" s="169"/>
      <c r="K696"/>
      <c r="L696" s="170"/>
      <c r="M696" s="170"/>
      <c r="N696" s="170"/>
      <c r="O696" s="170"/>
      <c r="P696" s="169"/>
      <c r="Q696" s="169"/>
      <c r="R696" s="169"/>
      <c r="S696" s="169"/>
      <c r="T696" s="169"/>
      <c r="U696" s="169"/>
      <c r="V696" s="169"/>
      <c r="W696" s="169"/>
      <c r="X696" s="11"/>
      <c r="Y696" s="170"/>
      <c r="Z696" s="170"/>
      <c r="AA696" s="170"/>
      <c r="AB696" s="170"/>
      <c r="AC696" s="170"/>
      <c r="AD696" s="170"/>
      <c r="AE696" s="171"/>
      <c r="AF696" s="170"/>
      <c r="AG696" s="170"/>
      <c r="AH696" s="170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</row>
    <row r="697" spans="1:149" s="1" customFormat="1" x14ac:dyDescent="0.35">
      <c r="A697" s="190"/>
      <c r="B697" s="2"/>
      <c r="C697" s="2"/>
      <c r="D697" s="2"/>
      <c r="E697" s="2"/>
      <c r="F697" s="2"/>
      <c r="G697" s="2"/>
      <c r="H697" s="169"/>
      <c r="I697" s="169"/>
      <c r="J697" s="169"/>
      <c r="K697"/>
      <c r="L697" s="170"/>
      <c r="M697" s="170"/>
      <c r="N697" s="170"/>
      <c r="O697" s="170"/>
      <c r="P697" s="169"/>
      <c r="Q697" s="169"/>
      <c r="R697" s="169"/>
      <c r="S697" s="169"/>
      <c r="T697" s="169"/>
      <c r="U697" s="169"/>
      <c r="V697" s="169"/>
      <c r="W697" s="169"/>
      <c r="X697" s="11"/>
      <c r="Y697" s="170"/>
      <c r="Z697" s="170"/>
      <c r="AA697" s="170"/>
      <c r="AB697" s="170"/>
      <c r="AC697" s="170"/>
      <c r="AD697" s="170"/>
      <c r="AE697" s="171"/>
      <c r="AF697" s="170"/>
      <c r="AG697" s="170"/>
      <c r="AH697" s="170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</row>
    <row r="698" spans="1:149" s="1" customFormat="1" x14ac:dyDescent="0.35">
      <c r="A698" s="190"/>
      <c r="B698" s="2"/>
      <c r="C698" s="2"/>
      <c r="D698" s="2"/>
      <c r="E698" s="2"/>
      <c r="F698" s="2"/>
      <c r="G698" s="2"/>
      <c r="H698" s="169"/>
      <c r="I698" s="169"/>
      <c r="J698" s="169"/>
      <c r="K698"/>
      <c r="L698" s="170"/>
      <c r="M698" s="170"/>
      <c r="N698" s="170"/>
      <c r="O698" s="170"/>
      <c r="P698" s="169"/>
      <c r="Q698" s="169"/>
      <c r="R698" s="169"/>
      <c r="S698" s="169"/>
      <c r="T698" s="169"/>
      <c r="U698" s="169"/>
      <c r="V698" s="169"/>
      <c r="W698" s="169"/>
      <c r="X698" s="170"/>
      <c r="Y698" s="170"/>
      <c r="Z698" s="170"/>
      <c r="AA698" s="170"/>
      <c r="AB698" s="170"/>
      <c r="AC698" s="170"/>
      <c r="AD698" s="170"/>
      <c r="AE698" s="171"/>
      <c r="AF698" s="170"/>
      <c r="AG698" s="170"/>
      <c r="AH698" s="170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</row>
    <row r="699" spans="1:149" s="1" customFormat="1" x14ac:dyDescent="0.35">
      <c r="A699" s="190"/>
      <c r="B699" s="2"/>
      <c r="C699" s="2"/>
      <c r="D699" s="2"/>
      <c r="E699" s="2"/>
      <c r="F699" s="2"/>
      <c r="G699" s="2"/>
      <c r="H699" s="169"/>
      <c r="I699" s="169"/>
      <c r="J699" s="169"/>
      <c r="K699"/>
      <c r="L699" s="170"/>
      <c r="M699" s="170"/>
      <c r="N699" s="170"/>
      <c r="O699" s="170"/>
      <c r="P699" s="169"/>
      <c r="Q699" s="169"/>
      <c r="R699" s="169"/>
      <c r="S699" s="169"/>
      <c r="T699" s="169"/>
      <c r="U699" s="169"/>
      <c r="V699" s="169"/>
      <c r="W699" s="169"/>
      <c r="X699" s="11"/>
      <c r="Y699" s="170"/>
      <c r="Z699" s="170"/>
      <c r="AA699" s="170"/>
      <c r="AB699" s="170"/>
      <c r="AC699" s="170"/>
      <c r="AD699" s="170"/>
      <c r="AE699" s="171"/>
      <c r="AF699" s="170"/>
      <c r="AG699" s="170"/>
      <c r="AH699" s="170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</row>
    <row r="700" spans="1:149" s="1" customFormat="1" x14ac:dyDescent="0.35">
      <c r="A700" s="190"/>
      <c r="B700" s="2"/>
      <c r="C700" s="2"/>
      <c r="D700" s="2"/>
      <c r="E700" s="2"/>
      <c r="F700" s="2"/>
      <c r="G700" s="2"/>
      <c r="H700" s="169"/>
      <c r="I700" s="169"/>
      <c r="J700" s="169"/>
      <c r="K700"/>
      <c r="L700" s="170"/>
      <c r="M700" s="170"/>
      <c r="N700" s="170"/>
      <c r="O700" s="170"/>
      <c r="P700" s="169"/>
      <c r="Q700" s="169"/>
      <c r="R700" s="169"/>
      <c r="S700" s="169"/>
      <c r="T700" s="169"/>
      <c r="U700" s="169"/>
      <c r="V700" s="169"/>
      <c r="W700" s="169"/>
      <c r="X700" s="11"/>
      <c r="Y700" s="170"/>
      <c r="Z700" s="170"/>
      <c r="AA700" s="170"/>
      <c r="AB700" s="170"/>
      <c r="AC700" s="170"/>
      <c r="AD700" s="170"/>
      <c r="AE700" s="171"/>
      <c r="AF700" s="170"/>
      <c r="AG700" s="170"/>
      <c r="AH700" s="17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</row>
    <row r="701" spans="1:149" s="1" customFormat="1" x14ac:dyDescent="0.35">
      <c r="A701" s="190"/>
      <c r="B701" s="2"/>
      <c r="C701" s="2"/>
      <c r="D701" s="2"/>
      <c r="E701" s="2"/>
      <c r="F701" s="2"/>
      <c r="G701" s="2"/>
      <c r="H701" s="169"/>
      <c r="I701" s="169"/>
      <c r="J701" s="169"/>
      <c r="K701"/>
      <c r="L701" s="170"/>
      <c r="M701" s="170"/>
      <c r="N701" s="170"/>
      <c r="O701" s="170"/>
      <c r="P701" s="169"/>
      <c r="Q701" s="169"/>
      <c r="R701" s="169"/>
      <c r="S701" s="169"/>
      <c r="T701" s="169"/>
      <c r="U701" s="169"/>
      <c r="V701" s="169"/>
      <c r="W701" s="169"/>
      <c r="X701" s="11"/>
      <c r="Y701" s="170"/>
      <c r="Z701" s="170"/>
      <c r="AA701" s="170"/>
      <c r="AB701" s="170"/>
      <c r="AC701" s="170"/>
      <c r="AD701" s="170"/>
      <c r="AE701" s="171"/>
      <c r="AF701" s="170"/>
      <c r="AG701" s="170"/>
      <c r="AH701" s="170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</row>
    <row r="702" spans="1:149" s="1" customFormat="1" x14ac:dyDescent="0.35">
      <c r="A702" s="190"/>
      <c r="B702" s="2"/>
      <c r="C702" s="2"/>
      <c r="D702" s="2"/>
      <c r="E702" s="2"/>
      <c r="F702" s="2"/>
      <c r="G702" s="2"/>
      <c r="H702" s="169"/>
      <c r="I702" s="169"/>
      <c r="J702" s="169"/>
      <c r="K702"/>
      <c r="L702" s="170"/>
      <c r="M702" s="170"/>
      <c r="N702" s="170"/>
      <c r="O702" s="170"/>
      <c r="P702" s="169"/>
      <c r="Q702" s="169"/>
      <c r="R702" s="169"/>
      <c r="S702" s="169"/>
      <c r="T702" s="169"/>
      <c r="U702" s="169"/>
      <c r="V702" s="169"/>
      <c r="W702" s="169"/>
      <c r="X702" s="170"/>
      <c r="Y702" s="170"/>
      <c r="Z702" s="170"/>
      <c r="AA702" s="170"/>
      <c r="AB702" s="170"/>
      <c r="AC702" s="170"/>
      <c r="AD702" s="170"/>
      <c r="AE702" s="171"/>
      <c r="AF702" s="170"/>
      <c r="AG702" s="170"/>
      <c r="AH702" s="170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</row>
    <row r="703" spans="1:149" s="1" customFormat="1" x14ac:dyDescent="0.35">
      <c r="A703" s="190"/>
      <c r="B703" s="2"/>
      <c r="C703" s="2"/>
      <c r="D703" s="2"/>
      <c r="E703" s="2"/>
      <c r="F703" s="2"/>
      <c r="G703" s="2"/>
      <c r="H703" s="169"/>
      <c r="I703" s="169"/>
      <c r="J703" s="169"/>
      <c r="K703"/>
      <c r="L703" s="170"/>
      <c r="M703" s="170"/>
      <c r="N703" s="170"/>
      <c r="O703" s="170"/>
      <c r="P703" s="169"/>
      <c r="Q703" s="169"/>
      <c r="R703" s="169"/>
      <c r="S703" s="169"/>
      <c r="T703" s="169"/>
      <c r="U703" s="169"/>
      <c r="V703" s="169"/>
      <c r="W703" s="169"/>
      <c r="X703" s="11"/>
      <c r="Y703" s="170"/>
      <c r="Z703" s="170"/>
      <c r="AA703" s="170"/>
      <c r="AB703" s="170"/>
      <c r="AC703" s="170"/>
      <c r="AD703" s="170"/>
      <c r="AE703" s="171"/>
      <c r="AF703" s="170"/>
      <c r="AG703" s="170"/>
      <c r="AH703" s="170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</row>
    <row r="704" spans="1:149" s="1" customFormat="1" x14ac:dyDescent="0.35">
      <c r="A704" s="190"/>
      <c r="B704" s="2"/>
      <c r="C704" s="2"/>
      <c r="D704" s="2"/>
      <c r="E704" s="2"/>
      <c r="F704" s="2"/>
      <c r="G704" s="2"/>
      <c r="H704" s="169"/>
      <c r="I704" s="169"/>
      <c r="J704" s="169"/>
      <c r="K704"/>
      <c r="L704" s="170"/>
      <c r="M704" s="170"/>
      <c r="N704" s="170"/>
      <c r="O704" s="170"/>
      <c r="P704" s="169"/>
      <c r="Q704" s="169"/>
      <c r="R704" s="169"/>
      <c r="S704" s="169"/>
      <c r="T704" s="169"/>
      <c r="U704" s="169"/>
      <c r="V704" s="169"/>
      <c r="W704" s="169"/>
      <c r="X704" s="11"/>
      <c r="Y704" s="170"/>
      <c r="Z704" s="170"/>
      <c r="AA704" s="170"/>
      <c r="AB704" s="170"/>
      <c r="AC704" s="170"/>
      <c r="AD704" s="170"/>
      <c r="AE704" s="171"/>
      <c r="AF704" s="170"/>
      <c r="AG704" s="170"/>
      <c r="AH704" s="170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</row>
    <row r="705" spans="1:149" s="1" customFormat="1" x14ac:dyDescent="0.35">
      <c r="A705" s="190"/>
      <c r="B705" s="2"/>
      <c r="C705" s="2"/>
      <c r="D705" s="2"/>
      <c r="E705" s="2"/>
      <c r="F705" s="2"/>
      <c r="G705" s="2"/>
      <c r="H705" s="169"/>
      <c r="I705" s="169"/>
      <c r="J705" s="169"/>
      <c r="K705"/>
      <c r="L705" s="170"/>
      <c r="M705" s="170"/>
      <c r="N705" s="170"/>
      <c r="O705" s="170"/>
      <c r="P705" s="169"/>
      <c r="Q705" s="169"/>
      <c r="R705" s="169"/>
      <c r="S705" s="169"/>
      <c r="T705" s="169"/>
      <c r="U705" s="169"/>
      <c r="V705" s="169"/>
      <c r="W705" s="169"/>
      <c r="X705" s="11"/>
      <c r="Y705" s="170"/>
      <c r="Z705" s="170"/>
      <c r="AA705" s="170"/>
      <c r="AB705" s="170"/>
      <c r="AC705" s="170"/>
      <c r="AD705" s="170"/>
      <c r="AE705" s="171"/>
      <c r="AF705" s="170"/>
      <c r="AG705" s="170"/>
      <c r="AH705" s="170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</row>
    <row r="706" spans="1:149" s="1" customFormat="1" x14ac:dyDescent="0.35">
      <c r="A706" s="190"/>
      <c r="B706" s="2"/>
      <c r="C706" s="2"/>
      <c r="D706" s="2"/>
      <c r="E706" s="2"/>
      <c r="F706" s="2"/>
      <c r="G706" s="2"/>
      <c r="H706" s="169"/>
      <c r="I706" s="169"/>
      <c r="J706" s="169"/>
      <c r="K706"/>
      <c r="L706" s="170"/>
      <c r="M706" s="170"/>
      <c r="N706" s="170"/>
      <c r="O706" s="170"/>
      <c r="P706" s="169"/>
      <c r="Q706" s="169"/>
      <c r="R706" s="169"/>
      <c r="S706" s="169"/>
      <c r="T706" s="169"/>
      <c r="U706" s="169"/>
      <c r="V706" s="169"/>
      <c r="W706" s="169"/>
      <c r="X706" s="170"/>
      <c r="Y706" s="170"/>
      <c r="Z706" s="170"/>
      <c r="AA706" s="170"/>
      <c r="AB706" s="170"/>
      <c r="AC706" s="170"/>
      <c r="AD706" s="170"/>
      <c r="AE706" s="171"/>
      <c r="AF706" s="170"/>
      <c r="AG706" s="170"/>
      <c r="AH706" s="170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</row>
    <row r="707" spans="1:149" s="1" customFormat="1" x14ac:dyDescent="0.35">
      <c r="A707" s="190"/>
      <c r="B707" s="2"/>
      <c r="C707" s="2"/>
      <c r="D707" s="2"/>
      <c r="E707" s="2"/>
      <c r="F707" s="2"/>
      <c r="G707" s="2"/>
      <c r="H707" s="169"/>
      <c r="I707" s="169"/>
      <c r="J707" s="169"/>
      <c r="K707"/>
      <c r="L707" s="170"/>
      <c r="M707" s="170"/>
      <c r="N707" s="170"/>
      <c r="O707" s="170"/>
      <c r="P707" s="169"/>
      <c r="Q707" s="169"/>
      <c r="R707" s="169"/>
      <c r="S707" s="169"/>
      <c r="T707" s="169"/>
      <c r="U707" s="169"/>
      <c r="V707" s="169"/>
      <c r="W707" s="169"/>
      <c r="X707" s="11"/>
      <c r="Y707" s="170"/>
      <c r="Z707" s="170"/>
      <c r="AA707" s="170"/>
      <c r="AB707" s="170"/>
      <c r="AC707" s="170"/>
      <c r="AD707" s="170"/>
      <c r="AE707" s="171"/>
      <c r="AF707" s="170"/>
      <c r="AG707" s="170"/>
      <c r="AH707" s="170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</row>
    <row r="708" spans="1:149" s="1" customFormat="1" x14ac:dyDescent="0.35">
      <c r="A708" s="190"/>
      <c r="B708" s="2"/>
      <c r="C708" s="2"/>
      <c r="D708" s="2"/>
      <c r="E708" s="2"/>
      <c r="F708" s="2"/>
      <c r="G708" s="2"/>
      <c r="H708" s="169"/>
      <c r="I708" s="169"/>
      <c r="J708" s="169"/>
      <c r="K708"/>
      <c r="L708" s="170"/>
      <c r="M708" s="170"/>
      <c r="N708" s="170"/>
      <c r="O708" s="170"/>
      <c r="P708" s="169"/>
      <c r="Q708" s="169"/>
      <c r="R708" s="169"/>
      <c r="S708" s="169"/>
      <c r="T708" s="169"/>
      <c r="U708" s="169"/>
      <c r="V708" s="169"/>
      <c r="W708" s="169"/>
      <c r="X708" s="11"/>
      <c r="Y708" s="170"/>
      <c r="Z708" s="170"/>
      <c r="AA708" s="170"/>
      <c r="AB708" s="170"/>
      <c r="AC708" s="170"/>
      <c r="AD708" s="170"/>
      <c r="AE708" s="171"/>
      <c r="AF708" s="170"/>
      <c r="AG708" s="170"/>
      <c r="AH708" s="170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</row>
    <row r="709" spans="1:149" s="1" customFormat="1" x14ac:dyDescent="0.35">
      <c r="A709" s="190"/>
      <c r="B709" s="2"/>
      <c r="C709" s="2"/>
      <c r="D709" s="2"/>
      <c r="E709" s="2"/>
      <c r="F709" s="2"/>
      <c r="G709" s="2"/>
      <c r="H709" s="169"/>
      <c r="I709" s="169"/>
      <c r="J709" s="169"/>
      <c r="K709"/>
      <c r="L709" s="170"/>
      <c r="M709" s="170"/>
      <c r="N709" s="170"/>
      <c r="O709" s="170"/>
      <c r="P709" s="169"/>
      <c r="Q709" s="169"/>
      <c r="R709" s="169"/>
      <c r="S709" s="169"/>
      <c r="T709" s="169"/>
      <c r="U709" s="169"/>
      <c r="V709" s="169"/>
      <c r="W709" s="169"/>
      <c r="X709" s="11"/>
      <c r="Y709" s="170"/>
      <c r="Z709" s="170"/>
      <c r="AA709" s="170"/>
      <c r="AB709" s="170"/>
      <c r="AC709" s="170"/>
      <c r="AD709" s="170"/>
      <c r="AE709" s="171"/>
      <c r="AF709" s="170"/>
      <c r="AG709" s="170"/>
      <c r="AH709" s="170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</row>
    <row r="710" spans="1:149" s="1" customFormat="1" x14ac:dyDescent="0.35">
      <c r="A710" s="190"/>
      <c r="B710" s="2"/>
      <c r="C710" s="2"/>
      <c r="D710" s="2"/>
      <c r="E710" s="2"/>
      <c r="F710" s="2"/>
      <c r="G710" s="2"/>
      <c r="H710" s="169"/>
      <c r="I710" s="169"/>
      <c r="J710" s="169"/>
      <c r="K710"/>
      <c r="L710" s="170"/>
      <c r="M710" s="170"/>
      <c r="N710" s="170"/>
      <c r="O710" s="170"/>
      <c r="P710" s="169"/>
      <c r="Q710" s="169"/>
      <c r="R710" s="169"/>
      <c r="S710" s="169"/>
      <c r="T710" s="169"/>
      <c r="U710" s="169"/>
      <c r="V710" s="169"/>
      <c r="W710" s="169"/>
      <c r="X710" s="170"/>
      <c r="Y710" s="170"/>
      <c r="Z710" s="170"/>
      <c r="AA710" s="170"/>
      <c r="AB710" s="170"/>
      <c r="AC710" s="170"/>
      <c r="AD710" s="170"/>
      <c r="AE710" s="171"/>
      <c r="AF710" s="170"/>
      <c r="AG710" s="170"/>
      <c r="AH710" s="17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</row>
    <row r="711" spans="1:149" s="1" customFormat="1" x14ac:dyDescent="0.35">
      <c r="A711" s="190"/>
      <c r="B711" s="2"/>
      <c r="C711" s="2"/>
      <c r="D711" s="2"/>
      <c r="E711" s="2"/>
      <c r="F711" s="2"/>
      <c r="G711" s="2"/>
      <c r="H711" s="169"/>
      <c r="I711" s="169"/>
      <c r="J711" s="169"/>
      <c r="K711"/>
      <c r="L711" s="170"/>
      <c r="M711" s="170"/>
      <c r="N711" s="170"/>
      <c r="O711" s="170"/>
      <c r="P711" s="169"/>
      <c r="Q711" s="169"/>
      <c r="R711" s="169"/>
      <c r="S711" s="169"/>
      <c r="T711" s="169"/>
      <c r="U711" s="169"/>
      <c r="V711" s="169"/>
      <c r="W711" s="169"/>
      <c r="X711" s="11"/>
      <c r="Y711" s="170"/>
      <c r="Z711" s="170"/>
      <c r="AA711" s="170"/>
      <c r="AB711" s="170"/>
      <c r="AC711" s="170"/>
      <c r="AD711" s="170"/>
      <c r="AE711" s="171"/>
      <c r="AF711" s="170"/>
      <c r="AG711" s="170"/>
      <c r="AH711" s="170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</row>
    <row r="712" spans="1:149" s="1" customFormat="1" x14ac:dyDescent="0.35">
      <c r="A712" s="190"/>
      <c r="B712" s="2"/>
      <c r="C712" s="2"/>
      <c r="D712" s="2"/>
      <c r="E712" s="2"/>
      <c r="F712" s="2"/>
      <c r="G712" s="2"/>
      <c r="H712" s="169"/>
      <c r="I712" s="169"/>
      <c r="J712" s="169"/>
      <c r="K712"/>
      <c r="L712" s="170"/>
      <c r="M712" s="170"/>
      <c r="N712" s="170"/>
      <c r="O712" s="170"/>
      <c r="P712" s="169"/>
      <c r="Q712" s="169"/>
      <c r="R712" s="169"/>
      <c r="S712" s="169"/>
      <c r="T712" s="169"/>
      <c r="U712" s="169"/>
      <c r="V712" s="169"/>
      <c r="W712" s="169"/>
      <c r="X712" s="11"/>
      <c r="Y712" s="170"/>
      <c r="Z712" s="170"/>
      <c r="AA712" s="170"/>
      <c r="AB712" s="170"/>
      <c r="AC712" s="170"/>
      <c r="AD712" s="170"/>
      <c r="AE712" s="171"/>
      <c r="AF712" s="170"/>
      <c r="AG712" s="170"/>
      <c r="AH712" s="170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</row>
    <row r="713" spans="1:149" s="1" customFormat="1" x14ac:dyDescent="0.35">
      <c r="A713" s="190"/>
      <c r="B713" s="2"/>
      <c r="C713" s="2"/>
      <c r="D713" s="2"/>
      <c r="E713" s="2"/>
      <c r="F713" s="2"/>
      <c r="G713" s="2"/>
      <c r="H713" s="169"/>
      <c r="I713" s="169"/>
      <c r="J713" s="169"/>
      <c r="K713"/>
      <c r="L713" s="170"/>
      <c r="M713" s="170"/>
      <c r="N713" s="170"/>
      <c r="O713" s="170"/>
      <c r="P713" s="169"/>
      <c r="Q713" s="169"/>
      <c r="R713" s="169"/>
      <c r="S713" s="169"/>
      <c r="T713" s="169"/>
      <c r="U713" s="169"/>
      <c r="V713" s="169"/>
      <c r="W713" s="169"/>
      <c r="X713" s="11"/>
      <c r="Y713" s="170"/>
      <c r="Z713" s="170"/>
      <c r="AA713" s="170"/>
      <c r="AB713" s="170"/>
      <c r="AC713" s="170"/>
      <c r="AD713" s="170"/>
      <c r="AE713" s="171"/>
      <c r="AF713" s="170"/>
      <c r="AG713" s="170"/>
      <c r="AH713" s="170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</row>
    <row r="714" spans="1:149" s="1" customFormat="1" x14ac:dyDescent="0.35">
      <c r="A714" s="190"/>
      <c r="B714" s="2"/>
      <c r="C714" s="2"/>
      <c r="D714" s="2"/>
      <c r="E714" s="2"/>
      <c r="F714" s="2"/>
      <c r="G714" s="2"/>
      <c r="H714" s="169"/>
      <c r="I714" s="169"/>
      <c r="J714" s="169"/>
      <c r="K714"/>
      <c r="L714" s="170"/>
      <c r="M714" s="170"/>
      <c r="N714" s="170"/>
      <c r="O714" s="170"/>
      <c r="P714" s="169"/>
      <c r="Q714" s="169"/>
      <c r="R714" s="169"/>
      <c r="S714" s="169"/>
      <c r="T714" s="169"/>
      <c r="U714" s="169"/>
      <c r="V714" s="169"/>
      <c r="W714" s="169"/>
      <c r="X714" s="170"/>
      <c r="Y714" s="170"/>
      <c r="Z714" s="170"/>
      <c r="AA714" s="170"/>
      <c r="AB714" s="170"/>
      <c r="AC714" s="170"/>
      <c r="AD714" s="170"/>
      <c r="AE714" s="171"/>
      <c r="AF714" s="170"/>
      <c r="AG714" s="170"/>
      <c r="AH714" s="170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</row>
    <row r="715" spans="1:149" s="1" customFormat="1" x14ac:dyDescent="0.35">
      <c r="A715" s="190"/>
      <c r="B715" s="2"/>
      <c r="C715" s="2"/>
      <c r="D715" s="2"/>
      <c r="E715" s="2"/>
      <c r="F715" s="2"/>
      <c r="G715" s="2"/>
      <c r="H715" s="169"/>
      <c r="I715" s="169"/>
      <c r="J715" s="169"/>
      <c r="K715"/>
      <c r="L715" s="170"/>
      <c r="M715" s="170"/>
      <c r="N715" s="170"/>
      <c r="O715" s="170"/>
      <c r="P715" s="169"/>
      <c r="Q715" s="169"/>
      <c r="R715" s="169"/>
      <c r="S715" s="169"/>
      <c r="T715" s="169"/>
      <c r="U715" s="169"/>
      <c r="V715" s="169"/>
      <c r="W715" s="169"/>
      <c r="X715" s="11"/>
      <c r="Y715" s="170"/>
      <c r="Z715" s="170"/>
      <c r="AA715" s="170"/>
      <c r="AB715" s="170"/>
      <c r="AC715" s="170"/>
      <c r="AD715" s="170"/>
      <c r="AE715" s="171"/>
      <c r="AF715" s="170"/>
      <c r="AG715" s="170"/>
      <c r="AH715" s="170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</row>
    <row r="716" spans="1:149" s="1" customFormat="1" x14ac:dyDescent="0.35">
      <c r="A716" s="190"/>
      <c r="B716" s="2"/>
      <c r="C716" s="2"/>
      <c r="D716" s="2"/>
      <c r="E716" s="2"/>
      <c r="F716" s="2"/>
      <c r="G716" s="2"/>
      <c r="H716" s="169"/>
      <c r="I716" s="169"/>
      <c r="J716" s="169"/>
      <c r="K716"/>
      <c r="L716" s="170"/>
      <c r="M716" s="170"/>
      <c r="N716" s="170"/>
      <c r="O716" s="170"/>
      <c r="P716" s="169"/>
      <c r="Q716" s="169"/>
      <c r="R716" s="169"/>
      <c r="S716" s="169"/>
      <c r="T716" s="169"/>
      <c r="U716" s="169"/>
      <c r="V716" s="169"/>
      <c r="W716" s="169"/>
      <c r="X716" s="11"/>
      <c r="Y716" s="170"/>
      <c r="Z716" s="170"/>
      <c r="AA716" s="170"/>
      <c r="AB716" s="170"/>
      <c r="AC716" s="170"/>
      <c r="AD716" s="170"/>
      <c r="AE716" s="171"/>
      <c r="AF716" s="170"/>
      <c r="AG716" s="170"/>
      <c r="AH716" s="170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</row>
    <row r="717" spans="1:149" s="1" customFormat="1" x14ac:dyDescent="0.35">
      <c r="A717" s="190"/>
      <c r="B717" s="2"/>
      <c r="C717" s="2"/>
      <c r="D717" s="2"/>
      <c r="E717" s="2"/>
      <c r="F717" s="2"/>
      <c r="G717" s="2"/>
      <c r="H717" s="169"/>
      <c r="I717" s="169"/>
      <c r="J717" s="169"/>
      <c r="K717"/>
      <c r="L717" s="170"/>
      <c r="M717" s="170"/>
      <c r="N717" s="170"/>
      <c r="O717" s="170"/>
      <c r="P717" s="169"/>
      <c r="Q717" s="169"/>
      <c r="R717" s="169"/>
      <c r="S717" s="169"/>
      <c r="T717" s="169"/>
      <c r="U717" s="169"/>
      <c r="V717" s="169"/>
      <c r="W717" s="169"/>
      <c r="X717" s="11"/>
      <c r="Y717" s="170"/>
      <c r="Z717" s="170"/>
      <c r="AA717" s="170"/>
      <c r="AB717" s="170"/>
      <c r="AC717" s="170"/>
      <c r="AD717" s="170"/>
      <c r="AE717" s="171"/>
      <c r="AF717" s="170"/>
      <c r="AG717" s="170"/>
      <c r="AH717" s="170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</row>
    <row r="718" spans="1:149" s="1" customFormat="1" x14ac:dyDescent="0.35">
      <c r="A718" s="190"/>
      <c r="B718" s="2"/>
      <c r="C718" s="2"/>
      <c r="D718" s="2"/>
      <c r="E718" s="2"/>
      <c r="F718" s="2"/>
      <c r="G718" s="2"/>
      <c r="H718" s="169"/>
      <c r="I718" s="169"/>
      <c r="J718" s="169"/>
      <c r="K718"/>
      <c r="L718" s="170"/>
      <c r="M718" s="170"/>
      <c r="N718" s="170"/>
      <c r="O718" s="170"/>
      <c r="P718" s="169"/>
      <c r="Q718" s="169"/>
      <c r="R718" s="169"/>
      <c r="S718" s="169"/>
      <c r="T718" s="169"/>
      <c r="U718" s="169"/>
      <c r="V718" s="169"/>
      <c r="W718" s="169"/>
      <c r="X718" s="170"/>
      <c r="Y718" s="170"/>
      <c r="Z718" s="170"/>
      <c r="AA718" s="170"/>
      <c r="AB718" s="170"/>
      <c r="AC718" s="170"/>
      <c r="AD718" s="170"/>
      <c r="AE718" s="171"/>
      <c r="AF718" s="170"/>
      <c r="AG718" s="170"/>
      <c r="AH718" s="170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</row>
    <row r="719" spans="1:149" s="1" customFormat="1" x14ac:dyDescent="0.35">
      <c r="A719" s="190"/>
      <c r="B719" s="2"/>
      <c r="C719" s="2"/>
      <c r="D719" s="2"/>
      <c r="E719" s="2"/>
      <c r="F719" s="2"/>
      <c r="G719" s="2"/>
      <c r="H719" s="169"/>
      <c r="I719" s="169"/>
      <c r="J719" s="169"/>
      <c r="K719"/>
      <c r="L719" s="170"/>
      <c r="M719" s="170"/>
      <c r="N719" s="170"/>
      <c r="O719" s="170"/>
      <c r="P719" s="169"/>
      <c r="Q719" s="169"/>
      <c r="R719" s="169"/>
      <c r="S719" s="169"/>
      <c r="T719" s="169"/>
      <c r="U719" s="169"/>
      <c r="V719" s="169"/>
      <c r="W719" s="169"/>
      <c r="X719" s="11"/>
      <c r="Y719" s="170"/>
      <c r="Z719" s="170"/>
      <c r="AA719" s="170"/>
      <c r="AB719" s="170"/>
      <c r="AC719" s="170"/>
      <c r="AD719" s="170"/>
      <c r="AE719" s="171"/>
      <c r="AF719" s="170"/>
      <c r="AG719" s="170"/>
      <c r="AH719" s="170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</row>
    <row r="720" spans="1:149" s="1" customFormat="1" x14ac:dyDescent="0.35">
      <c r="A720" s="190"/>
      <c r="B720" s="2"/>
      <c r="C720" s="2"/>
      <c r="D720" s="2"/>
      <c r="E720" s="2"/>
      <c r="F720" s="2"/>
      <c r="G720" s="2"/>
      <c r="H720" s="169"/>
      <c r="I720" s="169"/>
      <c r="J720" s="169"/>
      <c r="K720"/>
      <c r="L720" s="170"/>
      <c r="M720" s="170"/>
      <c r="N720" s="170"/>
      <c r="O720" s="170"/>
      <c r="P720" s="169"/>
      <c r="Q720" s="169"/>
      <c r="R720" s="169"/>
      <c r="S720" s="169"/>
      <c r="T720" s="169"/>
      <c r="U720" s="169"/>
      <c r="V720" s="169"/>
      <c r="W720" s="169"/>
      <c r="X720" s="11"/>
      <c r="Y720" s="170"/>
      <c r="Z720" s="170"/>
      <c r="AA720" s="170"/>
      <c r="AB720" s="170"/>
      <c r="AC720" s="170"/>
      <c r="AD720" s="170"/>
      <c r="AE720" s="171"/>
      <c r="AF720" s="170"/>
      <c r="AG720" s="170"/>
      <c r="AH720" s="17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</row>
    <row r="721" spans="1:149" s="1" customFormat="1" x14ac:dyDescent="0.35">
      <c r="A721" s="190"/>
      <c r="B721" s="2"/>
      <c r="C721" s="2"/>
      <c r="D721" s="2"/>
      <c r="E721" s="2"/>
      <c r="F721" s="2"/>
      <c r="G721" s="2"/>
      <c r="H721" s="169"/>
      <c r="I721" s="169"/>
      <c r="J721" s="169"/>
      <c r="K721"/>
      <c r="L721" s="170"/>
      <c r="M721" s="170"/>
      <c r="N721" s="170"/>
      <c r="O721" s="170"/>
      <c r="P721" s="169"/>
      <c r="Q721" s="169"/>
      <c r="R721" s="169"/>
      <c r="S721" s="169"/>
      <c r="T721" s="169"/>
      <c r="U721" s="169"/>
      <c r="V721" s="169"/>
      <c r="W721" s="169"/>
      <c r="X721" s="11"/>
      <c r="Y721" s="170"/>
      <c r="Z721" s="170"/>
      <c r="AA721" s="170"/>
      <c r="AB721" s="170"/>
      <c r="AC721" s="170"/>
      <c r="AD721" s="170"/>
      <c r="AE721" s="171"/>
      <c r="AF721" s="170"/>
      <c r="AG721" s="170"/>
      <c r="AH721" s="170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</row>
    <row r="722" spans="1:149" s="1" customFormat="1" x14ac:dyDescent="0.35">
      <c r="A722" s="190"/>
      <c r="B722" s="2"/>
      <c r="C722" s="2"/>
      <c r="D722" s="2"/>
      <c r="E722" s="2"/>
      <c r="F722" s="2"/>
      <c r="G722" s="2"/>
      <c r="H722" s="169"/>
      <c r="I722" s="169"/>
      <c r="J722" s="169"/>
      <c r="K722"/>
      <c r="L722" s="170"/>
      <c r="M722" s="170"/>
      <c r="N722" s="170"/>
      <c r="O722" s="170"/>
      <c r="P722" s="169"/>
      <c r="Q722" s="169"/>
      <c r="R722" s="169"/>
      <c r="S722" s="169"/>
      <c r="T722" s="169"/>
      <c r="U722" s="169"/>
      <c r="V722" s="169"/>
      <c r="W722" s="169"/>
      <c r="X722" s="170"/>
      <c r="Y722" s="170"/>
      <c r="Z722" s="170"/>
      <c r="AA722" s="170"/>
      <c r="AB722" s="170"/>
      <c r="AC722" s="170"/>
      <c r="AD722" s="170"/>
      <c r="AE722" s="171"/>
      <c r="AF722" s="170"/>
      <c r="AG722" s="170"/>
      <c r="AH722" s="170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</row>
    <row r="723" spans="1:149" s="1" customFormat="1" x14ac:dyDescent="0.35">
      <c r="A723" s="190"/>
      <c r="B723" s="2"/>
      <c r="C723" s="2"/>
      <c r="D723" s="2"/>
      <c r="E723" s="2"/>
      <c r="F723" s="2"/>
      <c r="G723" s="2"/>
      <c r="H723" s="169"/>
      <c r="I723" s="169"/>
      <c r="J723" s="169"/>
      <c r="K723"/>
      <c r="L723" s="170"/>
      <c r="M723" s="170"/>
      <c r="N723" s="170"/>
      <c r="O723" s="170"/>
      <c r="P723" s="169"/>
      <c r="Q723" s="169"/>
      <c r="R723" s="169"/>
      <c r="S723" s="169"/>
      <c r="T723" s="169"/>
      <c r="U723" s="169"/>
      <c r="V723" s="169"/>
      <c r="W723" s="169"/>
      <c r="X723" s="11"/>
      <c r="Y723" s="170"/>
      <c r="Z723" s="170"/>
      <c r="AA723" s="170"/>
      <c r="AB723" s="170"/>
      <c r="AC723" s="170"/>
      <c r="AD723" s="170"/>
      <c r="AE723" s="171"/>
      <c r="AF723" s="170"/>
      <c r="AG723" s="170"/>
      <c r="AH723" s="170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</row>
    <row r="724" spans="1:149" s="1" customFormat="1" x14ac:dyDescent="0.35">
      <c r="A724" s="190"/>
      <c r="B724" s="2"/>
      <c r="C724" s="2"/>
      <c r="D724" s="2"/>
      <c r="E724" s="2"/>
      <c r="F724" s="2"/>
      <c r="G724" s="2"/>
      <c r="H724" s="169"/>
      <c r="I724" s="169"/>
      <c r="J724" s="169"/>
      <c r="K724"/>
      <c r="L724" s="170"/>
      <c r="M724" s="170"/>
      <c r="N724" s="170"/>
      <c r="O724" s="170"/>
      <c r="P724" s="169"/>
      <c r="Q724" s="169"/>
      <c r="R724" s="169"/>
      <c r="S724" s="169"/>
      <c r="T724" s="169"/>
      <c r="U724" s="169"/>
      <c r="V724" s="169"/>
      <c r="W724" s="169"/>
      <c r="X724" s="11"/>
      <c r="Y724" s="170"/>
      <c r="Z724" s="170"/>
      <c r="AA724" s="170"/>
      <c r="AB724" s="170"/>
      <c r="AC724" s="170"/>
      <c r="AD724" s="170"/>
      <c r="AE724" s="171"/>
      <c r="AF724" s="170"/>
      <c r="AG724" s="170"/>
      <c r="AH724" s="170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</row>
    <row r="725" spans="1:149" s="1" customFormat="1" x14ac:dyDescent="0.35">
      <c r="A725" s="190"/>
      <c r="B725" s="2"/>
      <c r="C725" s="2"/>
      <c r="D725" s="2"/>
      <c r="E725" s="2"/>
      <c r="F725" s="2"/>
      <c r="G725" s="2"/>
      <c r="H725" s="169"/>
      <c r="I725" s="169"/>
      <c r="J725" s="169"/>
      <c r="K725"/>
      <c r="L725" s="170"/>
      <c r="M725" s="170"/>
      <c r="N725" s="170"/>
      <c r="O725" s="170"/>
      <c r="P725" s="169"/>
      <c r="Q725" s="169"/>
      <c r="R725" s="169"/>
      <c r="S725" s="169"/>
      <c r="T725" s="169"/>
      <c r="U725" s="169"/>
      <c r="V725" s="169"/>
      <c r="W725" s="169"/>
      <c r="X725" s="11"/>
      <c r="Y725" s="170"/>
      <c r="Z725" s="170"/>
      <c r="AA725" s="170"/>
      <c r="AB725" s="170"/>
      <c r="AC725" s="170"/>
      <c r="AD725" s="170"/>
      <c r="AE725" s="171"/>
      <c r="AF725" s="170"/>
      <c r="AG725" s="170"/>
      <c r="AH725" s="170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</row>
    <row r="726" spans="1:149" s="1" customFormat="1" x14ac:dyDescent="0.35">
      <c r="A726" s="190"/>
      <c r="B726" s="2"/>
      <c r="C726" s="2"/>
      <c r="D726" s="2"/>
      <c r="E726" s="2"/>
      <c r="F726" s="2"/>
      <c r="G726" s="2"/>
      <c r="H726" s="169"/>
      <c r="I726" s="169"/>
      <c r="J726" s="169"/>
      <c r="K726"/>
      <c r="L726" s="170"/>
      <c r="M726" s="170"/>
      <c r="N726" s="170"/>
      <c r="O726" s="170"/>
      <c r="P726" s="169"/>
      <c r="Q726" s="169"/>
      <c r="R726" s="169"/>
      <c r="S726" s="169"/>
      <c r="T726" s="169"/>
      <c r="U726" s="169"/>
      <c r="V726" s="169"/>
      <c r="W726" s="169"/>
      <c r="X726" s="170"/>
      <c r="Y726" s="170"/>
      <c r="Z726" s="170"/>
      <c r="AA726" s="170"/>
      <c r="AB726" s="170"/>
      <c r="AC726" s="170"/>
      <c r="AD726" s="170"/>
      <c r="AE726" s="171"/>
      <c r="AF726" s="170"/>
      <c r="AG726" s="170"/>
      <c r="AH726" s="170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</row>
    <row r="727" spans="1:149" s="1" customFormat="1" x14ac:dyDescent="0.35">
      <c r="A727" s="190"/>
      <c r="B727" s="2"/>
      <c r="C727" s="2"/>
      <c r="D727" s="2"/>
      <c r="E727" s="2"/>
      <c r="F727" s="2"/>
      <c r="G727" s="2"/>
      <c r="H727" s="169"/>
      <c r="I727" s="169"/>
      <c r="J727" s="169"/>
      <c r="K727"/>
      <c r="L727" s="170"/>
      <c r="M727" s="170"/>
      <c r="N727" s="170"/>
      <c r="O727" s="170"/>
      <c r="P727" s="169"/>
      <c r="Q727" s="169"/>
      <c r="R727" s="169"/>
      <c r="S727" s="169"/>
      <c r="T727" s="169"/>
      <c r="U727" s="169"/>
      <c r="V727" s="169"/>
      <c r="W727" s="169"/>
      <c r="X727" s="11"/>
      <c r="Y727" s="170"/>
      <c r="Z727" s="170"/>
      <c r="AA727" s="170"/>
      <c r="AB727" s="170"/>
      <c r="AC727" s="170"/>
      <c r="AD727" s="170"/>
      <c r="AE727" s="171"/>
      <c r="AF727" s="170"/>
      <c r="AG727" s="170"/>
      <c r="AH727" s="170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</row>
    <row r="728" spans="1:149" s="1" customFormat="1" x14ac:dyDescent="0.35">
      <c r="A728" s="190"/>
      <c r="B728" s="2"/>
      <c r="C728" s="2"/>
      <c r="D728" s="2"/>
      <c r="E728" s="2"/>
      <c r="F728" s="2"/>
      <c r="G728" s="2"/>
      <c r="H728" s="169"/>
      <c r="I728" s="169"/>
      <c r="J728" s="169"/>
      <c r="K728"/>
      <c r="L728" s="170"/>
      <c r="M728" s="170"/>
      <c r="N728" s="170"/>
      <c r="O728" s="170"/>
      <c r="P728" s="169"/>
      <c r="Q728" s="169"/>
      <c r="R728" s="169"/>
      <c r="S728" s="169"/>
      <c r="T728" s="169"/>
      <c r="U728" s="169"/>
      <c r="V728" s="169"/>
      <c r="W728" s="169"/>
      <c r="X728" s="11"/>
      <c r="Y728" s="170"/>
      <c r="Z728" s="170"/>
      <c r="AA728" s="170"/>
      <c r="AB728" s="170"/>
      <c r="AC728" s="170"/>
      <c r="AD728" s="170"/>
      <c r="AE728" s="171"/>
      <c r="AF728" s="170"/>
      <c r="AG728" s="170"/>
      <c r="AH728" s="170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</row>
    <row r="729" spans="1:149" s="1" customFormat="1" x14ac:dyDescent="0.35">
      <c r="A729" s="190"/>
      <c r="B729" s="2"/>
      <c r="C729" s="2"/>
      <c r="D729" s="2"/>
      <c r="E729" s="2"/>
      <c r="F729" s="2"/>
      <c r="G729" s="2"/>
      <c r="H729" s="169"/>
      <c r="I729" s="169"/>
      <c r="J729" s="169"/>
      <c r="K729"/>
      <c r="L729" s="170"/>
      <c r="M729" s="170"/>
      <c r="N729" s="170"/>
      <c r="O729" s="170"/>
      <c r="P729" s="169"/>
      <c r="Q729" s="169"/>
      <c r="R729" s="169"/>
      <c r="S729" s="169"/>
      <c r="T729" s="169"/>
      <c r="U729" s="169"/>
      <c r="V729" s="169"/>
      <c r="W729" s="169"/>
      <c r="X729" s="11"/>
      <c r="Y729" s="170"/>
      <c r="Z729" s="170"/>
      <c r="AA729" s="170"/>
      <c r="AB729" s="170"/>
      <c r="AC729" s="170"/>
      <c r="AD729" s="170"/>
      <c r="AE729" s="171"/>
      <c r="AF729" s="170"/>
      <c r="AG729" s="170"/>
      <c r="AH729" s="170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</row>
    <row r="730" spans="1:149" s="1" customFormat="1" x14ac:dyDescent="0.35">
      <c r="A730" s="190"/>
      <c r="B730" s="11"/>
      <c r="C730" s="11"/>
      <c r="D730" s="11"/>
      <c r="E730" s="11"/>
      <c r="F730" s="11"/>
      <c r="G730" s="11"/>
      <c r="H730" s="169"/>
      <c r="I730" s="169"/>
      <c r="J730" s="169"/>
      <c r="K730"/>
      <c r="L730" s="170"/>
      <c r="M730" s="170"/>
      <c r="N730" s="170"/>
      <c r="O730" s="170"/>
      <c r="P730" s="169"/>
      <c r="Q730" s="169"/>
      <c r="R730" s="169"/>
      <c r="S730" s="169"/>
      <c r="T730" s="169"/>
      <c r="U730" s="169"/>
      <c r="V730" s="169"/>
      <c r="W730" s="169"/>
      <c r="X730" s="170"/>
      <c r="Y730" s="170"/>
      <c r="Z730" s="170"/>
      <c r="AA730" s="170"/>
      <c r="AB730" s="170"/>
      <c r="AC730" s="170"/>
      <c r="AD730" s="170"/>
      <c r="AE730" s="171"/>
      <c r="AF730" s="170"/>
      <c r="AG730" s="170"/>
      <c r="AH730" s="17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</row>
    <row r="731" spans="1:149" s="1" customFormat="1" x14ac:dyDescent="0.35">
      <c r="A731" s="190"/>
      <c r="B731" s="11"/>
      <c r="C731" s="11"/>
      <c r="D731" s="11"/>
      <c r="E731" s="11"/>
      <c r="F731" s="11"/>
      <c r="G731" s="11"/>
      <c r="H731" s="169"/>
      <c r="I731" s="169"/>
      <c r="J731" s="169"/>
      <c r="K731"/>
      <c r="L731" s="170"/>
      <c r="M731" s="170"/>
      <c r="N731" s="170"/>
      <c r="O731" s="170"/>
      <c r="P731" s="169"/>
      <c r="Q731" s="169"/>
      <c r="R731" s="169"/>
      <c r="S731" s="169"/>
      <c r="T731" s="169"/>
      <c r="U731" s="169"/>
      <c r="V731" s="169"/>
      <c r="W731" s="169"/>
      <c r="X731" s="11"/>
      <c r="Y731" s="170"/>
      <c r="Z731" s="170"/>
      <c r="AA731" s="170"/>
      <c r="AB731" s="170"/>
      <c r="AC731" s="170"/>
      <c r="AD731" s="170"/>
      <c r="AE731" s="171"/>
      <c r="AF731" s="170"/>
      <c r="AG731" s="170"/>
      <c r="AH731" s="170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</row>
    <row r="732" spans="1:149" s="1" customFormat="1" x14ac:dyDescent="0.35">
      <c r="A732" s="190"/>
      <c r="B732" s="11"/>
      <c r="C732" s="11"/>
      <c r="D732" s="11"/>
      <c r="E732" s="11"/>
      <c r="F732" s="11"/>
      <c r="G732" s="11"/>
      <c r="H732" s="169"/>
      <c r="I732" s="169"/>
      <c r="J732" s="169"/>
      <c r="K732"/>
      <c r="L732" s="170"/>
      <c r="M732" s="170"/>
      <c r="N732" s="170"/>
      <c r="O732" s="170"/>
      <c r="P732" s="169"/>
      <c r="Q732" s="169"/>
      <c r="R732" s="169"/>
      <c r="S732" s="169"/>
      <c r="T732" s="169"/>
      <c r="U732" s="169"/>
      <c r="V732" s="169"/>
      <c r="W732" s="169"/>
      <c r="X732" s="11"/>
      <c r="Y732" s="170"/>
      <c r="Z732" s="170"/>
      <c r="AA732" s="170"/>
      <c r="AB732" s="170"/>
      <c r="AC732" s="170"/>
      <c r="AD732" s="170"/>
      <c r="AE732" s="171"/>
      <c r="AF732" s="170"/>
      <c r="AG732" s="170"/>
      <c r="AH732" s="170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</row>
    <row r="733" spans="1:149" s="1" customFormat="1" x14ac:dyDescent="0.35">
      <c r="A733" s="190"/>
      <c r="B733" s="11"/>
      <c r="C733" s="11"/>
      <c r="D733" s="11"/>
      <c r="E733" s="11"/>
      <c r="F733" s="11"/>
      <c r="G733" s="11"/>
      <c r="H733" s="169"/>
      <c r="I733" s="169"/>
      <c r="J733" s="169"/>
      <c r="K733"/>
      <c r="L733" s="170"/>
      <c r="M733" s="170"/>
      <c r="N733" s="170"/>
      <c r="O733" s="170"/>
      <c r="P733" s="169"/>
      <c r="Q733" s="169"/>
      <c r="R733" s="169"/>
      <c r="S733" s="169"/>
      <c r="T733" s="169"/>
      <c r="U733" s="169"/>
      <c r="V733" s="169"/>
      <c r="W733" s="169"/>
      <c r="X733" s="11"/>
      <c r="Y733" s="170"/>
      <c r="Z733" s="170"/>
      <c r="AA733" s="170"/>
      <c r="AB733" s="170"/>
      <c r="AC733" s="170"/>
      <c r="AD733" s="170"/>
      <c r="AE733" s="171"/>
      <c r="AF733" s="170"/>
      <c r="AG733" s="170"/>
      <c r="AH733" s="170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</row>
    <row r="734" spans="1:149" s="1" customFormat="1" x14ac:dyDescent="0.35">
      <c r="A734" s="190"/>
      <c r="B734" s="2"/>
      <c r="C734" s="2"/>
      <c r="D734" s="2"/>
      <c r="E734" s="2"/>
      <c r="F734" s="2"/>
      <c r="G734" s="2"/>
      <c r="H734" s="169"/>
      <c r="I734" s="169"/>
      <c r="J734" s="169"/>
      <c r="K734"/>
      <c r="L734" s="170"/>
      <c r="M734" s="170"/>
      <c r="N734" s="170"/>
      <c r="O734" s="170"/>
      <c r="P734" s="169"/>
      <c r="Q734" s="169"/>
      <c r="R734" s="169"/>
      <c r="S734" s="169"/>
      <c r="T734" s="169"/>
      <c r="U734" s="169"/>
      <c r="V734" s="169"/>
      <c r="W734" s="169"/>
      <c r="X734" s="170"/>
      <c r="Y734" s="170"/>
      <c r="Z734" s="170"/>
      <c r="AA734" s="170"/>
      <c r="AB734" s="170"/>
      <c r="AC734" s="170"/>
      <c r="AD734" s="170"/>
      <c r="AE734" s="171"/>
      <c r="AF734" s="170"/>
      <c r="AG734" s="170"/>
      <c r="AH734" s="170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</row>
    <row r="735" spans="1:149" s="1" customFormat="1" x14ac:dyDescent="0.35">
      <c r="A735" s="190"/>
      <c r="B735" s="2"/>
      <c r="C735" s="2"/>
      <c r="D735" s="2"/>
      <c r="E735" s="2"/>
      <c r="F735" s="2"/>
      <c r="G735" s="2"/>
      <c r="H735" s="169"/>
      <c r="I735" s="169"/>
      <c r="J735" s="169"/>
      <c r="K735"/>
      <c r="L735" s="170"/>
      <c r="M735" s="170"/>
      <c r="N735" s="170"/>
      <c r="O735" s="170"/>
      <c r="P735" s="169"/>
      <c r="Q735" s="169"/>
      <c r="R735" s="169"/>
      <c r="S735" s="169"/>
      <c r="T735" s="169"/>
      <c r="U735" s="169"/>
      <c r="V735" s="169"/>
      <c r="W735" s="169"/>
      <c r="X735" s="11"/>
      <c r="Y735" s="170"/>
      <c r="Z735" s="170"/>
      <c r="AA735" s="170"/>
      <c r="AB735" s="170"/>
      <c r="AC735" s="170"/>
      <c r="AD735" s="170"/>
      <c r="AE735" s="171"/>
      <c r="AF735" s="170"/>
      <c r="AG735" s="170"/>
      <c r="AH735" s="170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</row>
    <row r="736" spans="1:149" s="1" customFormat="1" x14ac:dyDescent="0.35">
      <c r="A736" s="190"/>
      <c r="B736" s="2"/>
      <c r="C736" s="2"/>
      <c r="D736" s="2"/>
      <c r="E736" s="2"/>
      <c r="F736" s="2"/>
      <c r="G736" s="2"/>
      <c r="H736" s="169"/>
      <c r="I736" s="169"/>
      <c r="J736" s="169"/>
      <c r="K736"/>
      <c r="L736" s="170"/>
      <c r="M736" s="170"/>
      <c r="N736" s="170"/>
      <c r="O736" s="170"/>
      <c r="P736" s="169"/>
      <c r="Q736" s="169"/>
      <c r="R736" s="169"/>
      <c r="S736" s="169"/>
      <c r="T736" s="169"/>
      <c r="U736" s="169"/>
      <c r="V736" s="169"/>
      <c r="W736" s="169"/>
      <c r="X736" s="11"/>
      <c r="Y736" s="170"/>
      <c r="Z736" s="170"/>
      <c r="AA736" s="170"/>
      <c r="AB736" s="170"/>
      <c r="AC736" s="170"/>
      <c r="AD736" s="170"/>
      <c r="AE736" s="171"/>
      <c r="AF736" s="170"/>
      <c r="AG736" s="170"/>
      <c r="AH736" s="170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</row>
    <row r="737" spans="1:149" s="1" customFormat="1" x14ac:dyDescent="0.35">
      <c r="A737" s="190"/>
      <c r="B737" s="2"/>
      <c r="C737" s="2"/>
      <c r="D737" s="2"/>
      <c r="E737" s="2"/>
      <c r="F737" s="2"/>
      <c r="G737" s="2"/>
      <c r="H737" s="169"/>
      <c r="I737" s="169"/>
      <c r="J737" s="169"/>
      <c r="K737"/>
      <c r="L737" s="170"/>
      <c r="M737" s="170"/>
      <c r="N737" s="170"/>
      <c r="O737" s="170"/>
      <c r="P737" s="169"/>
      <c r="Q737" s="169"/>
      <c r="R737" s="169"/>
      <c r="S737" s="169"/>
      <c r="T737" s="169"/>
      <c r="U737" s="169"/>
      <c r="V737" s="169"/>
      <c r="W737" s="169"/>
      <c r="X737" s="11"/>
      <c r="Y737" s="170"/>
      <c r="Z737" s="170"/>
      <c r="AA737" s="170"/>
      <c r="AB737" s="170"/>
      <c r="AC737" s="170"/>
      <c r="AD737" s="170"/>
      <c r="AE737" s="171"/>
      <c r="AF737" s="170"/>
      <c r="AG737" s="170"/>
      <c r="AH737" s="170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</row>
    <row r="738" spans="1:149" s="1" customFormat="1" x14ac:dyDescent="0.35">
      <c r="A738" s="190"/>
      <c r="B738" s="2"/>
      <c r="C738" s="2"/>
      <c r="D738" s="2"/>
      <c r="E738" s="2"/>
      <c r="F738" s="2"/>
      <c r="G738" s="2"/>
      <c r="H738" s="169"/>
      <c r="I738" s="169"/>
      <c r="J738" s="169"/>
      <c r="K738"/>
      <c r="L738" s="170"/>
      <c r="M738" s="170"/>
      <c r="N738" s="170"/>
      <c r="O738" s="170"/>
      <c r="P738" s="169"/>
      <c r="Q738" s="169"/>
      <c r="R738" s="169"/>
      <c r="S738" s="169"/>
      <c r="T738" s="169"/>
      <c r="U738" s="169"/>
      <c r="V738" s="169"/>
      <c r="W738" s="169"/>
      <c r="X738" s="170"/>
      <c r="Y738" s="170"/>
      <c r="Z738" s="170"/>
      <c r="AA738" s="170"/>
      <c r="AB738" s="170"/>
      <c r="AC738" s="170"/>
      <c r="AD738" s="170"/>
      <c r="AE738" s="171"/>
      <c r="AF738" s="170"/>
      <c r="AG738" s="170"/>
      <c r="AH738" s="170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</row>
    <row r="739" spans="1:149" s="1" customFormat="1" x14ac:dyDescent="0.35">
      <c r="A739" s="190"/>
      <c r="B739" s="2"/>
      <c r="C739" s="2"/>
      <c r="D739" s="2"/>
      <c r="E739" s="2"/>
      <c r="F739" s="2"/>
      <c r="G739" s="2"/>
      <c r="H739" s="169"/>
      <c r="I739" s="169"/>
      <c r="J739" s="169"/>
      <c r="K739"/>
      <c r="L739" s="170"/>
      <c r="M739" s="170"/>
      <c r="N739" s="170"/>
      <c r="O739" s="170"/>
      <c r="P739" s="169"/>
      <c r="Q739" s="169"/>
      <c r="R739" s="169"/>
      <c r="S739" s="169"/>
      <c r="T739" s="169"/>
      <c r="U739" s="169"/>
      <c r="V739" s="169"/>
      <c r="W739" s="169"/>
      <c r="X739" s="11"/>
      <c r="Y739" s="170"/>
      <c r="Z739" s="170"/>
      <c r="AA739" s="170"/>
      <c r="AB739" s="170"/>
      <c r="AC739" s="170"/>
      <c r="AD739" s="170"/>
      <c r="AE739" s="171"/>
      <c r="AF739" s="170"/>
      <c r="AG739" s="170"/>
      <c r="AH739" s="170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</row>
    <row r="740" spans="1:149" s="1" customFormat="1" x14ac:dyDescent="0.35">
      <c r="A740" s="190"/>
      <c r="B740" s="2"/>
      <c r="C740" s="2"/>
      <c r="D740" s="2"/>
      <c r="E740" s="2"/>
      <c r="F740" s="2"/>
      <c r="G740" s="2"/>
      <c r="H740" s="169"/>
      <c r="I740" s="169"/>
      <c r="J740" s="169"/>
      <c r="K740"/>
      <c r="L740" s="170"/>
      <c r="M740" s="170"/>
      <c r="N740" s="170"/>
      <c r="O740" s="170"/>
      <c r="P740" s="169"/>
      <c r="Q740" s="169"/>
      <c r="R740" s="169"/>
      <c r="S740" s="169"/>
      <c r="T740" s="169"/>
      <c r="U740" s="169"/>
      <c r="V740" s="169"/>
      <c r="W740" s="169"/>
      <c r="X740" s="11"/>
      <c r="Y740" s="170"/>
      <c r="Z740" s="170"/>
      <c r="AA740" s="170"/>
      <c r="AB740" s="170"/>
      <c r="AC740" s="170"/>
      <c r="AD740" s="170"/>
      <c r="AE740" s="171"/>
      <c r="AF740" s="170"/>
      <c r="AG740" s="170"/>
      <c r="AH740" s="17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</row>
    <row r="741" spans="1:149" s="1" customFormat="1" x14ac:dyDescent="0.35">
      <c r="A741" s="190"/>
      <c r="B741" s="2"/>
      <c r="C741" s="2"/>
      <c r="D741" s="2"/>
      <c r="E741" s="2"/>
      <c r="F741" s="2"/>
      <c r="G741" s="2"/>
      <c r="H741" s="169"/>
      <c r="I741" s="169"/>
      <c r="J741" s="169"/>
      <c r="K741"/>
      <c r="L741" s="170"/>
      <c r="M741" s="170"/>
      <c r="N741" s="170"/>
      <c r="O741" s="170"/>
      <c r="P741" s="169"/>
      <c r="Q741" s="169"/>
      <c r="R741" s="169"/>
      <c r="S741" s="169"/>
      <c r="T741" s="169"/>
      <c r="U741" s="169"/>
      <c r="V741" s="169"/>
      <c r="W741" s="169"/>
      <c r="X741" s="11"/>
      <c r="Y741" s="170"/>
      <c r="Z741" s="170"/>
      <c r="AA741" s="170"/>
      <c r="AB741" s="170"/>
      <c r="AC741" s="170"/>
      <c r="AD741" s="170"/>
      <c r="AE741" s="171"/>
      <c r="AF741" s="170"/>
      <c r="AG741" s="170"/>
      <c r="AH741" s="170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</row>
    <row r="742" spans="1:149" s="1" customFormat="1" x14ac:dyDescent="0.35">
      <c r="A742" s="190"/>
      <c r="B742" s="2"/>
      <c r="C742" s="2"/>
      <c r="D742" s="2"/>
      <c r="E742" s="2"/>
      <c r="F742" s="2"/>
      <c r="G742" s="2"/>
      <c r="H742" s="169"/>
      <c r="I742" s="169"/>
      <c r="J742" s="169"/>
      <c r="K742"/>
      <c r="L742" s="170"/>
      <c r="M742" s="170"/>
      <c r="N742" s="170"/>
      <c r="O742" s="170"/>
      <c r="P742" s="169"/>
      <c r="Q742" s="169"/>
      <c r="R742" s="169"/>
      <c r="S742" s="169"/>
      <c r="T742" s="169"/>
      <c r="U742" s="169"/>
      <c r="V742" s="169"/>
      <c r="W742" s="169"/>
      <c r="X742" s="170"/>
      <c r="Y742" s="170"/>
      <c r="Z742" s="170"/>
      <c r="AA742" s="170"/>
      <c r="AB742" s="170"/>
      <c r="AC742" s="170"/>
      <c r="AD742" s="170"/>
      <c r="AE742" s="171"/>
      <c r="AF742" s="170"/>
      <c r="AG742" s="170"/>
      <c r="AH742" s="170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</row>
    <row r="743" spans="1:149" s="1" customFormat="1" x14ac:dyDescent="0.35">
      <c r="A743" s="190"/>
      <c r="B743" s="2"/>
      <c r="C743" s="2"/>
      <c r="D743" s="2"/>
      <c r="E743" s="2"/>
      <c r="F743" s="2"/>
      <c r="G743" s="2"/>
      <c r="H743" s="169"/>
      <c r="I743" s="169"/>
      <c r="J743" s="169"/>
      <c r="K743"/>
      <c r="L743" s="170"/>
      <c r="M743" s="170"/>
      <c r="N743" s="170"/>
      <c r="O743" s="170"/>
      <c r="P743" s="169"/>
      <c r="Q743" s="169"/>
      <c r="R743" s="169"/>
      <c r="S743" s="169"/>
      <c r="T743" s="169"/>
      <c r="U743" s="169"/>
      <c r="V743" s="169"/>
      <c r="W743" s="169"/>
      <c r="X743" s="11"/>
      <c r="Y743" s="170"/>
      <c r="Z743" s="170"/>
      <c r="AA743" s="170"/>
      <c r="AB743" s="170"/>
      <c r="AC743" s="170"/>
      <c r="AD743" s="170"/>
      <c r="AE743" s="171"/>
      <c r="AF743" s="170"/>
      <c r="AG743" s="170"/>
      <c r="AH743" s="170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</row>
    <row r="744" spans="1:149" s="1" customFormat="1" x14ac:dyDescent="0.35">
      <c r="A744" s="190"/>
      <c r="B744" s="2"/>
      <c r="C744" s="2"/>
      <c r="D744" s="2"/>
      <c r="E744" s="2"/>
      <c r="F744" s="2"/>
      <c r="G744" s="2"/>
      <c r="H744" s="169"/>
      <c r="I744" s="169"/>
      <c r="J744" s="169"/>
      <c r="K744"/>
      <c r="L744" s="170"/>
      <c r="M744" s="170"/>
      <c r="N744" s="170"/>
      <c r="O744" s="170"/>
      <c r="P744" s="169"/>
      <c r="Q744" s="169"/>
      <c r="R744" s="169"/>
      <c r="S744" s="169"/>
      <c r="T744" s="169"/>
      <c r="U744" s="169"/>
      <c r="V744" s="169"/>
      <c r="W744" s="169"/>
      <c r="X744" s="11"/>
      <c r="Y744" s="170"/>
      <c r="Z744" s="170"/>
      <c r="AA744" s="170"/>
      <c r="AB744" s="170"/>
      <c r="AC744" s="170"/>
      <c r="AD744" s="170"/>
      <c r="AE744" s="171"/>
      <c r="AF744" s="170"/>
      <c r="AG744" s="170"/>
      <c r="AH744" s="170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</row>
    <row r="745" spans="1:149" s="1" customFormat="1" x14ac:dyDescent="0.35">
      <c r="A745" s="190"/>
      <c r="B745" s="2"/>
      <c r="C745" s="2"/>
      <c r="D745" s="2"/>
      <c r="E745" s="2"/>
      <c r="F745" s="2"/>
      <c r="G745" s="2"/>
      <c r="H745" s="169"/>
      <c r="I745" s="169"/>
      <c r="J745" s="169"/>
      <c r="K745"/>
      <c r="L745" s="170"/>
      <c r="M745" s="170"/>
      <c r="N745" s="170"/>
      <c r="O745" s="170"/>
      <c r="P745" s="169"/>
      <c r="Q745" s="169"/>
      <c r="R745" s="169"/>
      <c r="S745" s="169"/>
      <c r="T745" s="169"/>
      <c r="U745" s="169"/>
      <c r="V745" s="169"/>
      <c r="W745" s="169"/>
      <c r="X745" s="11"/>
      <c r="Y745" s="170"/>
      <c r="Z745" s="170"/>
      <c r="AA745" s="170"/>
      <c r="AB745" s="170"/>
      <c r="AC745" s="170"/>
      <c r="AD745" s="170"/>
      <c r="AE745" s="171"/>
      <c r="AF745" s="170"/>
      <c r="AG745" s="170"/>
      <c r="AH745" s="170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</row>
    <row r="746" spans="1:149" s="1" customFormat="1" x14ac:dyDescent="0.35">
      <c r="A746" s="190"/>
      <c r="B746" s="2"/>
      <c r="C746" s="2"/>
      <c r="D746" s="2"/>
      <c r="E746" s="2"/>
      <c r="F746" s="2"/>
      <c r="G746" s="2"/>
      <c r="H746" s="169"/>
      <c r="I746" s="169"/>
      <c r="J746" s="169"/>
      <c r="K746"/>
      <c r="L746" s="170"/>
      <c r="M746" s="170"/>
      <c r="N746" s="170"/>
      <c r="O746" s="170"/>
      <c r="P746" s="169"/>
      <c r="Q746" s="169"/>
      <c r="R746" s="169"/>
      <c r="S746" s="169"/>
      <c r="T746" s="169"/>
      <c r="U746" s="169"/>
      <c r="V746" s="169"/>
      <c r="W746" s="169"/>
      <c r="X746" s="170"/>
      <c r="Y746" s="170"/>
      <c r="Z746" s="170"/>
      <c r="AA746" s="170"/>
      <c r="AB746" s="170"/>
      <c r="AC746" s="170"/>
      <c r="AD746" s="170"/>
      <c r="AE746" s="171"/>
      <c r="AF746" s="170"/>
      <c r="AG746" s="170"/>
      <c r="AH746" s="170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</row>
    <row r="747" spans="1:149" s="1" customFormat="1" x14ac:dyDescent="0.35">
      <c r="A747" s="190"/>
      <c r="B747" s="2"/>
      <c r="C747" s="2"/>
      <c r="D747" s="2"/>
      <c r="E747" s="2"/>
      <c r="F747" s="2"/>
      <c r="G747" s="2"/>
      <c r="H747" s="169"/>
      <c r="I747" s="169"/>
      <c r="J747" s="169"/>
      <c r="K747"/>
      <c r="L747" s="170"/>
      <c r="M747" s="170"/>
      <c r="N747" s="170"/>
      <c r="O747" s="170"/>
      <c r="P747" s="169"/>
      <c r="Q747" s="169"/>
      <c r="R747" s="169"/>
      <c r="S747" s="169"/>
      <c r="T747" s="169"/>
      <c r="U747" s="169"/>
      <c r="V747" s="169"/>
      <c r="W747" s="169"/>
      <c r="X747" s="11"/>
      <c r="Y747" s="170"/>
      <c r="Z747" s="170"/>
      <c r="AA747" s="170"/>
      <c r="AB747" s="170"/>
      <c r="AC747" s="170"/>
      <c r="AD747" s="170"/>
      <c r="AE747" s="171"/>
      <c r="AF747" s="170"/>
      <c r="AG747" s="170"/>
      <c r="AH747" s="170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</row>
    <row r="748" spans="1:149" s="1" customFormat="1" x14ac:dyDescent="0.35">
      <c r="A748" s="190"/>
      <c r="B748" s="2"/>
      <c r="C748" s="2"/>
      <c r="D748" s="2"/>
      <c r="E748" s="2"/>
      <c r="F748" s="2"/>
      <c r="G748" s="2"/>
      <c r="H748" s="169"/>
      <c r="I748" s="169"/>
      <c r="J748" s="169"/>
      <c r="K748"/>
      <c r="L748" s="170"/>
      <c r="M748" s="170"/>
      <c r="N748" s="170"/>
      <c r="O748" s="170"/>
      <c r="P748" s="169"/>
      <c r="Q748" s="169"/>
      <c r="R748" s="169"/>
      <c r="S748" s="169"/>
      <c r="T748" s="169"/>
      <c r="U748" s="169"/>
      <c r="V748" s="169"/>
      <c r="W748" s="169"/>
      <c r="X748" s="11"/>
      <c r="Y748" s="170"/>
      <c r="Z748" s="170"/>
      <c r="AA748" s="170"/>
      <c r="AB748" s="170"/>
      <c r="AC748" s="170"/>
      <c r="AD748" s="170"/>
      <c r="AE748" s="171"/>
      <c r="AF748" s="170"/>
      <c r="AG748" s="170"/>
      <c r="AH748" s="170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</row>
    <row r="749" spans="1:149" s="1" customFormat="1" x14ac:dyDescent="0.35">
      <c r="A749" s="190"/>
      <c r="B749" s="2"/>
      <c r="C749" s="2"/>
      <c r="D749" s="2"/>
      <c r="E749" s="2"/>
      <c r="F749" s="2"/>
      <c r="G749" s="2"/>
      <c r="H749" s="169"/>
      <c r="I749" s="169"/>
      <c r="J749" s="169"/>
      <c r="K749"/>
      <c r="L749" s="170"/>
      <c r="M749" s="170"/>
      <c r="N749" s="170"/>
      <c r="O749" s="170"/>
      <c r="P749" s="169"/>
      <c r="Q749" s="169"/>
      <c r="R749" s="169"/>
      <c r="S749" s="169"/>
      <c r="T749" s="169"/>
      <c r="U749" s="169"/>
      <c r="V749" s="169"/>
      <c r="W749" s="169"/>
      <c r="X749" s="11"/>
      <c r="Y749" s="170"/>
      <c r="Z749" s="170"/>
      <c r="AA749" s="170"/>
      <c r="AB749" s="170"/>
      <c r="AC749" s="170"/>
      <c r="AD749" s="170"/>
      <c r="AE749" s="171"/>
      <c r="AF749" s="170"/>
      <c r="AG749" s="170"/>
      <c r="AH749" s="170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</row>
    <row r="750" spans="1:149" s="1" customFormat="1" x14ac:dyDescent="0.35">
      <c r="A750" s="190"/>
      <c r="B750" s="2"/>
      <c r="C750" s="2"/>
      <c r="D750" s="2"/>
      <c r="E750" s="2"/>
      <c r="F750" s="2"/>
      <c r="G750" s="2"/>
      <c r="H750" s="169"/>
      <c r="I750" s="169"/>
      <c r="J750" s="169"/>
      <c r="K750"/>
      <c r="L750" s="170"/>
      <c r="M750" s="170"/>
      <c r="N750" s="170"/>
      <c r="O750" s="170"/>
      <c r="P750" s="169"/>
      <c r="Q750" s="169"/>
      <c r="R750" s="169"/>
      <c r="S750" s="169"/>
      <c r="T750" s="169"/>
      <c r="U750" s="169"/>
      <c r="V750" s="169"/>
      <c r="W750" s="169"/>
      <c r="X750" s="170"/>
      <c r="Y750" s="170"/>
      <c r="Z750" s="170"/>
      <c r="AA750" s="170"/>
      <c r="AB750" s="170"/>
      <c r="AC750" s="170"/>
      <c r="AD750" s="170"/>
      <c r="AE750" s="171"/>
      <c r="AF750" s="170"/>
      <c r="AG750" s="170"/>
      <c r="AH750" s="17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</row>
    <row r="751" spans="1:149" s="1" customFormat="1" x14ac:dyDescent="0.35">
      <c r="A751" s="190"/>
      <c r="B751" s="2"/>
      <c r="C751" s="2"/>
      <c r="D751" s="2"/>
      <c r="E751" s="2"/>
      <c r="F751" s="2"/>
      <c r="G751" s="2"/>
      <c r="H751" s="169"/>
      <c r="I751" s="169"/>
      <c r="J751" s="169"/>
      <c r="K751"/>
      <c r="L751" s="170"/>
      <c r="M751" s="170"/>
      <c r="N751" s="170"/>
      <c r="O751" s="170"/>
      <c r="P751" s="169"/>
      <c r="Q751" s="169"/>
      <c r="R751" s="169"/>
      <c r="S751" s="169"/>
      <c r="T751" s="169"/>
      <c r="U751" s="169"/>
      <c r="V751" s="169"/>
      <c r="W751" s="169"/>
      <c r="X751" s="11"/>
      <c r="Y751" s="170"/>
      <c r="Z751" s="170"/>
      <c r="AA751" s="170"/>
      <c r="AB751" s="170"/>
      <c r="AC751" s="170"/>
      <c r="AD751" s="170"/>
      <c r="AE751" s="171"/>
      <c r="AF751" s="170"/>
      <c r="AG751" s="170"/>
      <c r="AH751" s="170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</row>
    <row r="752" spans="1:149" s="1" customFormat="1" x14ac:dyDescent="0.35">
      <c r="A752" s="190"/>
      <c r="B752" s="2"/>
      <c r="C752" s="2"/>
      <c r="D752" s="2"/>
      <c r="E752" s="2"/>
      <c r="F752" s="2"/>
      <c r="G752" s="2"/>
      <c r="H752" s="169"/>
      <c r="I752" s="169"/>
      <c r="J752" s="169"/>
      <c r="K752"/>
      <c r="L752" s="170"/>
      <c r="M752" s="170"/>
      <c r="N752" s="170"/>
      <c r="O752" s="170"/>
      <c r="P752" s="169"/>
      <c r="Q752" s="169"/>
      <c r="R752" s="169"/>
      <c r="S752" s="169"/>
      <c r="T752" s="169"/>
      <c r="U752" s="169"/>
      <c r="V752" s="169"/>
      <c r="W752" s="169"/>
      <c r="X752" s="11"/>
      <c r="Y752" s="170"/>
      <c r="Z752" s="170"/>
      <c r="AA752" s="170"/>
      <c r="AB752" s="170"/>
      <c r="AC752" s="170"/>
      <c r="AD752" s="170"/>
      <c r="AE752" s="171"/>
      <c r="AF752" s="170"/>
      <c r="AG752" s="170"/>
      <c r="AH752" s="170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</row>
    <row r="753" spans="1:149" s="1" customFormat="1" x14ac:dyDescent="0.35">
      <c r="A753" s="190"/>
      <c r="B753" s="2"/>
      <c r="C753" s="2"/>
      <c r="D753" s="2"/>
      <c r="E753" s="2"/>
      <c r="F753" s="2"/>
      <c r="G753" s="2"/>
      <c r="H753" s="169"/>
      <c r="I753" s="169"/>
      <c r="J753" s="169"/>
      <c r="K753"/>
      <c r="L753" s="170"/>
      <c r="M753" s="170"/>
      <c r="N753" s="170"/>
      <c r="O753" s="170"/>
      <c r="P753" s="169"/>
      <c r="Q753" s="169"/>
      <c r="R753" s="169"/>
      <c r="S753" s="169"/>
      <c r="T753" s="169"/>
      <c r="U753" s="169"/>
      <c r="V753" s="169"/>
      <c r="W753" s="169"/>
      <c r="X753" s="11"/>
      <c r="Y753" s="170"/>
      <c r="Z753" s="170"/>
      <c r="AA753" s="170"/>
      <c r="AB753" s="170"/>
      <c r="AC753" s="170"/>
      <c r="AD753" s="170"/>
      <c r="AE753" s="171"/>
      <c r="AF753" s="170"/>
      <c r="AG753" s="170"/>
      <c r="AH753" s="170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</row>
    <row r="754" spans="1:149" s="1" customFormat="1" x14ac:dyDescent="0.35">
      <c r="A754" s="190"/>
      <c r="B754" s="2"/>
      <c r="C754" s="2"/>
      <c r="D754" s="2"/>
      <c r="E754" s="2"/>
      <c r="F754" s="2"/>
      <c r="G754" s="2"/>
      <c r="H754" s="169"/>
      <c r="I754" s="169"/>
      <c r="J754" s="169"/>
      <c r="K754"/>
      <c r="L754" s="170"/>
      <c r="M754" s="170"/>
      <c r="N754" s="170"/>
      <c r="O754" s="170"/>
      <c r="P754" s="169"/>
      <c r="Q754" s="169"/>
      <c r="R754" s="169"/>
      <c r="S754" s="169"/>
      <c r="T754" s="169"/>
      <c r="U754" s="169"/>
      <c r="V754" s="169"/>
      <c r="W754" s="169"/>
      <c r="X754" s="170"/>
      <c r="Y754" s="170"/>
      <c r="Z754" s="170"/>
      <c r="AA754" s="170"/>
      <c r="AB754" s="170"/>
      <c r="AC754" s="170"/>
      <c r="AD754" s="170"/>
      <c r="AE754" s="171"/>
      <c r="AF754" s="170"/>
      <c r="AG754" s="170"/>
      <c r="AH754" s="170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</row>
    <row r="755" spans="1:149" s="1" customFormat="1" x14ac:dyDescent="0.35">
      <c r="A755" s="190"/>
      <c r="B755" s="2"/>
      <c r="C755" s="2"/>
      <c r="D755" s="2"/>
      <c r="E755" s="2"/>
      <c r="F755" s="2"/>
      <c r="G755" s="2"/>
      <c r="H755" s="169"/>
      <c r="I755" s="169"/>
      <c r="J755" s="169"/>
      <c r="K755"/>
      <c r="L755" s="170"/>
      <c r="M755" s="170"/>
      <c r="N755" s="170"/>
      <c r="O755" s="170"/>
      <c r="P755" s="169"/>
      <c r="Q755" s="169"/>
      <c r="R755" s="169"/>
      <c r="S755" s="169"/>
      <c r="T755" s="169"/>
      <c r="U755" s="169"/>
      <c r="V755" s="169"/>
      <c r="W755" s="169"/>
      <c r="X755" s="11"/>
      <c r="Y755" s="170"/>
      <c r="Z755" s="170"/>
      <c r="AA755" s="170"/>
      <c r="AB755" s="170"/>
      <c r="AC755" s="170"/>
      <c r="AD755" s="170"/>
      <c r="AE755" s="171"/>
      <c r="AF755" s="170"/>
      <c r="AG755" s="170"/>
      <c r="AH755" s="170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</row>
    <row r="756" spans="1:149" s="1" customFormat="1" x14ac:dyDescent="0.35">
      <c r="A756" s="190"/>
      <c r="B756" s="2"/>
      <c r="C756" s="2"/>
      <c r="D756" s="2"/>
      <c r="E756" s="2"/>
      <c r="F756" s="2"/>
      <c r="G756" s="2"/>
      <c r="H756" s="169"/>
      <c r="I756" s="169"/>
      <c r="J756" s="169"/>
      <c r="K756"/>
      <c r="L756" s="170"/>
      <c r="M756" s="170"/>
      <c r="N756" s="170"/>
      <c r="O756" s="170"/>
      <c r="P756" s="169"/>
      <c r="Q756" s="169"/>
      <c r="R756" s="169"/>
      <c r="S756" s="169"/>
      <c r="T756" s="169"/>
      <c r="U756" s="169"/>
      <c r="V756" s="169"/>
      <c r="W756" s="169"/>
      <c r="X756" s="11"/>
      <c r="Y756" s="170"/>
      <c r="Z756" s="170"/>
      <c r="AA756" s="170"/>
      <c r="AB756" s="170"/>
      <c r="AC756" s="170"/>
      <c r="AD756" s="170"/>
      <c r="AE756" s="171"/>
      <c r="AF756" s="170"/>
      <c r="AG756" s="170"/>
      <c r="AH756" s="170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</row>
    <row r="757" spans="1:149" s="1" customFormat="1" x14ac:dyDescent="0.35">
      <c r="A757" s="190"/>
      <c r="B757" s="2"/>
      <c r="C757" s="2"/>
      <c r="D757" s="2"/>
      <c r="E757" s="2"/>
      <c r="F757" s="2"/>
      <c r="G757" s="2"/>
      <c r="H757" s="169"/>
      <c r="I757" s="169"/>
      <c r="J757" s="169"/>
      <c r="K757"/>
      <c r="L757" s="170"/>
      <c r="M757" s="170"/>
      <c r="N757" s="170"/>
      <c r="O757" s="170"/>
      <c r="P757" s="169"/>
      <c r="Q757" s="169"/>
      <c r="R757" s="169"/>
      <c r="S757" s="169"/>
      <c r="T757" s="169"/>
      <c r="U757" s="169"/>
      <c r="V757" s="169"/>
      <c r="W757" s="169"/>
      <c r="X757" s="11"/>
      <c r="Y757" s="170"/>
      <c r="Z757" s="170"/>
      <c r="AA757" s="170"/>
      <c r="AB757" s="170"/>
      <c r="AC757" s="170"/>
      <c r="AD757" s="170"/>
      <c r="AE757" s="171"/>
      <c r="AF757" s="170"/>
      <c r="AG757" s="170"/>
      <c r="AH757" s="170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</row>
    <row r="758" spans="1:149" s="1" customFormat="1" x14ac:dyDescent="0.35">
      <c r="A758" s="190"/>
      <c r="B758" s="2"/>
      <c r="C758" s="2"/>
      <c r="D758" s="2"/>
      <c r="E758" s="2"/>
      <c r="F758" s="2"/>
      <c r="G758" s="2"/>
      <c r="H758" s="169"/>
      <c r="I758" s="169"/>
      <c r="J758" s="169"/>
      <c r="K758"/>
      <c r="L758" s="170"/>
      <c r="M758" s="170"/>
      <c r="N758" s="170"/>
      <c r="O758" s="170"/>
      <c r="P758" s="169"/>
      <c r="Q758" s="169"/>
      <c r="R758" s="169"/>
      <c r="S758" s="169"/>
      <c r="T758" s="169"/>
      <c r="U758" s="169"/>
      <c r="V758" s="169"/>
      <c r="W758" s="169"/>
      <c r="X758" s="170"/>
      <c r="Y758" s="170"/>
      <c r="Z758" s="170"/>
      <c r="AA758" s="170"/>
      <c r="AB758" s="170"/>
      <c r="AC758" s="170"/>
      <c r="AD758" s="170"/>
      <c r="AE758" s="171"/>
      <c r="AF758" s="170"/>
      <c r="AG758" s="170"/>
      <c r="AH758" s="170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</row>
    <row r="759" spans="1:149" s="1" customFormat="1" x14ac:dyDescent="0.35">
      <c r="A759" s="190"/>
      <c r="B759" s="2"/>
      <c r="C759" s="2"/>
      <c r="D759" s="2"/>
      <c r="E759" s="2"/>
      <c r="F759" s="2"/>
      <c r="G759" s="2"/>
      <c r="H759" s="169"/>
      <c r="I759" s="169"/>
      <c r="J759" s="169"/>
      <c r="K759"/>
      <c r="L759" s="170"/>
      <c r="M759" s="170"/>
      <c r="N759" s="170"/>
      <c r="O759" s="170"/>
      <c r="P759" s="169"/>
      <c r="Q759" s="169"/>
      <c r="R759" s="169"/>
      <c r="S759" s="169"/>
      <c r="T759" s="169"/>
      <c r="U759" s="169"/>
      <c r="V759" s="169"/>
      <c r="W759" s="169"/>
      <c r="X759" s="11"/>
      <c r="Y759" s="170"/>
      <c r="Z759" s="170"/>
      <c r="AA759" s="170"/>
      <c r="AB759" s="170"/>
      <c r="AC759" s="170"/>
      <c r="AD759" s="170"/>
      <c r="AE759" s="171"/>
      <c r="AF759" s="170"/>
      <c r="AG759" s="170"/>
      <c r="AH759" s="170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</row>
    <row r="760" spans="1:149" s="1" customFormat="1" x14ac:dyDescent="0.35">
      <c r="A760" s="190"/>
      <c r="B760" s="2"/>
      <c r="C760" s="2"/>
      <c r="D760" s="2"/>
      <c r="E760" s="2"/>
      <c r="F760" s="2"/>
      <c r="G760" s="2"/>
      <c r="H760" s="169"/>
      <c r="I760" s="169"/>
      <c r="J760" s="169"/>
      <c r="K760"/>
      <c r="L760" s="170"/>
      <c r="M760" s="170"/>
      <c r="N760" s="170"/>
      <c r="O760" s="170"/>
      <c r="P760" s="169"/>
      <c r="Q760" s="169"/>
      <c r="R760" s="169"/>
      <c r="S760" s="169"/>
      <c r="T760" s="169"/>
      <c r="U760" s="169"/>
      <c r="V760" s="169"/>
      <c r="W760" s="169"/>
      <c r="X760" s="11"/>
      <c r="Y760" s="170"/>
      <c r="Z760" s="170"/>
      <c r="AA760" s="170"/>
      <c r="AB760" s="170"/>
      <c r="AC760" s="170"/>
      <c r="AD760" s="170"/>
      <c r="AE760" s="171"/>
      <c r="AF760" s="170"/>
      <c r="AG760" s="170"/>
      <c r="AH760" s="17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</row>
    <row r="761" spans="1:149" s="1" customFormat="1" x14ac:dyDescent="0.35">
      <c r="A761" s="190"/>
      <c r="B761" s="2"/>
      <c r="C761" s="2"/>
      <c r="D761" s="2"/>
      <c r="E761" s="2"/>
      <c r="F761" s="2"/>
      <c r="G761" s="2"/>
      <c r="H761" s="169"/>
      <c r="I761" s="169"/>
      <c r="J761" s="169"/>
      <c r="K761"/>
      <c r="L761" s="170"/>
      <c r="M761" s="170"/>
      <c r="N761" s="170"/>
      <c r="O761" s="170"/>
      <c r="P761" s="169"/>
      <c r="Q761" s="169"/>
      <c r="R761" s="169"/>
      <c r="S761" s="169"/>
      <c r="T761" s="169"/>
      <c r="U761" s="169"/>
      <c r="V761" s="169"/>
      <c r="W761" s="169"/>
      <c r="X761" s="11"/>
      <c r="Y761" s="170"/>
      <c r="Z761" s="170"/>
      <c r="AA761" s="170"/>
      <c r="AB761" s="170"/>
      <c r="AC761" s="170"/>
      <c r="AD761" s="170"/>
      <c r="AE761" s="171"/>
      <c r="AF761" s="170"/>
      <c r="AG761" s="170"/>
      <c r="AH761" s="170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</row>
    <row r="762" spans="1:149" s="1" customFormat="1" x14ac:dyDescent="0.35">
      <c r="A762" s="190"/>
      <c r="B762" s="2"/>
      <c r="C762" s="2"/>
      <c r="D762" s="2"/>
      <c r="E762" s="2"/>
      <c r="F762" s="2"/>
      <c r="G762" s="2"/>
      <c r="H762" s="169"/>
      <c r="I762" s="169"/>
      <c r="J762" s="169"/>
      <c r="K762"/>
      <c r="L762" s="170"/>
      <c r="M762" s="170"/>
      <c r="N762" s="170"/>
      <c r="O762" s="170"/>
      <c r="P762" s="169"/>
      <c r="Q762" s="169"/>
      <c r="R762" s="169"/>
      <c r="S762" s="169"/>
      <c r="T762" s="169"/>
      <c r="U762" s="169"/>
      <c r="V762" s="169"/>
      <c r="W762" s="169"/>
      <c r="X762" s="170"/>
      <c r="Y762" s="170"/>
      <c r="Z762" s="170"/>
      <c r="AA762" s="170"/>
      <c r="AB762" s="170"/>
      <c r="AC762" s="170"/>
      <c r="AD762" s="170"/>
      <c r="AE762" s="171"/>
      <c r="AF762" s="170"/>
      <c r="AG762" s="170"/>
      <c r="AH762" s="170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</row>
    <row r="763" spans="1:149" s="1" customFormat="1" x14ac:dyDescent="0.35">
      <c r="A763" s="190"/>
      <c r="B763" s="2"/>
      <c r="C763" s="2"/>
      <c r="D763" s="2"/>
      <c r="E763" s="2"/>
      <c r="F763" s="2"/>
      <c r="G763" s="2"/>
      <c r="H763" s="169"/>
      <c r="I763" s="169"/>
      <c r="J763" s="169"/>
      <c r="K763"/>
      <c r="L763" s="170"/>
      <c r="M763" s="170"/>
      <c r="N763" s="170"/>
      <c r="O763" s="170"/>
      <c r="P763" s="169"/>
      <c r="Q763" s="169"/>
      <c r="R763" s="169"/>
      <c r="S763" s="169"/>
      <c r="T763" s="169"/>
      <c r="U763" s="169"/>
      <c r="V763" s="169"/>
      <c r="W763" s="169"/>
      <c r="X763" s="11"/>
      <c r="Y763" s="170"/>
      <c r="Z763" s="170"/>
      <c r="AA763" s="170"/>
      <c r="AB763" s="170"/>
      <c r="AC763" s="170"/>
      <c r="AD763" s="170"/>
      <c r="AE763" s="171"/>
      <c r="AF763" s="170"/>
      <c r="AG763" s="170"/>
      <c r="AH763" s="170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</row>
    <row r="764" spans="1:149" s="1" customFormat="1" x14ac:dyDescent="0.35">
      <c r="A764" s="190"/>
      <c r="B764" s="2"/>
      <c r="C764" s="2"/>
      <c r="D764" s="2"/>
      <c r="E764" s="2"/>
      <c r="F764" s="2"/>
      <c r="G764" s="2"/>
      <c r="H764" s="169"/>
      <c r="I764" s="169"/>
      <c r="J764" s="169"/>
      <c r="K764"/>
      <c r="L764" s="170"/>
      <c r="M764" s="170"/>
      <c r="N764" s="170"/>
      <c r="O764" s="170"/>
      <c r="P764" s="169"/>
      <c r="Q764" s="169"/>
      <c r="R764" s="169"/>
      <c r="S764" s="169"/>
      <c r="T764" s="169"/>
      <c r="U764" s="169"/>
      <c r="V764" s="169"/>
      <c r="W764" s="169"/>
      <c r="X764" s="11"/>
      <c r="Y764" s="170"/>
      <c r="Z764" s="170"/>
      <c r="AA764" s="170"/>
      <c r="AB764" s="170"/>
      <c r="AC764" s="170"/>
      <c r="AD764" s="170"/>
      <c r="AE764" s="171"/>
      <c r="AF764" s="170"/>
      <c r="AG764" s="170"/>
      <c r="AH764" s="170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</row>
    <row r="765" spans="1:149" s="1" customFormat="1" x14ac:dyDescent="0.35">
      <c r="A765" s="190"/>
      <c r="B765" s="2"/>
      <c r="C765" s="2"/>
      <c r="D765" s="2"/>
      <c r="E765" s="2"/>
      <c r="F765" s="2"/>
      <c r="G765" s="2"/>
      <c r="H765" s="169"/>
      <c r="I765" s="169"/>
      <c r="J765" s="169"/>
      <c r="K765"/>
      <c r="L765" s="170"/>
      <c r="M765" s="170"/>
      <c r="N765" s="170"/>
      <c r="O765" s="170"/>
      <c r="P765" s="169"/>
      <c r="Q765" s="169"/>
      <c r="R765" s="169"/>
      <c r="S765" s="169"/>
      <c r="T765" s="169"/>
      <c r="U765" s="169"/>
      <c r="V765" s="169"/>
      <c r="W765" s="169"/>
      <c r="X765" s="11"/>
      <c r="Y765" s="170"/>
      <c r="Z765" s="170"/>
      <c r="AA765" s="170"/>
      <c r="AB765" s="170"/>
      <c r="AC765" s="170"/>
      <c r="AD765" s="170"/>
      <c r="AE765" s="171"/>
      <c r="AF765" s="170"/>
      <c r="AG765" s="170"/>
      <c r="AH765" s="170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</row>
    <row r="766" spans="1:149" s="1" customFormat="1" x14ac:dyDescent="0.35">
      <c r="A766" s="190"/>
      <c r="B766" s="2"/>
      <c r="C766" s="2"/>
      <c r="D766" s="2"/>
      <c r="E766" s="2"/>
      <c r="F766" s="2"/>
      <c r="G766" s="2"/>
      <c r="H766" s="169"/>
      <c r="I766" s="169"/>
      <c r="J766" s="169"/>
      <c r="K766"/>
      <c r="L766" s="170"/>
      <c r="M766" s="170"/>
      <c r="N766" s="170"/>
      <c r="O766" s="170"/>
      <c r="P766" s="169"/>
      <c r="Q766" s="169"/>
      <c r="R766" s="169"/>
      <c r="S766" s="169"/>
      <c r="T766" s="169"/>
      <c r="U766" s="169"/>
      <c r="V766" s="169"/>
      <c r="W766" s="169"/>
      <c r="X766" s="170"/>
      <c r="Y766" s="170"/>
      <c r="Z766" s="170"/>
      <c r="AA766" s="170"/>
      <c r="AB766" s="170"/>
      <c r="AC766" s="170"/>
      <c r="AD766" s="170"/>
      <c r="AE766" s="171"/>
      <c r="AF766" s="170"/>
      <c r="AG766" s="170"/>
      <c r="AH766" s="170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</row>
    <row r="767" spans="1:149" s="1" customFormat="1" x14ac:dyDescent="0.35">
      <c r="A767" s="190"/>
      <c r="B767" s="2"/>
      <c r="C767" s="2"/>
      <c r="D767" s="2"/>
      <c r="E767" s="2"/>
      <c r="F767" s="2"/>
      <c r="G767" s="2"/>
      <c r="H767" s="169"/>
      <c r="I767" s="169"/>
      <c r="J767" s="169"/>
      <c r="K767"/>
      <c r="L767" s="170"/>
      <c r="M767" s="170"/>
      <c r="N767" s="170"/>
      <c r="O767" s="170"/>
      <c r="P767" s="169"/>
      <c r="Q767" s="169"/>
      <c r="R767" s="169"/>
      <c r="S767" s="169"/>
      <c r="T767" s="169"/>
      <c r="U767" s="169"/>
      <c r="V767" s="169"/>
      <c r="W767" s="169"/>
      <c r="X767" s="11"/>
      <c r="Y767" s="170"/>
      <c r="Z767" s="170"/>
      <c r="AA767" s="170"/>
      <c r="AB767" s="170"/>
      <c r="AC767" s="170"/>
      <c r="AD767" s="170"/>
      <c r="AE767" s="171"/>
      <c r="AF767" s="170"/>
      <c r="AG767" s="170"/>
      <c r="AH767" s="170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</row>
    <row r="768" spans="1:149" s="1" customFormat="1" x14ac:dyDescent="0.35">
      <c r="A768" s="190"/>
      <c r="B768" s="2"/>
      <c r="C768" s="2"/>
      <c r="D768" s="2"/>
      <c r="E768" s="2"/>
      <c r="F768" s="2"/>
      <c r="G768" s="2"/>
      <c r="H768" s="169"/>
      <c r="I768" s="169"/>
      <c r="J768" s="169"/>
      <c r="K768"/>
      <c r="L768" s="170"/>
      <c r="M768" s="170"/>
      <c r="N768" s="170"/>
      <c r="O768" s="170"/>
      <c r="P768" s="169"/>
      <c r="Q768" s="169"/>
      <c r="R768" s="169"/>
      <c r="S768" s="169"/>
      <c r="T768" s="169"/>
      <c r="U768" s="169"/>
      <c r="V768" s="169"/>
      <c r="W768" s="169"/>
      <c r="X768" s="11"/>
      <c r="Y768" s="170"/>
      <c r="Z768" s="170"/>
      <c r="AA768" s="170"/>
      <c r="AB768" s="170"/>
      <c r="AC768" s="170"/>
      <c r="AD768" s="170"/>
      <c r="AE768" s="171"/>
      <c r="AF768" s="170"/>
      <c r="AG768" s="170"/>
      <c r="AH768" s="170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</row>
    <row r="769" spans="1:149" s="1" customFormat="1" x14ac:dyDescent="0.35">
      <c r="A769" s="190"/>
      <c r="B769" s="2"/>
      <c r="C769" s="2"/>
      <c r="D769" s="2"/>
      <c r="E769" s="2"/>
      <c r="F769" s="2"/>
      <c r="G769" s="2"/>
      <c r="H769" s="169"/>
      <c r="I769" s="169"/>
      <c r="J769" s="169"/>
      <c r="K769"/>
      <c r="L769" s="170"/>
      <c r="M769" s="170"/>
      <c r="N769" s="170"/>
      <c r="O769" s="170"/>
      <c r="P769" s="169"/>
      <c r="Q769" s="169"/>
      <c r="R769" s="169"/>
      <c r="S769" s="169"/>
      <c r="T769" s="169"/>
      <c r="U769" s="169"/>
      <c r="V769" s="169"/>
      <c r="W769" s="169"/>
      <c r="X769" s="11"/>
      <c r="Y769" s="170"/>
      <c r="Z769" s="170"/>
      <c r="AA769" s="170"/>
      <c r="AB769" s="170"/>
      <c r="AC769" s="170"/>
      <c r="AD769" s="170"/>
      <c r="AE769" s="171"/>
      <c r="AF769" s="170"/>
      <c r="AG769" s="170"/>
      <c r="AH769" s="170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</row>
    <row r="770" spans="1:149" s="1" customFormat="1" x14ac:dyDescent="0.35">
      <c r="A770" s="190"/>
      <c r="B770" s="2"/>
      <c r="C770" s="2"/>
      <c r="D770" s="2"/>
      <c r="E770" s="2"/>
      <c r="F770" s="2"/>
      <c r="G770" s="2"/>
      <c r="H770" s="169"/>
      <c r="I770" s="169"/>
      <c r="J770" s="169"/>
      <c r="K770"/>
      <c r="L770" s="170"/>
      <c r="M770" s="170"/>
      <c r="N770" s="170"/>
      <c r="O770" s="170"/>
      <c r="P770" s="169"/>
      <c r="Q770" s="169"/>
      <c r="R770" s="169"/>
      <c r="S770" s="169"/>
      <c r="T770" s="169"/>
      <c r="U770" s="169"/>
      <c r="V770" s="169"/>
      <c r="W770" s="169"/>
      <c r="X770" s="170"/>
      <c r="Y770" s="170"/>
      <c r="Z770" s="170"/>
      <c r="AA770" s="170"/>
      <c r="AB770" s="170"/>
      <c r="AC770" s="170"/>
      <c r="AD770" s="170"/>
      <c r="AE770" s="171"/>
      <c r="AF770" s="170"/>
      <c r="AG770" s="170"/>
      <c r="AH770" s="1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</row>
    <row r="771" spans="1:149" s="1" customFormat="1" x14ac:dyDescent="0.35">
      <c r="A771" s="190"/>
      <c r="B771" s="2"/>
      <c r="C771" s="2"/>
      <c r="D771" s="2"/>
      <c r="E771" s="2"/>
      <c r="F771" s="2"/>
      <c r="G771" s="2"/>
      <c r="H771" s="169"/>
      <c r="I771" s="169"/>
      <c r="J771" s="169"/>
      <c r="K771"/>
      <c r="L771" s="170"/>
      <c r="M771" s="170"/>
      <c r="N771" s="170"/>
      <c r="O771" s="170"/>
      <c r="P771" s="169"/>
      <c r="Q771" s="169"/>
      <c r="R771" s="169"/>
      <c r="S771" s="169"/>
      <c r="T771" s="169"/>
      <c r="U771" s="169"/>
      <c r="V771" s="169"/>
      <c r="W771" s="169"/>
      <c r="X771" s="11"/>
      <c r="Y771" s="170"/>
      <c r="Z771" s="170"/>
      <c r="AA771" s="170"/>
      <c r="AB771" s="170"/>
      <c r="AC771" s="170"/>
      <c r="AD771" s="170"/>
      <c r="AE771" s="171"/>
      <c r="AF771" s="170"/>
      <c r="AG771" s="170"/>
      <c r="AH771" s="170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</row>
    <row r="772" spans="1:149" s="1" customFormat="1" x14ac:dyDescent="0.35">
      <c r="A772" s="190"/>
      <c r="B772" s="2"/>
      <c r="C772" s="2"/>
      <c r="D772" s="2"/>
      <c r="E772" s="2"/>
      <c r="F772" s="2"/>
      <c r="G772" s="2"/>
      <c r="H772" s="169"/>
      <c r="I772" s="169"/>
      <c r="J772" s="169"/>
      <c r="K772"/>
      <c r="L772" s="170"/>
      <c r="M772" s="170"/>
      <c r="N772" s="170"/>
      <c r="O772" s="170"/>
      <c r="P772" s="169"/>
      <c r="Q772" s="169"/>
      <c r="R772" s="169"/>
      <c r="S772" s="169"/>
      <c r="T772" s="169"/>
      <c r="U772" s="169"/>
      <c r="V772" s="169"/>
      <c r="W772" s="169"/>
      <c r="X772" s="11"/>
      <c r="Y772" s="170"/>
      <c r="Z772" s="170"/>
      <c r="AA772" s="170"/>
      <c r="AB772" s="170"/>
      <c r="AC772" s="170"/>
      <c r="AD772" s="170"/>
      <c r="AE772" s="171"/>
      <c r="AF772" s="170"/>
      <c r="AG772" s="170"/>
      <c r="AH772" s="170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</row>
    <row r="773" spans="1:149" s="1" customFormat="1" x14ac:dyDescent="0.35">
      <c r="A773" s="190"/>
      <c r="B773" s="2"/>
      <c r="C773" s="2"/>
      <c r="D773" s="2"/>
      <c r="E773" s="2"/>
      <c r="F773" s="2"/>
      <c r="G773" s="2"/>
      <c r="H773" s="169"/>
      <c r="I773" s="169"/>
      <c r="J773" s="169"/>
      <c r="K773"/>
      <c r="L773" s="170"/>
      <c r="M773" s="170"/>
      <c r="N773" s="170"/>
      <c r="O773" s="170"/>
      <c r="P773" s="169"/>
      <c r="Q773" s="169"/>
      <c r="R773" s="169"/>
      <c r="S773" s="169"/>
      <c r="T773" s="169"/>
      <c r="U773" s="169"/>
      <c r="V773" s="169"/>
      <c r="W773" s="169"/>
      <c r="X773" s="11"/>
      <c r="Y773" s="170"/>
      <c r="Z773" s="170"/>
      <c r="AA773" s="170"/>
      <c r="AB773" s="170"/>
      <c r="AC773" s="170"/>
      <c r="AD773" s="170"/>
      <c r="AE773" s="171"/>
      <c r="AF773" s="170"/>
      <c r="AG773" s="170"/>
      <c r="AH773" s="170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</row>
    <row r="774" spans="1:149" s="1" customFormat="1" x14ac:dyDescent="0.35">
      <c r="A774" s="190"/>
      <c r="B774" s="2"/>
      <c r="C774" s="2"/>
      <c r="D774" s="2"/>
      <c r="E774" s="2"/>
      <c r="F774" s="2"/>
      <c r="G774" s="2"/>
      <c r="H774" s="169"/>
      <c r="I774" s="169"/>
      <c r="J774" s="169"/>
      <c r="K774"/>
      <c r="L774" s="170"/>
      <c r="M774" s="170"/>
      <c r="N774" s="170"/>
      <c r="O774" s="170"/>
      <c r="P774" s="169"/>
      <c r="Q774" s="169"/>
      <c r="R774" s="169"/>
      <c r="S774" s="169"/>
      <c r="T774" s="169"/>
      <c r="U774" s="169"/>
      <c r="V774" s="169"/>
      <c r="W774" s="169"/>
      <c r="X774" s="170"/>
      <c r="Y774" s="170"/>
      <c r="Z774" s="170"/>
      <c r="AA774" s="170"/>
      <c r="AB774" s="170"/>
      <c r="AC774" s="170"/>
      <c r="AD774" s="170"/>
      <c r="AE774" s="171"/>
      <c r="AF774" s="170"/>
      <c r="AG774" s="170"/>
      <c r="AH774" s="170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</row>
    <row r="775" spans="1:149" s="1" customFormat="1" x14ac:dyDescent="0.35">
      <c r="A775" s="190"/>
      <c r="B775" s="2"/>
      <c r="C775" s="2"/>
      <c r="D775" s="2"/>
      <c r="E775" s="2"/>
      <c r="F775" s="2"/>
      <c r="G775" s="2"/>
      <c r="H775" s="169"/>
      <c r="I775" s="169"/>
      <c r="J775" s="169"/>
      <c r="K775"/>
      <c r="L775" s="170"/>
      <c r="M775" s="170"/>
      <c r="N775" s="170"/>
      <c r="O775" s="170"/>
      <c r="P775" s="169"/>
      <c r="Q775" s="169"/>
      <c r="R775" s="169"/>
      <c r="S775" s="169"/>
      <c r="T775" s="169"/>
      <c r="U775" s="169"/>
      <c r="V775" s="169"/>
      <c r="W775" s="169"/>
      <c r="X775" s="11"/>
      <c r="Y775" s="170"/>
      <c r="Z775" s="170"/>
      <c r="AA775" s="170"/>
      <c r="AB775" s="170"/>
      <c r="AC775" s="170"/>
      <c r="AD775" s="170"/>
      <c r="AE775" s="171"/>
      <c r="AF775" s="170"/>
      <c r="AG775" s="170"/>
      <c r="AH775" s="170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</row>
    <row r="776" spans="1:149" s="1" customFormat="1" x14ac:dyDescent="0.35">
      <c r="A776" s="190"/>
      <c r="B776" s="2"/>
      <c r="C776" s="2"/>
      <c r="D776" s="2"/>
      <c r="E776" s="2"/>
      <c r="F776" s="2"/>
      <c r="G776" s="2"/>
      <c r="H776" s="169"/>
      <c r="I776" s="169"/>
      <c r="J776" s="169"/>
      <c r="K776"/>
      <c r="L776" s="170"/>
      <c r="M776" s="170"/>
      <c r="N776" s="170"/>
      <c r="O776" s="170"/>
      <c r="P776" s="169"/>
      <c r="Q776" s="169"/>
      <c r="R776" s="169"/>
      <c r="S776" s="169"/>
      <c r="T776" s="169"/>
      <c r="U776" s="169"/>
      <c r="V776" s="169"/>
      <c r="W776" s="169"/>
      <c r="X776" s="11"/>
      <c r="Y776" s="170"/>
      <c r="Z776" s="170"/>
      <c r="AA776" s="170"/>
      <c r="AB776" s="170"/>
      <c r="AC776" s="170"/>
      <c r="AD776" s="170"/>
      <c r="AE776" s="171"/>
      <c r="AF776" s="170"/>
      <c r="AG776" s="170"/>
      <c r="AH776" s="170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</row>
    <row r="777" spans="1:149" s="1" customFormat="1" x14ac:dyDescent="0.35">
      <c r="A777" s="190"/>
      <c r="B777" s="2"/>
      <c r="C777" s="2"/>
      <c r="D777" s="2"/>
      <c r="E777" s="2"/>
      <c r="F777" s="2"/>
      <c r="G777" s="2"/>
      <c r="H777" s="169"/>
      <c r="I777" s="169"/>
      <c r="J777" s="169"/>
      <c r="K777"/>
      <c r="L777" s="170"/>
      <c r="M777" s="170"/>
      <c r="N777" s="170"/>
      <c r="O777" s="170"/>
      <c r="P777" s="169"/>
      <c r="Q777" s="169"/>
      <c r="R777" s="169"/>
      <c r="S777" s="169"/>
      <c r="T777" s="169"/>
      <c r="U777" s="169"/>
      <c r="V777" s="169"/>
      <c r="W777" s="169"/>
      <c r="X777" s="11"/>
      <c r="Y777" s="170"/>
      <c r="Z777" s="170"/>
      <c r="AA777" s="170"/>
      <c r="AB777" s="170"/>
      <c r="AC777" s="170"/>
      <c r="AD777" s="170"/>
      <c r="AE777" s="171"/>
      <c r="AF777" s="170"/>
      <c r="AG777" s="170"/>
      <c r="AH777" s="170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</row>
    <row r="778" spans="1:149" s="1" customFormat="1" x14ac:dyDescent="0.35">
      <c r="A778" s="190"/>
      <c r="B778" s="2"/>
      <c r="C778" s="2"/>
      <c r="D778" s="2"/>
      <c r="E778" s="2"/>
      <c r="F778" s="2"/>
      <c r="G778" s="2"/>
      <c r="H778" s="169"/>
      <c r="I778" s="169"/>
      <c r="J778" s="169"/>
      <c r="K778"/>
      <c r="L778" s="170"/>
      <c r="M778" s="170"/>
      <c r="N778" s="170"/>
      <c r="O778" s="170"/>
      <c r="P778" s="169"/>
      <c r="Q778" s="169"/>
      <c r="R778" s="169"/>
      <c r="S778" s="169"/>
      <c r="T778" s="169"/>
      <c r="U778" s="169"/>
      <c r="V778" s="169"/>
      <c r="W778" s="169"/>
      <c r="X778" s="170"/>
      <c r="Y778" s="170"/>
      <c r="Z778" s="170"/>
      <c r="AA778" s="170"/>
      <c r="AB778" s="170"/>
      <c r="AC778" s="170"/>
      <c r="AD778" s="170"/>
      <c r="AE778" s="171"/>
      <c r="AF778" s="170"/>
      <c r="AG778" s="170"/>
      <c r="AH778" s="170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</row>
    <row r="779" spans="1:149" s="1" customFormat="1" x14ac:dyDescent="0.35">
      <c r="A779" s="190"/>
      <c r="B779" s="2"/>
      <c r="C779" s="2"/>
      <c r="D779" s="2"/>
      <c r="E779" s="2"/>
      <c r="F779" s="2"/>
      <c r="G779" s="2"/>
      <c r="H779" s="169"/>
      <c r="I779" s="169"/>
      <c r="J779" s="169"/>
      <c r="K779"/>
      <c r="L779" s="170"/>
      <c r="M779" s="170"/>
      <c r="N779" s="170"/>
      <c r="O779" s="170"/>
      <c r="P779" s="169"/>
      <c r="Q779" s="169"/>
      <c r="R779" s="169"/>
      <c r="S779" s="169"/>
      <c r="T779" s="169"/>
      <c r="U779" s="169"/>
      <c r="V779" s="169"/>
      <c r="W779" s="169"/>
      <c r="X779" s="11"/>
      <c r="Y779" s="170"/>
      <c r="Z779" s="170"/>
      <c r="AA779" s="170"/>
      <c r="AB779" s="170"/>
      <c r="AC779" s="170"/>
      <c r="AD779" s="170"/>
      <c r="AE779" s="171"/>
      <c r="AF779" s="170"/>
      <c r="AG779" s="170"/>
      <c r="AH779" s="170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</row>
    <row r="780" spans="1:149" s="1" customFormat="1" x14ac:dyDescent="0.35">
      <c r="A780" s="190"/>
      <c r="B780" s="2"/>
      <c r="C780" s="2"/>
      <c r="D780" s="2"/>
      <c r="E780" s="2"/>
      <c r="F780" s="2"/>
      <c r="G780" s="2"/>
      <c r="H780" s="169"/>
      <c r="I780" s="169"/>
      <c r="J780" s="169"/>
      <c r="K780"/>
      <c r="L780" s="170"/>
      <c r="M780" s="170"/>
      <c r="N780" s="170"/>
      <c r="O780" s="170"/>
      <c r="P780" s="169"/>
      <c r="Q780" s="169"/>
      <c r="R780" s="169"/>
      <c r="S780" s="169"/>
      <c r="T780" s="169"/>
      <c r="U780" s="169"/>
      <c r="V780" s="169"/>
      <c r="W780" s="169"/>
      <c r="X780" s="11"/>
      <c r="Y780" s="170"/>
      <c r="Z780" s="170"/>
      <c r="AA780" s="170"/>
      <c r="AB780" s="170"/>
      <c r="AC780" s="170"/>
      <c r="AD780" s="170"/>
      <c r="AE780" s="171"/>
      <c r="AF780" s="170"/>
      <c r="AG780" s="170"/>
      <c r="AH780" s="17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</row>
    <row r="781" spans="1:149" s="1" customFormat="1" x14ac:dyDescent="0.35">
      <c r="A781" s="190"/>
      <c r="B781" s="2"/>
      <c r="C781" s="2"/>
      <c r="D781" s="2"/>
      <c r="E781" s="2"/>
      <c r="F781" s="2"/>
      <c r="G781" s="2"/>
      <c r="H781" s="169"/>
      <c r="I781" s="169"/>
      <c r="J781" s="169"/>
      <c r="K781"/>
      <c r="L781" s="170"/>
      <c r="M781" s="170"/>
      <c r="N781" s="170"/>
      <c r="O781" s="170"/>
      <c r="P781" s="169"/>
      <c r="Q781" s="169"/>
      <c r="R781" s="169"/>
      <c r="S781" s="169"/>
      <c r="T781" s="169"/>
      <c r="U781" s="169"/>
      <c r="V781" s="169"/>
      <c r="W781" s="169"/>
      <c r="X781" s="11"/>
      <c r="Y781" s="170"/>
      <c r="Z781" s="170"/>
      <c r="AA781" s="170"/>
      <c r="AB781" s="170"/>
      <c r="AC781" s="170"/>
      <c r="AD781" s="170"/>
      <c r="AE781" s="171"/>
      <c r="AF781" s="170"/>
      <c r="AG781" s="170"/>
      <c r="AH781" s="170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</row>
    <row r="782" spans="1:149" s="1" customFormat="1" x14ac:dyDescent="0.35">
      <c r="A782" s="190"/>
      <c r="B782" s="2"/>
      <c r="C782" s="2"/>
      <c r="D782" s="2"/>
      <c r="E782" s="2"/>
      <c r="F782" s="2"/>
      <c r="G782" s="2"/>
      <c r="H782" s="169"/>
      <c r="I782" s="169"/>
      <c r="J782" s="169"/>
      <c r="K782"/>
      <c r="L782" s="170"/>
      <c r="M782" s="170"/>
      <c r="N782" s="170"/>
      <c r="O782" s="170"/>
      <c r="P782" s="169"/>
      <c r="Q782" s="169"/>
      <c r="R782" s="169"/>
      <c r="S782" s="169"/>
      <c r="T782" s="169"/>
      <c r="U782" s="169"/>
      <c r="V782" s="169"/>
      <c r="W782" s="169"/>
      <c r="X782" s="170"/>
      <c r="Y782" s="170"/>
      <c r="Z782" s="170"/>
      <c r="AA782" s="170"/>
      <c r="AB782" s="170"/>
      <c r="AC782" s="170"/>
      <c r="AD782" s="170"/>
      <c r="AE782" s="171"/>
      <c r="AF782" s="170"/>
      <c r="AG782" s="170"/>
      <c r="AH782" s="170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</row>
    <row r="783" spans="1:149" s="1" customFormat="1" x14ac:dyDescent="0.35">
      <c r="A783" s="190"/>
      <c r="B783" s="2"/>
      <c r="C783" s="2"/>
      <c r="D783" s="2"/>
      <c r="E783" s="2"/>
      <c r="F783" s="2"/>
      <c r="G783" s="2"/>
      <c r="H783" s="169"/>
      <c r="I783" s="169"/>
      <c r="J783" s="169"/>
      <c r="K783"/>
      <c r="L783" s="170"/>
      <c r="M783" s="170"/>
      <c r="N783" s="170"/>
      <c r="O783" s="170"/>
      <c r="P783" s="169"/>
      <c r="Q783" s="169"/>
      <c r="R783" s="169"/>
      <c r="S783" s="169"/>
      <c r="T783" s="169"/>
      <c r="U783" s="169"/>
      <c r="V783" s="169"/>
      <c r="W783" s="169"/>
      <c r="X783" s="11"/>
      <c r="Y783" s="170"/>
      <c r="Z783" s="170"/>
      <c r="AA783" s="170"/>
      <c r="AB783" s="170"/>
      <c r="AC783" s="170"/>
      <c r="AD783" s="170"/>
      <c r="AE783" s="171"/>
      <c r="AF783" s="170"/>
      <c r="AG783" s="170"/>
      <c r="AH783" s="170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</row>
    <row r="784" spans="1:149" s="1" customFormat="1" x14ac:dyDescent="0.35">
      <c r="A784" s="190"/>
      <c r="B784" s="2"/>
      <c r="C784" s="2"/>
      <c r="D784" s="2"/>
      <c r="E784" s="2"/>
      <c r="F784" s="2"/>
      <c r="G784" s="2"/>
      <c r="H784" s="169"/>
      <c r="I784" s="169"/>
      <c r="J784" s="169"/>
      <c r="K784"/>
      <c r="L784" s="170"/>
      <c r="M784" s="170"/>
      <c r="N784" s="170"/>
      <c r="O784" s="170"/>
      <c r="P784" s="169"/>
      <c r="Q784" s="169"/>
      <c r="R784" s="169"/>
      <c r="S784" s="169"/>
      <c r="T784" s="169"/>
      <c r="U784" s="169"/>
      <c r="V784" s="169"/>
      <c r="W784" s="169"/>
      <c r="X784" s="11"/>
      <c r="Y784" s="170"/>
      <c r="Z784" s="170"/>
      <c r="AA784" s="170"/>
      <c r="AB784" s="170"/>
      <c r="AC784" s="170"/>
      <c r="AD784" s="170"/>
      <c r="AE784" s="171"/>
      <c r="AF784" s="170"/>
      <c r="AG784" s="170"/>
      <c r="AH784" s="170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</row>
    <row r="785" spans="1:149" s="1" customFormat="1" x14ac:dyDescent="0.35">
      <c r="A785" s="190"/>
      <c r="B785" s="2"/>
      <c r="C785" s="2"/>
      <c r="D785" s="2"/>
      <c r="E785" s="2"/>
      <c r="F785" s="2"/>
      <c r="G785" s="2"/>
      <c r="H785" s="169"/>
      <c r="I785" s="169"/>
      <c r="J785" s="169"/>
      <c r="K785"/>
      <c r="L785" s="170"/>
      <c r="M785" s="170"/>
      <c r="N785" s="170"/>
      <c r="O785" s="170"/>
      <c r="P785" s="169"/>
      <c r="Q785" s="169"/>
      <c r="R785" s="169"/>
      <c r="S785" s="169"/>
      <c r="T785" s="169"/>
      <c r="U785" s="169"/>
      <c r="V785" s="169"/>
      <c r="W785" s="169"/>
      <c r="X785" s="11"/>
      <c r="Y785" s="170"/>
      <c r="Z785" s="170"/>
      <c r="AA785" s="170"/>
      <c r="AB785" s="170"/>
      <c r="AC785" s="170"/>
      <c r="AD785" s="170"/>
      <c r="AE785" s="171"/>
      <c r="AF785" s="170"/>
      <c r="AG785" s="170"/>
      <c r="AH785" s="170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</row>
    <row r="786" spans="1:149" s="1" customFormat="1" x14ac:dyDescent="0.35">
      <c r="A786" s="190"/>
      <c r="B786" s="2"/>
      <c r="C786" s="2"/>
      <c r="D786" s="2"/>
      <c r="E786" s="2"/>
      <c r="F786" s="2"/>
      <c r="G786" s="2"/>
      <c r="H786" s="169"/>
      <c r="I786" s="169"/>
      <c r="J786" s="169"/>
      <c r="K786"/>
      <c r="L786" s="170"/>
      <c r="M786" s="170"/>
      <c r="N786" s="170"/>
      <c r="O786" s="170"/>
      <c r="P786" s="169"/>
      <c r="Q786" s="169"/>
      <c r="R786" s="169"/>
      <c r="S786" s="169"/>
      <c r="T786" s="169"/>
      <c r="U786" s="169"/>
      <c r="V786" s="169"/>
      <c r="W786" s="169"/>
      <c r="X786" s="170"/>
      <c r="Y786" s="170"/>
      <c r="Z786" s="170"/>
      <c r="AA786" s="170"/>
      <c r="AB786" s="170"/>
      <c r="AC786" s="170"/>
      <c r="AD786" s="170"/>
      <c r="AE786" s="171"/>
      <c r="AF786" s="170"/>
      <c r="AG786" s="170"/>
      <c r="AH786" s="170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</row>
    <row r="787" spans="1:149" s="1" customFormat="1" x14ac:dyDescent="0.35">
      <c r="A787" s="190"/>
      <c r="B787" s="2"/>
      <c r="C787" s="2"/>
      <c r="D787" s="2"/>
      <c r="E787" s="2"/>
      <c r="F787" s="2"/>
      <c r="G787" s="2"/>
      <c r="H787" s="169"/>
      <c r="I787" s="169"/>
      <c r="J787" s="169"/>
      <c r="K787"/>
      <c r="L787" s="170"/>
      <c r="M787" s="170"/>
      <c r="N787" s="170"/>
      <c r="O787" s="170"/>
      <c r="P787" s="169"/>
      <c r="Q787" s="169"/>
      <c r="R787" s="169"/>
      <c r="S787" s="169"/>
      <c r="T787" s="169"/>
      <c r="U787" s="169"/>
      <c r="V787" s="169"/>
      <c r="W787" s="169"/>
      <c r="X787" s="11"/>
      <c r="Y787" s="170"/>
      <c r="Z787" s="170"/>
      <c r="AA787" s="170"/>
      <c r="AB787" s="170"/>
      <c r="AC787" s="170"/>
      <c r="AD787" s="170"/>
      <c r="AE787" s="171"/>
      <c r="AF787" s="170"/>
      <c r="AG787" s="170"/>
      <c r="AH787" s="170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</row>
    <row r="788" spans="1:149" s="1" customFormat="1" x14ac:dyDescent="0.35">
      <c r="A788" s="190"/>
      <c r="B788" s="2"/>
      <c r="C788" s="2"/>
      <c r="D788" s="2"/>
      <c r="E788" s="2"/>
      <c r="F788" s="2"/>
      <c r="G788" s="2"/>
      <c r="H788" s="169"/>
      <c r="I788" s="169"/>
      <c r="J788" s="169"/>
      <c r="K788"/>
      <c r="L788" s="170"/>
      <c r="M788" s="170"/>
      <c r="N788" s="170"/>
      <c r="O788" s="170"/>
      <c r="P788" s="169"/>
      <c r="Q788" s="169"/>
      <c r="R788" s="169"/>
      <c r="S788" s="169"/>
      <c r="T788" s="169"/>
      <c r="U788" s="169"/>
      <c r="V788" s="169"/>
      <c r="W788" s="169"/>
      <c r="X788" s="11"/>
      <c r="Y788" s="170"/>
      <c r="Z788" s="170"/>
      <c r="AA788" s="170"/>
      <c r="AB788" s="170"/>
      <c r="AC788" s="170"/>
      <c r="AD788" s="170"/>
      <c r="AE788" s="171"/>
      <c r="AF788" s="170"/>
      <c r="AG788" s="170"/>
      <c r="AH788" s="170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</row>
    <row r="789" spans="1:149" s="1" customFormat="1" x14ac:dyDescent="0.35">
      <c r="A789" s="190"/>
      <c r="B789" s="2"/>
      <c r="C789" s="2"/>
      <c r="D789" s="2"/>
      <c r="E789" s="2"/>
      <c r="F789" s="2"/>
      <c r="G789" s="2"/>
      <c r="H789" s="169"/>
      <c r="I789" s="169"/>
      <c r="J789" s="169"/>
      <c r="K789"/>
      <c r="L789" s="170"/>
      <c r="M789" s="170"/>
      <c r="N789" s="170"/>
      <c r="O789" s="170"/>
      <c r="P789" s="169"/>
      <c r="Q789" s="169"/>
      <c r="R789" s="169"/>
      <c r="S789" s="169"/>
      <c r="T789" s="169"/>
      <c r="U789" s="169"/>
      <c r="V789" s="169"/>
      <c r="W789" s="169"/>
      <c r="X789" s="11"/>
      <c r="Y789" s="170"/>
      <c r="Z789" s="170"/>
      <c r="AA789" s="170"/>
      <c r="AB789" s="170"/>
      <c r="AC789" s="170"/>
      <c r="AD789" s="170"/>
      <c r="AE789" s="171"/>
      <c r="AF789" s="170"/>
      <c r="AG789" s="170"/>
      <c r="AH789" s="170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</row>
    <row r="790" spans="1:149" s="1" customFormat="1" x14ac:dyDescent="0.35">
      <c r="A790" s="190"/>
      <c r="B790" s="2"/>
      <c r="C790" s="2"/>
      <c r="D790" s="2"/>
      <c r="E790" s="2"/>
      <c r="F790" s="2"/>
      <c r="G790" s="2"/>
      <c r="H790" s="169"/>
      <c r="I790" s="169"/>
      <c r="J790" s="169"/>
      <c r="K790"/>
      <c r="L790" s="170"/>
      <c r="M790" s="170"/>
      <c r="N790" s="170"/>
      <c r="O790" s="170"/>
      <c r="P790" s="169"/>
      <c r="Q790" s="169"/>
      <c r="R790" s="169"/>
      <c r="S790" s="169"/>
      <c r="T790" s="169"/>
      <c r="U790" s="169"/>
      <c r="V790" s="169"/>
      <c r="W790" s="169"/>
      <c r="X790" s="170"/>
      <c r="Y790" s="170"/>
      <c r="Z790" s="170"/>
      <c r="AA790" s="170"/>
      <c r="AB790" s="170"/>
      <c r="AC790" s="170"/>
      <c r="AD790" s="170"/>
      <c r="AE790" s="171"/>
      <c r="AF790" s="170"/>
      <c r="AG790" s="170"/>
      <c r="AH790" s="17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</row>
    <row r="791" spans="1:149" s="1" customFormat="1" x14ac:dyDescent="0.35">
      <c r="A791" s="190"/>
      <c r="B791" s="2"/>
      <c r="C791" s="2"/>
      <c r="D791" s="2"/>
      <c r="E791" s="2"/>
      <c r="F791" s="2"/>
      <c r="G791" s="2"/>
      <c r="H791" s="169"/>
      <c r="I791" s="169"/>
      <c r="J791" s="169"/>
      <c r="K791"/>
      <c r="L791" s="170"/>
      <c r="M791" s="170"/>
      <c r="N791" s="170"/>
      <c r="O791" s="170"/>
      <c r="P791" s="169"/>
      <c r="Q791" s="169"/>
      <c r="R791" s="169"/>
      <c r="S791" s="169"/>
      <c r="T791" s="169"/>
      <c r="U791" s="169"/>
      <c r="V791" s="169"/>
      <c r="W791" s="169"/>
      <c r="X791" s="11"/>
      <c r="Y791" s="170"/>
      <c r="Z791" s="170"/>
      <c r="AA791" s="170"/>
      <c r="AB791" s="170"/>
      <c r="AC791" s="170"/>
      <c r="AD791" s="170"/>
      <c r="AE791" s="171"/>
      <c r="AF791" s="170"/>
      <c r="AG791" s="170"/>
      <c r="AH791" s="170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</row>
    <row r="792" spans="1:149" s="1" customFormat="1" x14ac:dyDescent="0.35">
      <c r="A792" s="190"/>
      <c r="B792" s="2"/>
      <c r="C792" s="2"/>
      <c r="D792" s="2"/>
      <c r="E792" s="2"/>
      <c r="F792" s="2"/>
      <c r="G792" s="2"/>
      <c r="H792" s="169"/>
      <c r="I792" s="169"/>
      <c r="J792" s="169"/>
      <c r="K792"/>
      <c r="L792" s="170"/>
      <c r="M792" s="170"/>
      <c r="N792" s="170"/>
      <c r="O792" s="170"/>
      <c r="P792" s="169"/>
      <c r="Q792" s="169"/>
      <c r="R792" s="169"/>
      <c r="S792" s="169"/>
      <c r="T792" s="169"/>
      <c r="U792" s="169"/>
      <c r="V792" s="169"/>
      <c r="W792" s="169"/>
      <c r="X792" s="11"/>
      <c r="Y792" s="170"/>
      <c r="Z792" s="170"/>
      <c r="AA792" s="170"/>
      <c r="AB792" s="170"/>
      <c r="AC792" s="170"/>
      <c r="AD792" s="170"/>
      <c r="AE792" s="171"/>
      <c r="AF792" s="170"/>
      <c r="AG792" s="170"/>
      <c r="AH792" s="170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</row>
    <row r="793" spans="1:149" s="1" customFormat="1" x14ac:dyDescent="0.35">
      <c r="A793" s="190"/>
      <c r="B793" s="2"/>
      <c r="C793" s="2"/>
      <c r="D793" s="2"/>
      <c r="E793" s="2"/>
      <c r="F793" s="2"/>
      <c r="G793" s="2"/>
      <c r="H793" s="169"/>
      <c r="I793" s="169"/>
      <c r="J793" s="169"/>
      <c r="K793"/>
      <c r="L793" s="170"/>
      <c r="M793" s="170"/>
      <c r="N793" s="170"/>
      <c r="O793" s="170"/>
      <c r="P793" s="169"/>
      <c r="Q793" s="169"/>
      <c r="R793" s="169"/>
      <c r="S793" s="169"/>
      <c r="T793" s="169"/>
      <c r="U793" s="169"/>
      <c r="V793" s="169"/>
      <c r="W793" s="169"/>
      <c r="X793" s="11"/>
      <c r="Y793" s="170"/>
      <c r="Z793" s="170"/>
      <c r="AA793" s="170"/>
      <c r="AB793" s="170"/>
      <c r="AC793" s="170"/>
      <c r="AD793" s="170"/>
      <c r="AE793" s="171"/>
      <c r="AF793" s="170"/>
      <c r="AG793" s="170"/>
      <c r="AH793" s="170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</row>
    <row r="794" spans="1:149" s="1" customFormat="1" x14ac:dyDescent="0.35">
      <c r="A794" s="190"/>
      <c r="B794" s="2"/>
      <c r="C794" s="2"/>
      <c r="D794" s="2"/>
      <c r="E794" s="2"/>
      <c r="F794" s="2"/>
      <c r="G794" s="2"/>
      <c r="H794" s="169"/>
      <c r="I794" s="169"/>
      <c r="J794" s="169"/>
      <c r="K794"/>
      <c r="L794" s="170"/>
      <c r="M794" s="170"/>
      <c r="N794" s="170"/>
      <c r="O794" s="170"/>
      <c r="P794" s="169"/>
      <c r="Q794" s="169"/>
      <c r="R794" s="169"/>
      <c r="S794" s="169"/>
      <c r="T794" s="169"/>
      <c r="U794" s="169"/>
      <c r="V794" s="169"/>
      <c r="W794" s="169"/>
      <c r="X794" s="170"/>
      <c r="Y794" s="170"/>
      <c r="Z794" s="170"/>
      <c r="AA794" s="170"/>
      <c r="AB794" s="170"/>
      <c r="AC794" s="170"/>
      <c r="AD794" s="170"/>
      <c r="AE794" s="171"/>
      <c r="AF794" s="170"/>
      <c r="AG794" s="170"/>
      <c r="AH794" s="170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</row>
    <row r="795" spans="1:149" s="1" customFormat="1" x14ac:dyDescent="0.35">
      <c r="A795" s="190"/>
      <c r="B795" s="2"/>
      <c r="C795" s="2"/>
      <c r="D795" s="2"/>
      <c r="E795" s="2"/>
      <c r="F795" s="2"/>
      <c r="G795" s="2"/>
      <c r="H795" s="169"/>
      <c r="I795" s="169"/>
      <c r="J795" s="169"/>
      <c r="K795"/>
      <c r="L795" s="170"/>
      <c r="M795" s="170"/>
      <c r="N795" s="170"/>
      <c r="O795" s="170"/>
      <c r="P795" s="169"/>
      <c r="Q795" s="169"/>
      <c r="R795" s="169"/>
      <c r="S795" s="169"/>
      <c r="T795" s="169"/>
      <c r="U795" s="169"/>
      <c r="V795" s="169"/>
      <c r="W795" s="169"/>
      <c r="X795" s="11"/>
      <c r="Y795" s="170"/>
      <c r="Z795" s="170"/>
      <c r="AA795" s="170"/>
      <c r="AB795" s="170"/>
      <c r="AC795" s="170"/>
      <c r="AD795" s="170"/>
      <c r="AE795" s="171"/>
      <c r="AF795" s="170"/>
      <c r="AG795" s="170"/>
      <c r="AH795" s="170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</row>
    <row r="796" spans="1:149" s="1" customFormat="1" x14ac:dyDescent="0.35">
      <c r="A796" s="190"/>
      <c r="B796" s="2"/>
      <c r="C796" s="2"/>
      <c r="D796" s="2"/>
      <c r="E796" s="2"/>
      <c r="F796" s="2"/>
      <c r="G796" s="2"/>
      <c r="H796" s="169"/>
      <c r="I796" s="169"/>
      <c r="J796" s="169"/>
      <c r="K796"/>
      <c r="L796" s="170"/>
      <c r="M796" s="170"/>
      <c r="N796" s="170"/>
      <c r="O796" s="170"/>
      <c r="P796" s="169"/>
      <c r="Q796" s="169"/>
      <c r="R796" s="169"/>
      <c r="S796" s="169"/>
      <c r="T796" s="169"/>
      <c r="U796" s="169"/>
      <c r="V796" s="169"/>
      <c r="W796" s="169"/>
      <c r="X796" s="11"/>
      <c r="Y796" s="170"/>
      <c r="Z796" s="170"/>
      <c r="AA796" s="170"/>
      <c r="AB796" s="170"/>
      <c r="AC796" s="170"/>
      <c r="AD796" s="170"/>
      <c r="AE796" s="171"/>
      <c r="AF796" s="170"/>
      <c r="AG796" s="170"/>
      <c r="AH796" s="170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</row>
    <row r="797" spans="1:149" s="1" customFormat="1" x14ac:dyDescent="0.35">
      <c r="A797" s="190"/>
      <c r="B797" s="2"/>
      <c r="C797" s="2"/>
      <c r="D797" s="2"/>
      <c r="E797" s="2"/>
      <c r="F797" s="2"/>
      <c r="G797" s="2"/>
      <c r="H797" s="169"/>
      <c r="I797" s="169"/>
      <c r="J797" s="169"/>
      <c r="K797"/>
      <c r="L797" s="170"/>
      <c r="M797" s="170"/>
      <c r="N797" s="170"/>
      <c r="O797" s="170"/>
      <c r="P797" s="169"/>
      <c r="Q797" s="169"/>
      <c r="R797" s="169"/>
      <c r="S797" s="169"/>
      <c r="T797" s="169"/>
      <c r="U797" s="169"/>
      <c r="V797" s="169"/>
      <c r="W797" s="169"/>
      <c r="X797" s="11"/>
      <c r="Y797" s="170"/>
      <c r="Z797" s="170"/>
      <c r="AA797" s="170"/>
      <c r="AB797" s="170"/>
      <c r="AC797" s="170"/>
      <c r="AD797" s="170"/>
      <c r="AE797" s="171"/>
      <c r="AF797" s="170"/>
      <c r="AG797" s="170"/>
      <c r="AH797" s="170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</row>
    <row r="798" spans="1:149" s="1" customFormat="1" x14ac:dyDescent="0.35">
      <c r="A798" s="190"/>
      <c r="B798" s="2"/>
      <c r="C798" s="2"/>
      <c r="D798" s="2"/>
      <c r="E798" s="2"/>
      <c r="F798" s="2"/>
      <c r="G798" s="2"/>
      <c r="H798" s="169"/>
      <c r="I798" s="169"/>
      <c r="J798" s="169"/>
      <c r="K798"/>
      <c r="L798" s="170"/>
      <c r="M798" s="170"/>
      <c r="N798" s="170"/>
      <c r="O798" s="170"/>
      <c r="P798" s="169"/>
      <c r="Q798" s="169"/>
      <c r="R798" s="169"/>
      <c r="S798" s="169"/>
      <c r="T798" s="169"/>
      <c r="U798" s="169"/>
      <c r="V798" s="169"/>
      <c r="W798" s="169"/>
      <c r="X798" s="170"/>
      <c r="Y798" s="170"/>
      <c r="Z798" s="170"/>
      <c r="AA798" s="170"/>
      <c r="AB798" s="170"/>
      <c r="AC798" s="170"/>
      <c r="AD798" s="170"/>
      <c r="AE798" s="171"/>
      <c r="AF798" s="170"/>
      <c r="AG798" s="170"/>
      <c r="AH798" s="170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</row>
    <row r="799" spans="1:149" s="1" customFormat="1" x14ac:dyDescent="0.35">
      <c r="A799" s="190"/>
      <c r="B799" s="2"/>
      <c r="C799" s="2"/>
      <c r="D799" s="2"/>
      <c r="E799" s="2"/>
      <c r="F799" s="2"/>
      <c r="G799" s="2"/>
      <c r="H799" s="169"/>
      <c r="I799" s="169"/>
      <c r="J799" s="169"/>
      <c r="K799"/>
      <c r="L799" s="170"/>
      <c r="M799" s="170"/>
      <c r="N799" s="170"/>
      <c r="O799" s="170"/>
      <c r="P799" s="169"/>
      <c r="Q799" s="169"/>
      <c r="R799" s="169"/>
      <c r="S799" s="169"/>
      <c r="T799" s="169"/>
      <c r="U799" s="169"/>
      <c r="V799" s="169"/>
      <c r="W799" s="169"/>
      <c r="X799" s="11"/>
      <c r="Y799" s="170"/>
      <c r="Z799" s="170"/>
      <c r="AA799" s="170"/>
      <c r="AB799" s="170"/>
      <c r="AC799" s="170"/>
      <c r="AD799" s="170"/>
      <c r="AE799" s="171"/>
      <c r="AF799" s="170"/>
      <c r="AG799" s="170"/>
      <c r="AH799" s="170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</row>
    <row r="800" spans="1:149" s="1" customFormat="1" x14ac:dyDescent="0.35">
      <c r="A800" s="190"/>
      <c r="B800" s="2"/>
      <c r="C800" s="2"/>
      <c r="D800" s="2"/>
      <c r="E800" s="2"/>
      <c r="F800" s="2"/>
      <c r="G800" s="2"/>
      <c r="H800" s="169"/>
      <c r="I800" s="169"/>
      <c r="J800" s="169"/>
      <c r="K800"/>
      <c r="L800" s="170"/>
      <c r="M800" s="170"/>
      <c r="N800" s="170"/>
      <c r="O800" s="170"/>
      <c r="P800" s="169"/>
      <c r="Q800" s="169"/>
      <c r="R800" s="169"/>
      <c r="S800" s="169"/>
      <c r="T800" s="169"/>
      <c r="U800" s="169"/>
      <c r="V800" s="169"/>
      <c r="W800" s="169"/>
      <c r="X800" s="11"/>
      <c r="Y800" s="170"/>
      <c r="Z800" s="170"/>
      <c r="AA800" s="170"/>
      <c r="AB800" s="170"/>
      <c r="AC800" s="170"/>
      <c r="AD800" s="170"/>
      <c r="AE800" s="171"/>
      <c r="AF800" s="170"/>
      <c r="AG800" s="170"/>
      <c r="AH800" s="17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</row>
    <row r="801" spans="1:149" s="1" customFormat="1" x14ac:dyDescent="0.35">
      <c r="A801" s="190"/>
      <c r="B801" s="2"/>
      <c r="C801" s="2"/>
      <c r="D801" s="2"/>
      <c r="E801" s="2"/>
      <c r="F801" s="2"/>
      <c r="G801" s="2"/>
      <c r="H801" s="169"/>
      <c r="I801" s="169"/>
      <c r="J801" s="169"/>
      <c r="K801"/>
      <c r="L801" s="170"/>
      <c r="M801" s="170"/>
      <c r="N801" s="170"/>
      <c r="O801" s="170"/>
      <c r="P801" s="169"/>
      <c r="Q801" s="169"/>
      <c r="R801" s="169"/>
      <c r="S801" s="169"/>
      <c r="T801" s="169"/>
      <c r="U801" s="169"/>
      <c r="V801" s="169"/>
      <c r="W801" s="169"/>
      <c r="X801" s="11"/>
      <c r="Y801" s="170"/>
      <c r="Z801" s="170"/>
      <c r="AA801" s="170"/>
      <c r="AB801" s="170"/>
      <c r="AC801" s="170"/>
      <c r="AD801" s="170"/>
      <c r="AE801" s="171"/>
      <c r="AF801" s="170"/>
      <c r="AG801" s="170"/>
      <c r="AH801" s="170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</row>
    <row r="802" spans="1:149" s="1" customFormat="1" x14ac:dyDescent="0.35">
      <c r="A802" s="190"/>
      <c r="B802" s="2"/>
      <c r="C802" s="2"/>
      <c r="D802" s="2"/>
      <c r="E802" s="2"/>
      <c r="F802" s="2"/>
      <c r="G802" s="2"/>
      <c r="H802" s="169"/>
      <c r="I802" s="169"/>
      <c r="J802" s="169"/>
      <c r="K802"/>
      <c r="L802" s="170"/>
      <c r="M802" s="170"/>
      <c r="N802" s="170"/>
      <c r="O802" s="170"/>
      <c r="P802" s="169"/>
      <c r="Q802" s="169"/>
      <c r="R802" s="169"/>
      <c r="S802" s="169"/>
      <c r="T802" s="169"/>
      <c r="U802" s="169"/>
      <c r="V802" s="169"/>
      <c r="W802" s="169"/>
      <c r="X802" s="170"/>
      <c r="Y802" s="170"/>
      <c r="Z802" s="170"/>
      <c r="AA802" s="170"/>
      <c r="AB802" s="170"/>
      <c r="AC802" s="170"/>
      <c r="AD802" s="170"/>
      <c r="AE802" s="171"/>
      <c r="AF802" s="170"/>
      <c r="AG802" s="170"/>
      <c r="AH802" s="170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</row>
    <row r="803" spans="1:149" s="1" customFormat="1" x14ac:dyDescent="0.35">
      <c r="A803" s="190"/>
      <c r="B803" s="2"/>
      <c r="C803" s="2"/>
      <c r="D803" s="2"/>
      <c r="E803" s="2"/>
      <c r="F803" s="2"/>
      <c r="G803" s="2"/>
      <c r="H803" s="169"/>
      <c r="I803" s="169"/>
      <c r="J803" s="169"/>
      <c r="K803"/>
      <c r="L803" s="170"/>
      <c r="M803" s="170"/>
      <c r="N803" s="170"/>
      <c r="O803" s="170"/>
      <c r="P803" s="169"/>
      <c r="Q803" s="169"/>
      <c r="R803" s="169"/>
      <c r="S803" s="169"/>
      <c r="T803" s="169"/>
      <c r="U803" s="169"/>
      <c r="V803" s="169"/>
      <c r="W803" s="169"/>
      <c r="X803" s="11"/>
      <c r="Y803" s="170"/>
      <c r="Z803" s="170"/>
      <c r="AA803" s="170"/>
      <c r="AB803" s="170"/>
      <c r="AC803" s="170"/>
      <c r="AD803" s="170"/>
      <c r="AE803" s="171"/>
      <c r="AF803" s="170"/>
      <c r="AG803" s="170"/>
      <c r="AH803" s="170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</row>
    <row r="804" spans="1:149" s="1" customFormat="1" x14ac:dyDescent="0.35">
      <c r="A804" s="190"/>
      <c r="B804" s="2"/>
      <c r="C804" s="2"/>
      <c r="D804" s="2"/>
      <c r="E804" s="2"/>
      <c r="F804" s="2"/>
      <c r="G804" s="2"/>
      <c r="H804" s="169"/>
      <c r="I804" s="169"/>
      <c r="J804" s="169"/>
      <c r="K804"/>
      <c r="L804" s="170"/>
      <c r="M804" s="170"/>
      <c r="N804" s="170"/>
      <c r="O804" s="170"/>
      <c r="P804" s="169"/>
      <c r="Q804" s="169"/>
      <c r="R804" s="169"/>
      <c r="S804" s="169"/>
      <c r="T804" s="169"/>
      <c r="U804" s="169"/>
      <c r="V804" s="169"/>
      <c r="W804" s="169"/>
      <c r="X804" s="11"/>
      <c r="Y804" s="170"/>
      <c r="Z804" s="170"/>
      <c r="AA804" s="170"/>
      <c r="AB804" s="170"/>
      <c r="AC804" s="170"/>
      <c r="AD804" s="170"/>
      <c r="AE804" s="171"/>
      <c r="AF804" s="170"/>
      <c r="AG804" s="170"/>
      <c r="AH804" s="170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</row>
    <row r="805" spans="1:149" s="1" customFormat="1" x14ac:dyDescent="0.35">
      <c r="A805" s="190"/>
      <c r="B805" s="2"/>
      <c r="C805" s="2"/>
      <c r="D805" s="2"/>
      <c r="E805" s="2"/>
      <c r="F805" s="2"/>
      <c r="G805" s="2"/>
      <c r="H805" s="169"/>
      <c r="I805" s="169"/>
      <c r="J805" s="169"/>
      <c r="K805"/>
      <c r="L805" s="170"/>
      <c r="M805" s="170"/>
      <c r="N805" s="170"/>
      <c r="O805" s="170"/>
      <c r="P805" s="169"/>
      <c r="Q805" s="169"/>
      <c r="R805" s="169"/>
      <c r="S805" s="169"/>
      <c r="T805" s="169"/>
      <c r="U805" s="169"/>
      <c r="V805" s="169"/>
      <c r="W805" s="169"/>
      <c r="X805" s="11"/>
      <c r="Y805" s="170"/>
      <c r="Z805" s="170"/>
      <c r="AA805" s="170"/>
      <c r="AB805" s="170"/>
      <c r="AC805" s="170"/>
      <c r="AD805" s="170"/>
      <c r="AE805" s="171"/>
      <c r="AF805" s="170"/>
      <c r="AG805" s="170"/>
      <c r="AH805" s="170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</row>
    <row r="806" spans="1:149" s="1" customFormat="1" x14ac:dyDescent="0.35">
      <c r="A806" s="190"/>
      <c r="B806" s="2"/>
      <c r="C806" s="2"/>
      <c r="D806" s="2"/>
      <c r="E806" s="2"/>
      <c r="F806" s="2"/>
      <c r="G806" s="2"/>
      <c r="H806" s="169"/>
      <c r="I806" s="169"/>
      <c r="J806" s="169"/>
      <c r="K806"/>
      <c r="L806" s="170"/>
      <c r="M806" s="170"/>
      <c r="N806" s="170"/>
      <c r="O806" s="170"/>
      <c r="P806" s="169"/>
      <c r="Q806" s="169"/>
      <c r="R806" s="169"/>
      <c r="S806" s="169"/>
      <c r="T806" s="169"/>
      <c r="U806" s="169"/>
      <c r="V806" s="169"/>
      <c r="W806" s="169"/>
      <c r="X806" s="170"/>
      <c r="Y806" s="170"/>
      <c r="Z806" s="170"/>
      <c r="AA806" s="170"/>
      <c r="AB806" s="170"/>
      <c r="AC806" s="170"/>
      <c r="AD806" s="170"/>
      <c r="AE806" s="171"/>
      <c r="AF806" s="170"/>
      <c r="AG806" s="170"/>
      <c r="AH806" s="170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</row>
    <row r="807" spans="1:149" s="1" customFormat="1" x14ac:dyDescent="0.35">
      <c r="A807" s="190"/>
      <c r="B807" s="2"/>
      <c r="C807" s="2"/>
      <c r="D807" s="2"/>
      <c r="E807" s="2"/>
      <c r="F807" s="2"/>
      <c r="G807" s="2"/>
      <c r="H807" s="169"/>
      <c r="I807" s="169"/>
      <c r="J807" s="169"/>
      <c r="K807"/>
      <c r="L807" s="170"/>
      <c r="M807" s="170"/>
      <c r="N807" s="170"/>
      <c r="O807" s="170"/>
      <c r="P807" s="169"/>
      <c r="Q807" s="169"/>
      <c r="R807" s="169"/>
      <c r="S807" s="169"/>
      <c r="T807" s="169"/>
      <c r="U807" s="169"/>
      <c r="V807" s="169"/>
      <c r="W807" s="169"/>
      <c r="X807" s="11"/>
      <c r="Y807" s="170"/>
      <c r="Z807" s="170"/>
      <c r="AA807" s="170"/>
      <c r="AB807" s="170"/>
      <c r="AC807" s="170"/>
      <c r="AD807" s="170"/>
      <c r="AE807" s="171"/>
      <c r="AF807" s="170"/>
      <c r="AG807" s="170"/>
      <c r="AH807" s="170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</row>
    <row r="808" spans="1:149" s="1" customFormat="1" x14ac:dyDescent="0.35">
      <c r="A808" s="190"/>
      <c r="B808" s="2"/>
      <c r="C808" s="2"/>
      <c r="D808" s="2"/>
      <c r="E808" s="2"/>
      <c r="F808" s="2"/>
      <c r="G808" s="2"/>
      <c r="H808" s="169"/>
      <c r="I808" s="169"/>
      <c r="J808" s="169"/>
      <c r="K808"/>
      <c r="L808" s="170"/>
      <c r="M808" s="170"/>
      <c r="N808" s="170"/>
      <c r="O808" s="170"/>
      <c r="P808" s="169"/>
      <c r="Q808" s="169"/>
      <c r="R808" s="169"/>
      <c r="S808" s="169"/>
      <c r="T808" s="169"/>
      <c r="U808" s="169"/>
      <c r="V808" s="169"/>
      <c r="W808" s="169"/>
      <c r="X808" s="11"/>
      <c r="Y808" s="170"/>
      <c r="Z808" s="170"/>
      <c r="AA808" s="170"/>
      <c r="AB808" s="170"/>
      <c r="AC808" s="170"/>
      <c r="AD808" s="170"/>
      <c r="AE808" s="171"/>
      <c r="AF808" s="170"/>
      <c r="AG808" s="170"/>
      <c r="AH808" s="170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</row>
    <row r="809" spans="1:149" s="1" customFormat="1" x14ac:dyDescent="0.35">
      <c r="A809" s="190"/>
      <c r="B809" s="2"/>
      <c r="C809" s="2"/>
      <c r="D809" s="2"/>
      <c r="E809" s="2"/>
      <c r="F809" s="2"/>
      <c r="G809" s="2"/>
      <c r="H809" s="169"/>
      <c r="I809" s="169"/>
      <c r="J809" s="169"/>
      <c r="K809"/>
      <c r="L809" s="170"/>
      <c r="M809" s="170"/>
      <c r="N809" s="170"/>
      <c r="O809" s="170"/>
      <c r="P809" s="169"/>
      <c r="Q809" s="169"/>
      <c r="R809" s="169"/>
      <c r="S809" s="169"/>
      <c r="T809" s="169"/>
      <c r="U809" s="169"/>
      <c r="V809" s="169"/>
      <c r="W809" s="169"/>
      <c r="X809" s="11"/>
      <c r="Y809" s="170"/>
      <c r="Z809" s="170"/>
      <c r="AA809" s="170"/>
      <c r="AB809" s="170"/>
      <c r="AC809" s="170"/>
      <c r="AD809" s="170"/>
      <c r="AE809" s="171"/>
      <c r="AF809" s="170"/>
      <c r="AG809" s="170"/>
      <c r="AH809" s="170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</row>
    <row r="810" spans="1:149" s="1" customFormat="1" x14ac:dyDescent="0.35">
      <c r="A810" s="190"/>
      <c r="B810" s="2"/>
      <c r="C810" s="2"/>
      <c r="D810" s="2"/>
      <c r="E810" s="2"/>
      <c r="F810" s="2"/>
      <c r="G810" s="2"/>
      <c r="H810" s="169"/>
      <c r="I810" s="169"/>
      <c r="J810" s="169"/>
      <c r="K810"/>
      <c r="L810" s="170"/>
      <c r="M810" s="170"/>
      <c r="N810" s="170"/>
      <c r="O810" s="170"/>
      <c r="P810" s="169"/>
      <c r="Q810" s="169"/>
      <c r="R810" s="169"/>
      <c r="S810" s="169"/>
      <c r="T810" s="169"/>
      <c r="U810" s="169"/>
      <c r="V810" s="169"/>
      <c r="W810" s="169"/>
      <c r="X810" s="170"/>
      <c r="Y810" s="170"/>
      <c r="Z810" s="170"/>
      <c r="AA810" s="170"/>
      <c r="AB810" s="170"/>
      <c r="AC810" s="170"/>
      <c r="AD810" s="170"/>
      <c r="AE810" s="171"/>
      <c r="AF810" s="170"/>
      <c r="AG810" s="170"/>
      <c r="AH810" s="17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</row>
    <row r="811" spans="1:149" s="1" customFormat="1" x14ac:dyDescent="0.35">
      <c r="A811" s="190"/>
      <c r="B811" s="2"/>
      <c r="C811" s="2"/>
      <c r="D811" s="2"/>
      <c r="E811" s="2"/>
      <c r="F811" s="2"/>
      <c r="G811" s="2"/>
      <c r="H811" s="169"/>
      <c r="I811" s="169"/>
      <c r="J811" s="169"/>
      <c r="K811"/>
      <c r="L811" s="170"/>
      <c r="M811" s="170"/>
      <c r="N811" s="170"/>
      <c r="O811" s="170"/>
      <c r="P811" s="169"/>
      <c r="Q811" s="169"/>
      <c r="R811" s="169"/>
      <c r="S811" s="169"/>
      <c r="T811" s="169"/>
      <c r="U811" s="169"/>
      <c r="V811" s="169"/>
      <c r="W811" s="169"/>
      <c r="X811" s="11"/>
      <c r="Y811" s="170"/>
      <c r="Z811" s="170"/>
      <c r="AA811" s="170"/>
      <c r="AB811" s="170"/>
      <c r="AC811" s="170"/>
      <c r="AD811" s="170"/>
      <c r="AE811" s="171"/>
      <c r="AF811" s="170"/>
      <c r="AG811" s="170"/>
      <c r="AH811" s="170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</row>
    <row r="812" spans="1:149" s="1" customFormat="1" x14ac:dyDescent="0.35">
      <c r="A812" s="190"/>
      <c r="B812" s="2"/>
      <c r="C812" s="2"/>
      <c r="D812" s="2"/>
      <c r="E812" s="2"/>
      <c r="F812" s="2"/>
      <c r="G812" s="2"/>
      <c r="H812" s="169"/>
      <c r="I812" s="169"/>
      <c r="J812" s="169"/>
      <c r="K812"/>
      <c r="L812" s="170"/>
      <c r="M812" s="170"/>
      <c r="N812" s="170"/>
      <c r="O812" s="170"/>
      <c r="P812" s="169"/>
      <c r="Q812" s="169"/>
      <c r="R812" s="169"/>
      <c r="S812" s="169"/>
      <c r="T812" s="169"/>
      <c r="U812" s="169"/>
      <c r="V812" s="169"/>
      <c r="W812" s="169"/>
      <c r="X812" s="11"/>
      <c r="Y812" s="170"/>
      <c r="Z812" s="170"/>
      <c r="AA812" s="170"/>
      <c r="AB812" s="170"/>
      <c r="AC812" s="170"/>
      <c r="AD812" s="170"/>
      <c r="AE812" s="171"/>
      <c r="AF812" s="170"/>
      <c r="AG812" s="170"/>
      <c r="AH812" s="170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</row>
    <row r="813" spans="1:149" s="1" customFormat="1" x14ac:dyDescent="0.35">
      <c r="A813" s="190"/>
      <c r="B813" s="2"/>
      <c r="C813" s="2"/>
      <c r="D813" s="2"/>
      <c r="E813" s="2"/>
      <c r="F813" s="2"/>
      <c r="G813" s="2"/>
      <c r="H813" s="169"/>
      <c r="I813" s="169"/>
      <c r="J813" s="169"/>
      <c r="K813"/>
      <c r="L813" s="170"/>
      <c r="M813" s="170"/>
      <c r="N813" s="170"/>
      <c r="O813" s="170"/>
      <c r="P813" s="169"/>
      <c r="Q813" s="169"/>
      <c r="R813" s="169"/>
      <c r="S813" s="169"/>
      <c r="T813" s="169"/>
      <c r="U813" s="169"/>
      <c r="V813" s="169"/>
      <c r="W813" s="169"/>
      <c r="X813" s="11"/>
      <c r="Y813" s="170"/>
      <c r="Z813" s="170"/>
      <c r="AA813" s="170"/>
      <c r="AB813" s="170"/>
      <c r="AC813" s="170"/>
      <c r="AD813" s="170"/>
      <c r="AE813" s="171"/>
      <c r="AF813" s="170"/>
      <c r="AG813" s="170"/>
      <c r="AH813" s="170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</row>
    <row r="814" spans="1:149" s="1" customFormat="1" x14ac:dyDescent="0.35">
      <c r="A814" s="190"/>
      <c r="B814" s="2"/>
      <c r="C814" s="2"/>
      <c r="D814" s="2"/>
      <c r="E814" s="2"/>
      <c r="F814" s="2"/>
      <c r="G814" s="2"/>
      <c r="H814" s="169"/>
      <c r="I814" s="169"/>
      <c r="J814" s="169"/>
      <c r="K814"/>
      <c r="L814" s="170"/>
      <c r="M814" s="170"/>
      <c r="N814" s="170"/>
      <c r="O814" s="170"/>
      <c r="P814" s="169"/>
      <c r="Q814" s="169"/>
      <c r="R814" s="169"/>
      <c r="S814" s="169"/>
      <c r="T814" s="169"/>
      <c r="U814" s="169"/>
      <c r="V814" s="169"/>
      <c r="W814" s="169"/>
      <c r="X814" s="170"/>
      <c r="Y814" s="170"/>
      <c r="Z814" s="170"/>
      <c r="AA814" s="170"/>
      <c r="AB814" s="170"/>
      <c r="AC814" s="170"/>
      <c r="AD814" s="170"/>
      <c r="AE814" s="171"/>
      <c r="AF814" s="170"/>
      <c r="AG814" s="170"/>
      <c r="AH814" s="170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</row>
    <row r="815" spans="1:149" s="1" customFormat="1" x14ac:dyDescent="0.35">
      <c r="A815" s="190"/>
      <c r="B815" s="2"/>
      <c r="C815" s="2"/>
      <c r="D815" s="2"/>
      <c r="E815" s="2"/>
      <c r="F815" s="2"/>
      <c r="G815" s="2"/>
      <c r="H815" s="169"/>
      <c r="I815" s="169"/>
      <c r="J815" s="169"/>
      <c r="K815"/>
      <c r="L815" s="170"/>
      <c r="M815" s="170"/>
      <c r="N815" s="170"/>
      <c r="O815" s="170"/>
      <c r="P815" s="169"/>
      <c r="Q815" s="169"/>
      <c r="R815" s="169"/>
      <c r="S815" s="169"/>
      <c r="T815" s="169"/>
      <c r="U815" s="169"/>
      <c r="V815" s="169"/>
      <c r="W815" s="169"/>
      <c r="X815" s="11"/>
      <c r="Y815" s="170"/>
      <c r="Z815" s="170"/>
      <c r="AA815" s="170"/>
      <c r="AB815" s="170"/>
      <c r="AC815" s="170"/>
      <c r="AD815" s="170"/>
      <c r="AE815" s="171"/>
      <c r="AF815" s="170"/>
      <c r="AG815" s="170"/>
      <c r="AH815" s="170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</row>
    <row r="816" spans="1:149" s="1" customFormat="1" x14ac:dyDescent="0.35">
      <c r="A816" s="190"/>
      <c r="B816" s="2"/>
      <c r="C816" s="2"/>
      <c r="D816" s="2"/>
      <c r="E816" s="2"/>
      <c r="F816" s="2"/>
      <c r="G816" s="2"/>
      <c r="H816" s="169"/>
      <c r="I816" s="169"/>
      <c r="J816" s="169"/>
      <c r="K816"/>
      <c r="L816" s="170"/>
      <c r="M816" s="170"/>
      <c r="N816" s="170"/>
      <c r="O816" s="170"/>
      <c r="P816" s="169"/>
      <c r="Q816" s="169"/>
      <c r="R816" s="169"/>
      <c r="S816" s="169"/>
      <c r="T816" s="169"/>
      <c r="U816" s="169"/>
      <c r="V816" s="169"/>
      <c r="W816" s="169"/>
      <c r="X816" s="11"/>
      <c r="Y816" s="170"/>
      <c r="Z816" s="170"/>
      <c r="AA816" s="170"/>
      <c r="AB816" s="170"/>
      <c r="AC816" s="170"/>
      <c r="AD816" s="170"/>
      <c r="AE816" s="171"/>
      <c r="AF816" s="170"/>
      <c r="AG816" s="170"/>
      <c r="AH816" s="170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</row>
    <row r="817" spans="1:149" s="1" customFormat="1" x14ac:dyDescent="0.35">
      <c r="A817" s="190"/>
      <c r="B817" s="2"/>
      <c r="C817" s="2"/>
      <c r="D817" s="2"/>
      <c r="E817" s="2"/>
      <c r="F817" s="2"/>
      <c r="G817" s="2"/>
      <c r="H817" s="169"/>
      <c r="I817" s="169"/>
      <c r="J817" s="169"/>
      <c r="K817"/>
      <c r="L817" s="170"/>
      <c r="M817" s="170"/>
      <c r="N817" s="170"/>
      <c r="O817" s="170"/>
      <c r="P817" s="169"/>
      <c r="Q817" s="169"/>
      <c r="R817" s="169"/>
      <c r="S817" s="169"/>
      <c r="T817" s="169"/>
      <c r="U817" s="169"/>
      <c r="V817" s="169"/>
      <c r="W817" s="169"/>
      <c r="X817" s="11"/>
      <c r="Y817" s="170"/>
      <c r="Z817" s="170"/>
      <c r="AA817" s="170"/>
      <c r="AB817" s="170"/>
      <c r="AC817" s="170"/>
      <c r="AD817" s="170"/>
      <c r="AE817" s="171"/>
      <c r="AF817" s="170"/>
      <c r="AG817" s="170"/>
      <c r="AH817" s="170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</row>
    <row r="818" spans="1:149" s="1" customFormat="1" x14ac:dyDescent="0.35">
      <c r="A818" s="190"/>
      <c r="B818" s="2"/>
      <c r="C818" s="2"/>
      <c r="D818" s="2"/>
      <c r="E818" s="2"/>
      <c r="F818" s="2"/>
      <c r="G818" s="2"/>
      <c r="H818" s="169"/>
      <c r="I818" s="169"/>
      <c r="J818" s="169"/>
      <c r="K818"/>
      <c r="L818" s="170"/>
      <c r="M818" s="170"/>
      <c r="N818" s="170"/>
      <c r="O818" s="170"/>
      <c r="P818" s="169"/>
      <c r="Q818" s="169"/>
      <c r="R818" s="169"/>
      <c r="S818" s="169"/>
      <c r="T818" s="169"/>
      <c r="U818" s="169"/>
      <c r="V818" s="169"/>
      <c r="W818" s="169"/>
      <c r="X818" s="170"/>
      <c r="Y818" s="170"/>
      <c r="Z818" s="170"/>
      <c r="AA818" s="170"/>
      <c r="AB818" s="170"/>
      <c r="AC818" s="170"/>
      <c r="AD818" s="170"/>
      <c r="AE818" s="171"/>
      <c r="AF818" s="170"/>
      <c r="AG818" s="170"/>
      <c r="AH818" s="170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</row>
    <row r="819" spans="1:149" s="1" customFormat="1" x14ac:dyDescent="0.35">
      <c r="A819" s="190"/>
      <c r="B819" s="2"/>
      <c r="C819" s="2"/>
      <c r="D819" s="2"/>
      <c r="E819" s="2"/>
      <c r="F819" s="2"/>
      <c r="G819" s="2"/>
      <c r="H819" s="169"/>
      <c r="I819" s="169"/>
      <c r="J819" s="169"/>
      <c r="K819"/>
      <c r="L819" s="170"/>
      <c r="M819" s="170"/>
      <c r="N819" s="170"/>
      <c r="O819" s="170"/>
      <c r="P819" s="169"/>
      <c r="Q819" s="169"/>
      <c r="R819" s="169"/>
      <c r="S819" s="169"/>
      <c r="T819" s="169"/>
      <c r="U819" s="169"/>
      <c r="V819" s="169"/>
      <c r="W819" s="169"/>
      <c r="X819" s="11"/>
      <c r="Y819" s="170"/>
      <c r="Z819" s="170"/>
      <c r="AA819" s="170"/>
      <c r="AB819" s="170"/>
      <c r="AC819" s="170"/>
      <c r="AD819" s="170"/>
      <c r="AE819" s="171"/>
      <c r="AF819" s="170"/>
      <c r="AG819" s="170"/>
      <c r="AH819" s="170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</row>
    <row r="820" spans="1:149" s="1" customFormat="1" x14ac:dyDescent="0.35">
      <c r="A820" s="190"/>
      <c r="B820" s="2"/>
      <c r="C820" s="2"/>
      <c r="D820" s="2"/>
      <c r="E820" s="2"/>
      <c r="F820" s="2"/>
      <c r="G820" s="2"/>
      <c r="H820" s="169"/>
      <c r="I820" s="169"/>
      <c r="J820" s="169"/>
      <c r="K820"/>
      <c r="L820" s="170"/>
      <c r="M820" s="170"/>
      <c r="N820" s="170"/>
      <c r="O820" s="170"/>
      <c r="P820" s="169"/>
      <c r="Q820" s="169"/>
      <c r="R820" s="169"/>
      <c r="S820" s="169"/>
      <c r="T820" s="169"/>
      <c r="U820" s="169"/>
      <c r="V820" s="169"/>
      <c r="W820" s="169"/>
      <c r="X820" s="11"/>
      <c r="Y820" s="170"/>
      <c r="Z820" s="170"/>
      <c r="AA820" s="170"/>
      <c r="AB820" s="170"/>
      <c r="AC820" s="170"/>
      <c r="AD820" s="170"/>
      <c r="AE820" s="171"/>
      <c r="AF820" s="170"/>
      <c r="AG820" s="170"/>
      <c r="AH820" s="17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</row>
    <row r="821" spans="1:149" s="1" customFormat="1" x14ac:dyDescent="0.35">
      <c r="A821" s="190"/>
      <c r="B821" s="2"/>
      <c r="C821" s="2"/>
      <c r="D821" s="2"/>
      <c r="E821" s="2"/>
      <c r="F821" s="2"/>
      <c r="G821" s="2"/>
      <c r="H821" s="169"/>
      <c r="I821" s="169"/>
      <c r="J821" s="169"/>
      <c r="K821"/>
      <c r="L821" s="170"/>
      <c r="M821" s="170"/>
      <c r="N821" s="170"/>
      <c r="O821" s="170"/>
      <c r="P821" s="169"/>
      <c r="Q821" s="169"/>
      <c r="R821" s="169"/>
      <c r="S821" s="169"/>
      <c r="T821" s="169"/>
      <c r="U821" s="169"/>
      <c r="V821" s="169"/>
      <c r="W821" s="169"/>
      <c r="X821" s="11"/>
      <c r="Y821" s="170"/>
      <c r="Z821" s="170"/>
      <c r="AA821" s="170"/>
      <c r="AB821" s="170"/>
      <c r="AC821" s="170"/>
      <c r="AD821" s="170"/>
      <c r="AE821" s="171"/>
      <c r="AF821" s="170"/>
      <c r="AG821" s="170"/>
      <c r="AH821" s="170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</row>
    <row r="822" spans="1:149" s="1" customFormat="1" x14ac:dyDescent="0.35">
      <c r="A822" s="190"/>
      <c r="B822" s="2"/>
      <c r="C822" s="2"/>
      <c r="D822" s="2"/>
      <c r="E822" s="2"/>
      <c r="F822" s="2"/>
      <c r="G822" s="2"/>
      <c r="H822" s="169"/>
      <c r="I822" s="169"/>
      <c r="J822" s="169"/>
      <c r="K822"/>
      <c r="L822" s="170"/>
      <c r="M822" s="170"/>
      <c r="N822" s="170"/>
      <c r="O822" s="170"/>
      <c r="P822" s="169"/>
      <c r="Q822" s="169"/>
      <c r="R822" s="169"/>
      <c r="S822" s="169"/>
      <c r="T822" s="169"/>
      <c r="U822" s="169"/>
      <c r="V822" s="169"/>
      <c r="W822" s="169"/>
      <c r="X822" s="170"/>
      <c r="Y822" s="170"/>
      <c r="Z822" s="170"/>
      <c r="AA822" s="170"/>
      <c r="AB822" s="170"/>
      <c r="AC822" s="170"/>
      <c r="AD822" s="170"/>
      <c r="AE822" s="171"/>
      <c r="AF822" s="170"/>
      <c r="AG822" s="170"/>
      <c r="AH822" s="170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</row>
    <row r="823" spans="1:149" s="1" customFormat="1" x14ac:dyDescent="0.35">
      <c r="A823" s="190"/>
      <c r="B823" s="2"/>
      <c r="C823" s="2"/>
      <c r="D823" s="2"/>
      <c r="E823" s="2"/>
      <c r="F823" s="2"/>
      <c r="G823" s="2"/>
      <c r="H823" s="169"/>
      <c r="I823" s="169"/>
      <c r="J823" s="169"/>
      <c r="K823"/>
      <c r="L823" s="170"/>
      <c r="M823" s="170"/>
      <c r="N823" s="170"/>
      <c r="O823" s="170"/>
      <c r="P823" s="169"/>
      <c r="Q823" s="169"/>
      <c r="R823" s="169"/>
      <c r="S823" s="169"/>
      <c r="T823" s="169"/>
      <c r="U823" s="169"/>
      <c r="V823" s="169"/>
      <c r="W823" s="169"/>
      <c r="X823" s="11"/>
      <c r="Y823" s="170"/>
      <c r="Z823" s="170"/>
      <c r="AA823" s="170"/>
      <c r="AB823" s="170"/>
      <c r="AC823" s="170"/>
      <c r="AD823" s="170"/>
      <c r="AE823" s="171"/>
      <c r="AF823" s="170"/>
      <c r="AG823" s="170"/>
      <c r="AH823" s="170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</row>
    <row r="824" spans="1:149" s="1" customFormat="1" x14ac:dyDescent="0.35">
      <c r="A824" s="190"/>
      <c r="B824" s="2"/>
      <c r="C824" s="2"/>
      <c r="D824" s="2"/>
      <c r="E824" s="2"/>
      <c r="F824" s="2"/>
      <c r="G824" s="2"/>
      <c r="H824" s="169"/>
      <c r="I824" s="169"/>
      <c r="J824" s="169"/>
      <c r="K824"/>
      <c r="L824" s="170"/>
      <c r="M824" s="170"/>
      <c r="N824" s="170"/>
      <c r="O824" s="170"/>
      <c r="P824" s="169"/>
      <c r="Q824" s="169"/>
      <c r="R824" s="169"/>
      <c r="S824" s="169"/>
      <c r="T824" s="169"/>
      <c r="U824" s="169"/>
      <c r="V824" s="169"/>
      <c r="W824" s="169"/>
      <c r="X824" s="11"/>
      <c r="Y824" s="170"/>
      <c r="Z824" s="170"/>
      <c r="AA824" s="170"/>
      <c r="AB824" s="170"/>
      <c r="AC824" s="170"/>
      <c r="AD824" s="170"/>
      <c r="AE824" s="171"/>
      <c r="AF824" s="170"/>
      <c r="AG824" s="170"/>
      <c r="AH824" s="170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</row>
    <row r="825" spans="1:149" s="1" customFormat="1" x14ac:dyDescent="0.35">
      <c r="A825" s="190"/>
      <c r="B825" s="2"/>
      <c r="C825" s="2"/>
      <c r="D825" s="2"/>
      <c r="E825" s="2"/>
      <c r="F825" s="2"/>
      <c r="G825" s="2"/>
      <c r="H825" s="169"/>
      <c r="I825" s="169"/>
      <c r="J825" s="169"/>
      <c r="K825"/>
      <c r="L825" s="170"/>
      <c r="M825" s="170"/>
      <c r="N825" s="170"/>
      <c r="O825" s="170"/>
      <c r="P825" s="169"/>
      <c r="Q825" s="169"/>
      <c r="R825" s="169"/>
      <c r="S825" s="169"/>
      <c r="T825" s="169"/>
      <c r="U825" s="169"/>
      <c r="V825" s="169"/>
      <c r="W825" s="169"/>
      <c r="X825" s="11"/>
      <c r="Y825" s="170"/>
      <c r="Z825" s="170"/>
      <c r="AA825" s="170"/>
      <c r="AB825" s="170"/>
      <c r="AC825" s="170"/>
      <c r="AD825" s="170"/>
      <c r="AE825" s="171"/>
      <c r="AF825" s="170"/>
      <c r="AG825" s="170"/>
      <c r="AH825" s="170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</row>
    <row r="826" spans="1:149" s="1" customFormat="1" x14ac:dyDescent="0.35">
      <c r="A826" s="190"/>
      <c r="B826" s="2"/>
      <c r="C826" s="2"/>
      <c r="D826" s="2"/>
      <c r="E826" s="2"/>
      <c r="F826" s="2"/>
      <c r="G826" s="2"/>
      <c r="H826" s="169"/>
      <c r="I826" s="169"/>
      <c r="J826" s="169"/>
      <c r="K826"/>
      <c r="L826" s="170"/>
      <c r="M826" s="170"/>
      <c r="N826" s="170"/>
      <c r="O826" s="170"/>
      <c r="P826" s="169"/>
      <c r="Q826" s="169"/>
      <c r="R826" s="169"/>
      <c r="S826" s="169"/>
      <c r="T826" s="169"/>
      <c r="U826" s="169"/>
      <c r="V826" s="169"/>
      <c r="W826" s="169"/>
      <c r="X826" s="170"/>
      <c r="Y826" s="170"/>
      <c r="Z826" s="170"/>
      <c r="AA826" s="170"/>
      <c r="AB826" s="170"/>
      <c r="AC826" s="170"/>
      <c r="AD826" s="170"/>
      <c r="AE826" s="171"/>
      <c r="AF826" s="170"/>
      <c r="AG826" s="170"/>
      <c r="AH826" s="170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</row>
    <row r="827" spans="1:149" s="1" customFormat="1" x14ac:dyDescent="0.35">
      <c r="A827" s="190"/>
      <c r="B827" s="2"/>
      <c r="C827" s="2"/>
      <c r="D827" s="2"/>
      <c r="E827" s="2"/>
      <c r="F827" s="2"/>
      <c r="G827" s="2"/>
      <c r="H827" s="169"/>
      <c r="I827" s="169"/>
      <c r="J827" s="169"/>
      <c r="K827"/>
      <c r="L827" s="170"/>
      <c r="M827" s="170"/>
      <c r="N827" s="170"/>
      <c r="O827" s="170"/>
      <c r="P827" s="169"/>
      <c r="Q827" s="169"/>
      <c r="R827" s="169"/>
      <c r="S827" s="169"/>
      <c r="T827" s="169"/>
      <c r="U827" s="169"/>
      <c r="V827" s="169"/>
      <c r="W827" s="169"/>
      <c r="X827" s="11"/>
      <c r="Y827" s="170"/>
      <c r="Z827" s="170"/>
      <c r="AA827" s="170"/>
      <c r="AB827" s="170"/>
      <c r="AC827" s="170"/>
      <c r="AD827" s="170"/>
      <c r="AE827" s="171"/>
      <c r="AF827" s="170"/>
      <c r="AG827" s="170"/>
      <c r="AH827" s="170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</row>
    <row r="828" spans="1:149" s="1" customFormat="1" x14ac:dyDescent="0.35">
      <c r="A828" s="190"/>
      <c r="B828" s="2"/>
      <c r="C828" s="2"/>
      <c r="D828" s="2"/>
      <c r="E828" s="2"/>
      <c r="F828" s="2"/>
      <c r="G828" s="2"/>
      <c r="H828" s="169"/>
      <c r="I828" s="169"/>
      <c r="J828" s="169"/>
      <c r="K828"/>
      <c r="L828" s="170"/>
      <c r="M828" s="170"/>
      <c r="N828" s="170"/>
      <c r="O828" s="170"/>
      <c r="P828" s="169"/>
      <c r="Q828" s="169"/>
      <c r="R828" s="169"/>
      <c r="S828" s="169"/>
      <c r="T828" s="169"/>
      <c r="U828" s="169"/>
      <c r="V828" s="169"/>
      <c r="W828" s="169"/>
      <c r="X828" s="11"/>
      <c r="Y828" s="170"/>
      <c r="Z828" s="170"/>
      <c r="AA828" s="170"/>
      <c r="AB828" s="170"/>
      <c r="AC828" s="170"/>
      <c r="AD828" s="170"/>
      <c r="AE828" s="171"/>
      <c r="AF828" s="170"/>
      <c r="AG828" s="170"/>
      <c r="AH828" s="170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</row>
    <row r="829" spans="1:149" s="1" customFormat="1" x14ac:dyDescent="0.35">
      <c r="A829" s="190"/>
      <c r="B829" s="2"/>
      <c r="C829" s="2"/>
      <c r="D829" s="2"/>
      <c r="E829" s="2"/>
      <c r="F829" s="2"/>
      <c r="G829" s="2"/>
      <c r="H829" s="169"/>
      <c r="I829" s="169"/>
      <c r="J829" s="169"/>
      <c r="K829"/>
      <c r="L829" s="170"/>
      <c r="M829" s="170"/>
      <c r="N829" s="170"/>
      <c r="O829" s="170"/>
      <c r="P829" s="169"/>
      <c r="Q829" s="169"/>
      <c r="R829" s="169"/>
      <c r="S829" s="169"/>
      <c r="T829" s="169"/>
      <c r="U829" s="169"/>
      <c r="V829" s="169"/>
      <c r="W829" s="169"/>
      <c r="X829" s="11"/>
      <c r="Y829" s="170"/>
      <c r="Z829" s="170"/>
      <c r="AA829" s="170"/>
      <c r="AB829" s="170"/>
      <c r="AC829" s="170"/>
      <c r="AD829" s="170"/>
      <c r="AE829" s="171"/>
      <c r="AF829" s="170"/>
      <c r="AG829" s="170"/>
      <c r="AH829" s="170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</row>
    <row r="830" spans="1:149" s="1" customFormat="1" x14ac:dyDescent="0.35">
      <c r="A830" s="190"/>
      <c r="B830" s="2"/>
      <c r="C830" s="2"/>
      <c r="D830" s="2"/>
      <c r="E830" s="2"/>
      <c r="F830" s="2"/>
      <c r="G830" s="2"/>
      <c r="H830" s="169"/>
      <c r="I830" s="169"/>
      <c r="J830" s="169"/>
      <c r="K830"/>
      <c r="L830" s="170"/>
      <c r="M830" s="170"/>
      <c r="N830" s="170"/>
      <c r="O830" s="170"/>
      <c r="P830" s="169"/>
      <c r="Q830" s="169"/>
      <c r="R830" s="169"/>
      <c r="S830" s="169"/>
      <c r="T830" s="169"/>
      <c r="U830" s="169"/>
      <c r="V830" s="169"/>
      <c r="W830" s="169"/>
      <c r="X830" s="170"/>
      <c r="Y830" s="170"/>
      <c r="Z830" s="170"/>
      <c r="AA830" s="170"/>
      <c r="AB830" s="170"/>
      <c r="AC830" s="170"/>
      <c r="AD830" s="170"/>
      <c r="AE830" s="171"/>
      <c r="AF830" s="170"/>
      <c r="AG830" s="170"/>
      <c r="AH830" s="17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</row>
    <row r="831" spans="1:149" s="1" customFormat="1" x14ac:dyDescent="0.35">
      <c r="A831" s="190"/>
      <c r="B831" s="2"/>
      <c r="C831" s="2"/>
      <c r="D831" s="2"/>
      <c r="E831" s="2"/>
      <c r="F831" s="2"/>
      <c r="G831" s="2"/>
      <c r="H831" s="169"/>
      <c r="I831" s="169"/>
      <c r="J831" s="169"/>
      <c r="K831"/>
      <c r="L831" s="170"/>
      <c r="M831" s="170"/>
      <c r="N831" s="170"/>
      <c r="O831" s="170"/>
      <c r="P831" s="169"/>
      <c r="Q831" s="169"/>
      <c r="R831" s="169"/>
      <c r="S831" s="169"/>
      <c r="T831" s="169"/>
      <c r="U831" s="169"/>
      <c r="V831" s="169"/>
      <c r="W831" s="169"/>
      <c r="X831" s="11"/>
      <c r="Y831" s="170"/>
      <c r="Z831" s="170"/>
      <c r="AA831" s="170"/>
      <c r="AB831" s="170"/>
      <c r="AC831" s="170"/>
      <c r="AD831" s="170"/>
      <c r="AE831" s="171"/>
      <c r="AF831" s="170"/>
      <c r="AG831" s="170"/>
      <c r="AH831" s="170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</row>
    <row r="832" spans="1:149" s="1" customFormat="1" x14ac:dyDescent="0.35">
      <c r="A832" s="190"/>
      <c r="B832" s="2"/>
      <c r="C832" s="2"/>
      <c r="D832" s="2"/>
      <c r="E832" s="2"/>
      <c r="F832" s="2"/>
      <c r="G832" s="2"/>
      <c r="H832" s="169"/>
      <c r="I832" s="169"/>
      <c r="J832" s="169"/>
      <c r="K832"/>
      <c r="L832" s="170"/>
      <c r="M832" s="170"/>
      <c r="N832" s="170"/>
      <c r="O832" s="170"/>
      <c r="P832" s="169"/>
      <c r="Q832" s="169"/>
      <c r="R832" s="169"/>
      <c r="S832" s="169"/>
      <c r="T832" s="169"/>
      <c r="U832" s="169"/>
      <c r="V832" s="169"/>
      <c r="W832" s="169"/>
      <c r="X832" s="11"/>
      <c r="Y832" s="170"/>
      <c r="Z832" s="170"/>
      <c r="AA832" s="170"/>
      <c r="AB832" s="170"/>
      <c r="AC832" s="170"/>
      <c r="AD832" s="170"/>
      <c r="AE832" s="171"/>
      <c r="AF832" s="170"/>
      <c r="AG832" s="170"/>
      <c r="AH832" s="170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</row>
    <row r="833" spans="1:149" s="1" customFormat="1" x14ac:dyDescent="0.35">
      <c r="A833" s="190"/>
      <c r="B833" s="2"/>
      <c r="C833" s="2"/>
      <c r="D833" s="2"/>
      <c r="E833" s="2"/>
      <c r="F833" s="2"/>
      <c r="G833" s="2"/>
      <c r="H833" s="169"/>
      <c r="I833" s="169"/>
      <c r="J833" s="169"/>
      <c r="K833"/>
      <c r="L833" s="170"/>
      <c r="M833" s="170"/>
      <c r="N833" s="170"/>
      <c r="O833" s="170"/>
      <c r="P833" s="169"/>
      <c r="Q833" s="169"/>
      <c r="R833" s="169"/>
      <c r="S833" s="169"/>
      <c r="T833" s="169"/>
      <c r="U833" s="169"/>
      <c r="V833" s="169"/>
      <c r="W833" s="169"/>
      <c r="X833" s="11"/>
      <c r="Y833" s="170"/>
      <c r="Z833" s="170"/>
      <c r="AA833" s="170"/>
      <c r="AB833" s="170"/>
      <c r="AC833" s="170"/>
      <c r="AD833" s="170"/>
      <c r="AE833" s="171"/>
      <c r="AF833" s="170"/>
      <c r="AG833" s="170"/>
      <c r="AH833" s="170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</row>
    <row r="834" spans="1:149" s="1" customFormat="1" x14ac:dyDescent="0.35">
      <c r="A834" s="190"/>
      <c r="B834" s="2"/>
      <c r="C834" s="2"/>
      <c r="D834" s="2"/>
      <c r="E834" s="2"/>
      <c r="F834" s="2"/>
      <c r="G834" s="2"/>
      <c r="H834" s="169"/>
      <c r="I834" s="169"/>
      <c r="J834" s="169"/>
      <c r="K834"/>
      <c r="L834" s="170"/>
      <c r="M834" s="170"/>
      <c r="N834" s="170"/>
      <c r="O834" s="170"/>
      <c r="P834" s="169"/>
      <c r="Q834" s="169"/>
      <c r="R834" s="169"/>
      <c r="S834" s="169"/>
      <c r="T834" s="169"/>
      <c r="U834" s="169"/>
      <c r="V834" s="169"/>
      <c r="W834" s="169"/>
      <c r="X834" s="170"/>
      <c r="Y834" s="170"/>
      <c r="Z834" s="170"/>
      <c r="AA834" s="170"/>
      <c r="AB834" s="170"/>
      <c r="AC834" s="170"/>
      <c r="AD834" s="170"/>
      <c r="AE834" s="171"/>
      <c r="AF834" s="170"/>
      <c r="AG834" s="170"/>
      <c r="AH834" s="170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</row>
    <row r="835" spans="1:149" s="1" customFormat="1" x14ac:dyDescent="0.35">
      <c r="A835" s="190"/>
      <c r="B835" s="2"/>
      <c r="C835" s="2"/>
      <c r="D835" s="2"/>
      <c r="E835" s="2"/>
      <c r="F835" s="2"/>
      <c r="G835" s="2"/>
      <c r="H835" s="169"/>
      <c r="I835" s="169"/>
      <c r="J835" s="169"/>
      <c r="K835"/>
      <c r="L835" s="170"/>
      <c r="M835" s="170"/>
      <c r="N835" s="170"/>
      <c r="O835" s="170"/>
      <c r="P835" s="169"/>
      <c r="Q835" s="169"/>
      <c r="R835" s="169"/>
      <c r="S835" s="169"/>
      <c r="T835" s="169"/>
      <c r="U835" s="169"/>
      <c r="V835" s="169"/>
      <c r="W835" s="169"/>
      <c r="X835" s="11"/>
      <c r="Y835" s="170"/>
      <c r="Z835" s="170"/>
      <c r="AA835" s="170"/>
      <c r="AB835" s="170"/>
      <c r="AC835" s="170"/>
      <c r="AD835" s="170"/>
      <c r="AE835" s="171"/>
      <c r="AF835" s="170"/>
      <c r="AG835" s="170"/>
      <c r="AH835" s="170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</row>
    <row r="836" spans="1:149" s="1" customFormat="1" x14ac:dyDescent="0.35">
      <c r="A836" s="190"/>
      <c r="B836" s="2"/>
      <c r="C836" s="2"/>
      <c r="D836" s="2"/>
      <c r="E836" s="2"/>
      <c r="F836" s="2"/>
      <c r="G836" s="2"/>
      <c r="H836" s="169"/>
      <c r="I836" s="169"/>
      <c r="J836" s="169"/>
      <c r="K836"/>
      <c r="L836" s="170"/>
      <c r="M836" s="170"/>
      <c r="N836" s="170"/>
      <c r="O836" s="170"/>
      <c r="P836" s="169"/>
      <c r="Q836" s="169"/>
      <c r="R836" s="169"/>
      <c r="S836" s="169"/>
      <c r="T836" s="169"/>
      <c r="U836" s="169"/>
      <c r="V836" s="169"/>
      <c r="W836" s="169"/>
      <c r="X836" s="11"/>
      <c r="Y836" s="170"/>
      <c r="Z836" s="170"/>
      <c r="AA836" s="170"/>
      <c r="AB836" s="170"/>
      <c r="AC836" s="170"/>
      <c r="AD836" s="170"/>
      <c r="AE836" s="171"/>
      <c r="AF836" s="170"/>
      <c r="AG836" s="170"/>
      <c r="AH836" s="170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</row>
    <row r="837" spans="1:149" s="1" customFormat="1" x14ac:dyDescent="0.35">
      <c r="A837" s="190"/>
      <c r="B837" s="2"/>
      <c r="C837" s="2"/>
      <c r="D837" s="2"/>
      <c r="E837" s="2"/>
      <c r="F837" s="2"/>
      <c r="G837" s="2"/>
      <c r="H837" s="169"/>
      <c r="I837" s="169"/>
      <c r="J837" s="169"/>
      <c r="K837"/>
      <c r="L837" s="170"/>
      <c r="M837" s="170"/>
      <c r="N837" s="170"/>
      <c r="O837" s="170"/>
      <c r="P837" s="169"/>
      <c r="Q837" s="169"/>
      <c r="R837" s="169"/>
      <c r="S837" s="169"/>
      <c r="T837" s="169"/>
      <c r="U837" s="169"/>
      <c r="V837" s="169"/>
      <c r="W837" s="169"/>
      <c r="X837" s="11"/>
      <c r="Y837" s="170"/>
      <c r="Z837" s="170"/>
      <c r="AA837" s="170"/>
      <c r="AB837" s="170"/>
      <c r="AC837" s="170"/>
      <c r="AD837" s="170"/>
      <c r="AE837" s="171"/>
      <c r="AF837" s="170"/>
      <c r="AG837" s="170"/>
      <c r="AH837" s="170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</row>
    <row r="838" spans="1:149" s="1" customFormat="1" x14ac:dyDescent="0.35">
      <c r="A838" s="190"/>
      <c r="B838" s="2"/>
      <c r="C838" s="2"/>
      <c r="D838" s="2"/>
      <c r="E838" s="2"/>
      <c r="F838" s="2"/>
      <c r="G838" s="2"/>
      <c r="H838" s="169"/>
      <c r="I838" s="169"/>
      <c r="J838" s="169"/>
      <c r="K838"/>
      <c r="L838" s="170"/>
      <c r="M838" s="170"/>
      <c r="N838" s="170"/>
      <c r="O838" s="170"/>
      <c r="P838" s="169"/>
      <c r="Q838" s="169"/>
      <c r="R838" s="169"/>
      <c r="S838" s="169"/>
      <c r="T838" s="169"/>
      <c r="U838" s="169"/>
      <c r="V838" s="169"/>
      <c r="W838" s="169"/>
      <c r="X838" s="170"/>
      <c r="Y838" s="170"/>
      <c r="Z838" s="170"/>
      <c r="AA838" s="170"/>
      <c r="AB838" s="170"/>
      <c r="AC838" s="170"/>
      <c r="AD838" s="170"/>
      <c r="AE838" s="171"/>
      <c r="AF838" s="170"/>
      <c r="AG838" s="170"/>
      <c r="AH838" s="170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</row>
    <row r="839" spans="1:149" s="1" customFormat="1" x14ac:dyDescent="0.35">
      <c r="A839" s="190"/>
      <c r="B839" s="2"/>
      <c r="C839" s="2"/>
      <c r="D839" s="2"/>
      <c r="E839" s="2"/>
      <c r="F839" s="2"/>
      <c r="G839" s="2"/>
      <c r="H839" s="169"/>
      <c r="I839" s="169"/>
      <c r="J839" s="169"/>
      <c r="K839"/>
      <c r="L839" s="170"/>
      <c r="M839" s="170"/>
      <c r="N839" s="170"/>
      <c r="O839" s="170"/>
      <c r="P839" s="169"/>
      <c r="Q839" s="169"/>
      <c r="R839" s="169"/>
      <c r="S839" s="169"/>
      <c r="T839" s="169"/>
      <c r="U839" s="169"/>
      <c r="V839" s="169"/>
      <c r="W839" s="169"/>
      <c r="X839" s="11"/>
      <c r="Y839" s="170"/>
      <c r="Z839" s="170"/>
      <c r="AA839" s="170"/>
      <c r="AB839" s="170"/>
      <c r="AC839" s="170"/>
      <c r="AD839" s="170"/>
      <c r="AE839" s="171"/>
      <c r="AF839" s="170"/>
      <c r="AG839" s="170"/>
      <c r="AH839" s="170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</row>
    <row r="840" spans="1:149" s="1" customFormat="1" x14ac:dyDescent="0.35">
      <c r="A840" s="190"/>
      <c r="B840" s="2"/>
      <c r="C840" s="2"/>
      <c r="D840" s="2"/>
      <c r="E840" s="2"/>
      <c r="F840" s="2"/>
      <c r="G840" s="2"/>
      <c r="H840" s="169"/>
      <c r="I840" s="169"/>
      <c r="J840" s="169"/>
      <c r="K840"/>
      <c r="L840" s="170"/>
      <c r="M840" s="170"/>
      <c r="N840" s="170"/>
      <c r="O840" s="170"/>
      <c r="P840" s="169"/>
      <c r="Q840" s="169"/>
      <c r="R840" s="169"/>
      <c r="S840" s="169"/>
      <c r="T840" s="169"/>
      <c r="U840" s="169"/>
      <c r="V840" s="169"/>
      <c r="W840" s="169"/>
      <c r="X840" s="11"/>
      <c r="Y840" s="170"/>
      <c r="Z840" s="170"/>
      <c r="AA840" s="170"/>
      <c r="AB840" s="170"/>
      <c r="AC840" s="170"/>
      <c r="AD840" s="170"/>
      <c r="AE840" s="171"/>
      <c r="AF840" s="170"/>
      <c r="AG840" s="170"/>
      <c r="AH840" s="17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</row>
    <row r="841" spans="1:149" s="1" customFormat="1" x14ac:dyDescent="0.35">
      <c r="A841" s="190"/>
      <c r="B841" s="2"/>
      <c r="C841" s="2"/>
      <c r="D841" s="2"/>
      <c r="E841" s="2"/>
      <c r="F841" s="2"/>
      <c r="G841" s="2"/>
      <c r="H841" s="169"/>
      <c r="I841" s="169"/>
      <c r="J841" s="169"/>
      <c r="K841"/>
      <c r="L841" s="170"/>
      <c r="M841" s="170"/>
      <c r="N841" s="170"/>
      <c r="O841" s="170"/>
      <c r="P841" s="169"/>
      <c r="Q841" s="169"/>
      <c r="R841" s="169"/>
      <c r="S841" s="169"/>
      <c r="T841" s="169"/>
      <c r="U841" s="169"/>
      <c r="V841" s="169"/>
      <c r="W841" s="169"/>
      <c r="X841" s="11"/>
      <c r="Y841" s="170"/>
      <c r="Z841" s="170"/>
      <c r="AA841" s="170"/>
      <c r="AB841" s="170"/>
      <c r="AC841" s="170"/>
      <c r="AD841" s="170"/>
      <c r="AE841" s="171"/>
      <c r="AF841" s="170"/>
      <c r="AG841" s="170"/>
      <c r="AH841" s="170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</row>
    <row r="842" spans="1:149" s="1" customFormat="1" x14ac:dyDescent="0.35">
      <c r="A842" s="190"/>
      <c r="B842" s="2"/>
      <c r="C842" s="2"/>
      <c r="D842" s="2"/>
      <c r="E842" s="2"/>
      <c r="F842" s="2"/>
      <c r="G842" s="2"/>
      <c r="H842" s="169"/>
      <c r="I842" s="169"/>
      <c r="J842" s="169"/>
      <c r="K842"/>
      <c r="L842" s="170"/>
      <c r="M842" s="170"/>
      <c r="N842" s="170"/>
      <c r="O842" s="170"/>
      <c r="P842" s="169"/>
      <c r="Q842" s="169"/>
      <c r="R842" s="169"/>
      <c r="S842" s="169"/>
      <c r="T842" s="169"/>
      <c r="U842" s="169"/>
      <c r="V842" s="169"/>
      <c r="W842" s="169"/>
      <c r="X842" s="170"/>
      <c r="Y842" s="170"/>
      <c r="Z842" s="170"/>
      <c r="AA842" s="170"/>
      <c r="AB842" s="170"/>
      <c r="AC842" s="170"/>
      <c r="AD842" s="170"/>
      <c r="AE842" s="171"/>
      <c r="AF842" s="170"/>
      <c r="AG842" s="170"/>
      <c r="AH842" s="170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</row>
    <row r="843" spans="1:149" s="1" customFormat="1" x14ac:dyDescent="0.35">
      <c r="A843" s="190"/>
      <c r="B843" s="2"/>
      <c r="C843" s="2"/>
      <c r="D843" s="2"/>
      <c r="E843" s="2"/>
      <c r="F843" s="2"/>
      <c r="G843" s="2"/>
      <c r="H843" s="169"/>
      <c r="I843" s="169"/>
      <c r="J843" s="169"/>
      <c r="K843"/>
      <c r="L843" s="170"/>
      <c r="M843" s="170"/>
      <c r="N843" s="170"/>
      <c r="O843" s="170"/>
      <c r="P843" s="169"/>
      <c r="Q843" s="169"/>
      <c r="R843" s="169"/>
      <c r="S843" s="169"/>
      <c r="T843" s="169"/>
      <c r="U843" s="169"/>
      <c r="V843" s="169"/>
      <c r="W843" s="169"/>
      <c r="X843" s="11"/>
      <c r="Y843" s="170"/>
      <c r="Z843" s="170"/>
      <c r="AA843" s="170"/>
      <c r="AB843" s="170"/>
      <c r="AC843" s="170"/>
      <c r="AD843" s="170"/>
      <c r="AE843" s="171"/>
      <c r="AF843" s="170"/>
      <c r="AG843" s="170"/>
      <c r="AH843" s="170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</row>
    <row r="844" spans="1:149" s="1" customFormat="1" x14ac:dyDescent="0.35">
      <c r="A844" s="190"/>
      <c r="B844" s="2"/>
      <c r="C844" s="2"/>
      <c r="D844" s="2"/>
      <c r="E844" s="2"/>
      <c r="F844" s="2"/>
      <c r="G844" s="2"/>
      <c r="H844" s="169"/>
      <c r="I844" s="169"/>
      <c r="J844" s="169"/>
      <c r="K844"/>
      <c r="L844" s="170"/>
      <c r="M844" s="170"/>
      <c r="N844" s="170"/>
      <c r="O844" s="170"/>
      <c r="P844" s="169"/>
      <c r="Q844" s="169"/>
      <c r="R844" s="169"/>
      <c r="S844" s="169"/>
      <c r="T844" s="169"/>
      <c r="U844" s="169"/>
      <c r="V844" s="169"/>
      <c r="W844" s="169"/>
      <c r="X844" s="11"/>
      <c r="Y844" s="170"/>
      <c r="Z844" s="170"/>
      <c r="AA844" s="170"/>
      <c r="AB844" s="170"/>
      <c r="AC844" s="170"/>
      <c r="AD844" s="170"/>
      <c r="AE844" s="171"/>
      <c r="AF844" s="170"/>
      <c r="AG844" s="170"/>
      <c r="AH844" s="170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</row>
    <row r="845" spans="1:149" s="1" customFormat="1" x14ac:dyDescent="0.35">
      <c r="A845" s="190"/>
      <c r="B845" s="2"/>
      <c r="C845" s="2"/>
      <c r="D845" s="2"/>
      <c r="E845" s="2"/>
      <c r="F845" s="2"/>
      <c r="G845" s="2"/>
      <c r="H845" s="169"/>
      <c r="I845" s="169"/>
      <c r="J845" s="169"/>
      <c r="K845"/>
      <c r="L845" s="170"/>
      <c r="M845" s="170"/>
      <c r="N845" s="170"/>
      <c r="O845" s="170"/>
      <c r="P845" s="169"/>
      <c r="Q845" s="169"/>
      <c r="R845" s="169"/>
      <c r="S845" s="169"/>
      <c r="T845" s="169"/>
      <c r="U845" s="169"/>
      <c r="V845" s="169"/>
      <c r="W845" s="169"/>
      <c r="X845" s="11"/>
      <c r="Y845" s="170"/>
      <c r="Z845" s="170"/>
      <c r="AA845" s="170"/>
      <c r="AB845" s="170"/>
      <c r="AC845" s="170"/>
      <c r="AD845" s="170"/>
      <c r="AE845" s="171"/>
      <c r="AF845" s="170"/>
      <c r="AG845" s="170"/>
      <c r="AH845" s="170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</row>
    <row r="846" spans="1:149" s="1" customFormat="1" x14ac:dyDescent="0.35">
      <c r="A846" s="190"/>
      <c r="B846" s="2"/>
      <c r="C846" s="2"/>
      <c r="D846" s="2"/>
      <c r="E846" s="2"/>
      <c r="F846" s="2"/>
      <c r="G846" s="2"/>
      <c r="H846" s="169"/>
      <c r="I846" s="169"/>
      <c r="J846" s="169"/>
      <c r="K846"/>
      <c r="L846" s="170"/>
      <c r="M846" s="170"/>
      <c r="N846" s="170"/>
      <c r="O846" s="170"/>
      <c r="P846" s="169"/>
      <c r="Q846" s="169"/>
      <c r="R846" s="169"/>
      <c r="S846" s="169"/>
      <c r="T846" s="169"/>
      <c r="U846" s="169"/>
      <c r="V846" s="169"/>
      <c r="W846" s="169"/>
      <c r="X846" s="170"/>
      <c r="Y846" s="170"/>
      <c r="Z846" s="170"/>
      <c r="AA846" s="170"/>
      <c r="AB846" s="170"/>
      <c r="AC846" s="170"/>
      <c r="AD846" s="170"/>
      <c r="AE846" s="171"/>
      <c r="AF846" s="170"/>
      <c r="AG846" s="170"/>
      <c r="AH846" s="170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</row>
    <row r="847" spans="1:149" s="1" customFormat="1" x14ac:dyDescent="0.35">
      <c r="A847" s="190"/>
      <c r="B847" s="2"/>
      <c r="C847" s="2"/>
      <c r="D847" s="2"/>
      <c r="E847" s="2"/>
      <c r="F847" s="2"/>
      <c r="G847" s="2"/>
      <c r="H847" s="169"/>
      <c r="I847" s="169"/>
      <c r="J847" s="169"/>
      <c r="K847"/>
      <c r="L847" s="170"/>
      <c r="M847" s="170"/>
      <c r="N847" s="170"/>
      <c r="O847" s="170"/>
      <c r="P847" s="169"/>
      <c r="Q847" s="169"/>
      <c r="R847" s="169"/>
      <c r="S847" s="169"/>
      <c r="T847" s="169"/>
      <c r="U847" s="169"/>
      <c r="V847" s="169"/>
      <c r="W847" s="169"/>
      <c r="X847" s="11"/>
      <c r="Y847" s="170"/>
      <c r="Z847" s="170"/>
      <c r="AA847" s="170"/>
      <c r="AB847" s="170"/>
      <c r="AC847" s="170"/>
      <c r="AD847" s="170"/>
      <c r="AE847" s="171"/>
      <c r="AF847" s="170"/>
      <c r="AG847" s="170"/>
      <c r="AH847" s="170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</row>
    <row r="848" spans="1:149" s="1" customFormat="1" x14ac:dyDescent="0.35">
      <c r="A848" s="190"/>
      <c r="B848" s="2"/>
      <c r="C848" s="2"/>
      <c r="D848" s="2"/>
      <c r="E848" s="2"/>
      <c r="F848" s="2"/>
      <c r="G848" s="2"/>
      <c r="H848" s="169"/>
      <c r="I848" s="169"/>
      <c r="J848" s="169"/>
      <c r="K848"/>
      <c r="L848" s="170"/>
      <c r="M848" s="170"/>
      <c r="N848" s="170"/>
      <c r="O848" s="170"/>
      <c r="P848" s="169"/>
      <c r="Q848" s="169"/>
      <c r="R848" s="169"/>
      <c r="S848" s="169"/>
      <c r="T848" s="169"/>
      <c r="U848" s="169"/>
      <c r="V848" s="169"/>
      <c r="W848" s="169"/>
      <c r="X848" s="11"/>
      <c r="Y848" s="170"/>
      <c r="Z848" s="170"/>
      <c r="AA848" s="170"/>
      <c r="AB848" s="170"/>
      <c r="AC848" s="170"/>
      <c r="AD848" s="170"/>
      <c r="AE848" s="171"/>
      <c r="AF848" s="170"/>
      <c r="AG848" s="170"/>
      <c r="AH848" s="170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</row>
    <row r="849" spans="1:149" s="1" customFormat="1" x14ac:dyDescent="0.35">
      <c r="A849" s="190"/>
      <c r="B849" s="2"/>
      <c r="C849" s="2"/>
      <c r="D849" s="2"/>
      <c r="E849" s="2"/>
      <c r="F849" s="2"/>
      <c r="G849" s="2"/>
      <c r="H849" s="169"/>
      <c r="I849" s="169"/>
      <c r="J849" s="169"/>
      <c r="K849"/>
      <c r="L849" s="170"/>
      <c r="M849" s="170"/>
      <c r="N849" s="170"/>
      <c r="O849" s="170"/>
      <c r="P849" s="169"/>
      <c r="Q849" s="169"/>
      <c r="R849" s="169"/>
      <c r="S849" s="169"/>
      <c r="T849" s="169"/>
      <c r="U849" s="169"/>
      <c r="V849" s="169"/>
      <c r="W849" s="169"/>
      <c r="X849" s="11"/>
      <c r="Y849" s="170"/>
      <c r="Z849" s="170"/>
      <c r="AA849" s="170"/>
      <c r="AB849" s="170"/>
      <c r="AC849" s="170"/>
      <c r="AD849" s="170"/>
      <c r="AE849" s="171"/>
      <c r="AF849" s="170"/>
      <c r="AG849" s="170"/>
      <c r="AH849" s="170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</row>
    <row r="850" spans="1:149" s="1" customFormat="1" x14ac:dyDescent="0.35">
      <c r="A850" s="190"/>
      <c r="B850" s="2"/>
      <c r="C850" s="2"/>
      <c r="D850" s="2"/>
      <c r="E850" s="2"/>
      <c r="F850" s="2"/>
      <c r="G850" s="2"/>
      <c r="H850" s="169"/>
      <c r="I850" s="169"/>
      <c r="J850" s="169"/>
      <c r="K850"/>
      <c r="L850" s="170"/>
      <c r="M850" s="170"/>
      <c r="N850" s="170"/>
      <c r="O850" s="170"/>
      <c r="P850" s="169"/>
      <c r="Q850" s="169"/>
      <c r="R850" s="169"/>
      <c r="S850" s="169"/>
      <c r="T850" s="169"/>
      <c r="U850" s="169"/>
      <c r="V850" s="169"/>
      <c r="W850" s="169"/>
      <c r="X850" s="170"/>
      <c r="Y850" s="170"/>
      <c r="Z850" s="170"/>
      <c r="AA850" s="170"/>
      <c r="AB850" s="170"/>
      <c r="AC850" s="170"/>
      <c r="AD850" s="170"/>
      <c r="AE850" s="171"/>
      <c r="AF850" s="170"/>
      <c r="AG850" s="170"/>
      <c r="AH850" s="17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</row>
    <row r="851" spans="1:149" s="1" customFormat="1" x14ac:dyDescent="0.35">
      <c r="A851" s="190"/>
      <c r="B851" s="2"/>
      <c r="C851" s="2"/>
      <c r="D851" s="2"/>
      <c r="E851" s="2"/>
      <c r="F851" s="2"/>
      <c r="G851" s="2"/>
      <c r="H851" s="169"/>
      <c r="I851" s="169"/>
      <c r="J851" s="169"/>
      <c r="K851"/>
      <c r="L851" s="170"/>
      <c r="M851" s="170"/>
      <c r="N851" s="170"/>
      <c r="O851" s="170"/>
      <c r="P851" s="169"/>
      <c r="Q851" s="169"/>
      <c r="R851" s="169"/>
      <c r="S851" s="169"/>
      <c r="T851" s="169"/>
      <c r="U851" s="169"/>
      <c r="V851" s="169"/>
      <c r="W851" s="169"/>
      <c r="X851" s="11"/>
      <c r="Y851" s="170"/>
      <c r="Z851" s="170"/>
      <c r="AA851" s="170"/>
      <c r="AB851" s="170"/>
      <c r="AC851" s="170"/>
      <c r="AD851" s="170"/>
      <c r="AE851" s="171"/>
      <c r="AF851" s="170"/>
      <c r="AG851" s="170"/>
      <c r="AH851" s="170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</row>
    <row r="852" spans="1:149" s="1" customFormat="1" x14ac:dyDescent="0.35">
      <c r="A852" s="190"/>
      <c r="B852" s="2"/>
      <c r="C852" s="2"/>
      <c r="D852" s="2"/>
      <c r="E852" s="2"/>
      <c r="F852" s="2"/>
      <c r="G852" s="2"/>
      <c r="H852" s="169"/>
      <c r="I852" s="169"/>
      <c r="J852" s="169"/>
      <c r="K852"/>
      <c r="L852" s="170"/>
      <c r="M852" s="170"/>
      <c r="N852" s="170"/>
      <c r="O852" s="170"/>
      <c r="P852" s="169"/>
      <c r="Q852" s="169"/>
      <c r="R852" s="169"/>
      <c r="S852" s="169"/>
      <c r="T852" s="169"/>
      <c r="U852" s="169"/>
      <c r="V852" s="169"/>
      <c r="W852" s="169"/>
      <c r="X852" s="11"/>
      <c r="Y852" s="170"/>
      <c r="Z852" s="170"/>
      <c r="AA852" s="170"/>
      <c r="AB852" s="170"/>
      <c r="AC852" s="170"/>
      <c r="AD852" s="170"/>
      <c r="AE852" s="171"/>
      <c r="AF852" s="170"/>
      <c r="AG852" s="170"/>
      <c r="AH852" s="170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</row>
    <row r="853" spans="1:149" s="1" customFormat="1" x14ac:dyDescent="0.35">
      <c r="A853" s="190"/>
      <c r="B853" s="2"/>
      <c r="C853" s="2"/>
      <c r="D853" s="2"/>
      <c r="E853" s="2"/>
      <c r="F853" s="2"/>
      <c r="G853" s="2"/>
      <c r="H853" s="169"/>
      <c r="I853" s="169"/>
      <c r="J853" s="169"/>
      <c r="K853"/>
      <c r="L853" s="170"/>
      <c r="M853" s="170"/>
      <c r="N853" s="170"/>
      <c r="O853" s="170"/>
      <c r="P853" s="169"/>
      <c r="Q853" s="169"/>
      <c r="R853" s="169"/>
      <c r="S853" s="169"/>
      <c r="T853" s="169"/>
      <c r="U853" s="169"/>
      <c r="V853" s="169"/>
      <c r="W853" s="169"/>
      <c r="X853" s="11"/>
      <c r="Y853" s="170"/>
      <c r="Z853" s="170"/>
      <c r="AA853" s="170"/>
      <c r="AB853" s="170"/>
      <c r="AC853" s="170"/>
      <c r="AD853" s="170"/>
      <c r="AE853" s="171"/>
      <c r="AF853" s="170"/>
      <c r="AG853" s="170"/>
      <c r="AH853" s="170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</row>
    <row r="854" spans="1:149" s="1" customFormat="1" x14ac:dyDescent="0.35">
      <c r="A854" s="190"/>
      <c r="B854" s="2"/>
      <c r="C854" s="2"/>
      <c r="D854" s="2"/>
      <c r="E854" s="2"/>
      <c r="F854" s="2"/>
      <c r="G854" s="2"/>
      <c r="H854" s="169"/>
      <c r="I854" s="169"/>
      <c r="J854" s="169"/>
      <c r="K854"/>
      <c r="L854" s="170"/>
      <c r="M854" s="170"/>
      <c r="N854" s="170"/>
      <c r="O854" s="170"/>
      <c r="P854" s="169"/>
      <c r="Q854" s="169"/>
      <c r="R854" s="169"/>
      <c r="S854" s="169"/>
      <c r="T854" s="169"/>
      <c r="U854" s="169"/>
      <c r="V854" s="169"/>
      <c r="W854" s="169"/>
      <c r="X854" s="170"/>
      <c r="Y854" s="170"/>
      <c r="Z854" s="170"/>
      <c r="AA854" s="170"/>
      <c r="AB854" s="170"/>
      <c r="AC854" s="170"/>
      <c r="AD854" s="170"/>
      <c r="AE854" s="171"/>
      <c r="AF854" s="170"/>
      <c r="AG854" s="170"/>
      <c r="AH854" s="170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</row>
    <row r="855" spans="1:149" s="1" customFormat="1" x14ac:dyDescent="0.35">
      <c r="A855" s="190"/>
      <c r="B855" s="2"/>
      <c r="C855" s="2"/>
      <c r="D855" s="2"/>
      <c r="E855" s="2"/>
      <c r="F855" s="2"/>
      <c r="G855" s="2"/>
      <c r="H855" s="169"/>
      <c r="I855" s="169"/>
      <c r="J855" s="169"/>
      <c r="K855"/>
      <c r="L855" s="170"/>
      <c r="M855" s="170"/>
      <c r="N855" s="170"/>
      <c r="O855" s="170"/>
      <c r="P855" s="169"/>
      <c r="Q855" s="169"/>
      <c r="R855" s="169"/>
      <c r="S855" s="169"/>
      <c r="T855" s="169"/>
      <c r="U855" s="169"/>
      <c r="V855" s="169"/>
      <c r="W855" s="169"/>
      <c r="X855" s="11"/>
      <c r="Y855" s="170"/>
      <c r="Z855" s="170"/>
      <c r="AA855" s="170"/>
      <c r="AB855" s="170"/>
      <c r="AC855" s="170"/>
      <c r="AD855" s="170"/>
      <c r="AE855" s="171"/>
      <c r="AF855" s="170"/>
      <c r="AG855" s="170"/>
      <c r="AH855" s="170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</row>
    <row r="856" spans="1:149" s="1" customFormat="1" x14ac:dyDescent="0.35">
      <c r="A856" s="190"/>
      <c r="B856" s="2"/>
      <c r="C856" s="2"/>
      <c r="D856" s="2"/>
      <c r="E856" s="2"/>
      <c r="F856" s="2"/>
      <c r="G856" s="2"/>
      <c r="H856" s="169"/>
      <c r="I856" s="169"/>
      <c r="J856" s="169"/>
      <c r="K856"/>
      <c r="L856" s="170"/>
      <c r="M856" s="170"/>
      <c r="N856" s="170"/>
      <c r="O856" s="170"/>
      <c r="P856" s="169"/>
      <c r="Q856" s="169"/>
      <c r="R856" s="169"/>
      <c r="S856" s="169"/>
      <c r="T856" s="169"/>
      <c r="U856" s="169"/>
      <c r="V856" s="169"/>
      <c r="W856" s="169"/>
      <c r="X856" s="11"/>
      <c r="Y856" s="170"/>
      <c r="Z856" s="170"/>
      <c r="AA856" s="170"/>
      <c r="AB856" s="170"/>
      <c r="AC856" s="170"/>
      <c r="AD856" s="170"/>
      <c r="AE856" s="171"/>
      <c r="AF856" s="170"/>
      <c r="AG856" s="170"/>
      <c r="AH856" s="170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</row>
    <row r="857" spans="1:149" s="1" customFormat="1" x14ac:dyDescent="0.35">
      <c r="A857" s="190"/>
      <c r="B857" s="2"/>
      <c r="C857" s="2"/>
      <c r="D857" s="2"/>
      <c r="E857" s="2"/>
      <c r="F857" s="2"/>
      <c r="G857" s="2"/>
      <c r="H857" s="169"/>
      <c r="I857" s="169"/>
      <c r="J857" s="169"/>
      <c r="K857"/>
      <c r="L857" s="170"/>
      <c r="M857" s="170"/>
      <c r="N857" s="170"/>
      <c r="O857" s="170"/>
      <c r="P857" s="169"/>
      <c r="Q857" s="169"/>
      <c r="R857" s="169"/>
      <c r="S857" s="169"/>
      <c r="T857" s="169"/>
      <c r="U857" s="169"/>
      <c r="V857" s="169"/>
      <c r="W857" s="169"/>
      <c r="X857" s="11"/>
      <c r="Y857" s="170"/>
      <c r="Z857" s="170"/>
      <c r="AA857" s="170"/>
      <c r="AB857" s="170"/>
      <c r="AC857" s="170"/>
      <c r="AD857" s="170"/>
      <c r="AE857" s="171"/>
      <c r="AF857" s="170"/>
      <c r="AG857" s="170"/>
      <c r="AH857" s="170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</row>
    <row r="858" spans="1:149" s="1" customFormat="1" x14ac:dyDescent="0.35">
      <c r="A858" s="190"/>
      <c r="B858" s="2"/>
      <c r="C858" s="2"/>
      <c r="D858" s="2"/>
      <c r="E858" s="2"/>
      <c r="F858" s="2"/>
      <c r="G858" s="2"/>
      <c r="H858" s="169"/>
      <c r="I858" s="169"/>
      <c r="J858" s="169"/>
      <c r="K858"/>
      <c r="L858" s="170"/>
      <c r="M858" s="170"/>
      <c r="N858" s="170"/>
      <c r="O858" s="170"/>
      <c r="P858" s="169"/>
      <c r="Q858" s="169"/>
      <c r="R858" s="169"/>
      <c r="S858" s="169"/>
      <c r="T858" s="169"/>
      <c r="U858" s="169"/>
      <c r="V858" s="169"/>
      <c r="W858" s="169"/>
      <c r="X858" s="170"/>
      <c r="Y858" s="170"/>
      <c r="Z858" s="170"/>
      <c r="AA858" s="170"/>
      <c r="AB858" s="170"/>
      <c r="AC858" s="170"/>
      <c r="AD858" s="170"/>
      <c r="AE858" s="171"/>
      <c r="AF858" s="170"/>
      <c r="AG858" s="170"/>
      <c r="AH858" s="170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</row>
    <row r="859" spans="1:149" s="1" customFormat="1" x14ac:dyDescent="0.35">
      <c r="A859" s="190"/>
      <c r="B859" s="2"/>
      <c r="C859" s="2"/>
      <c r="D859" s="2"/>
      <c r="E859" s="2"/>
      <c r="F859" s="2"/>
      <c r="G859" s="2"/>
      <c r="H859" s="169"/>
      <c r="I859" s="169"/>
      <c r="J859" s="169"/>
      <c r="K859"/>
      <c r="L859" s="170"/>
      <c r="M859" s="170"/>
      <c r="N859" s="170"/>
      <c r="O859" s="170"/>
      <c r="P859" s="169"/>
      <c r="Q859" s="169"/>
      <c r="R859" s="169"/>
      <c r="S859" s="169"/>
      <c r="T859" s="169"/>
      <c r="U859" s="169"/>
      <c r="V859" s="169"/>
      <c r="W859" s="169"/>
      <c r="X859" s="11"/>
      <c r="Y859" s="170"/>
      <c r="Z859" s="170"/>
      <c r="AA859" s="170"/>
      <c r="AB859" s="170"/>
      <c r="AC859" s="170"/>
      <c r="AD859" s="170"/>
      <c r="AE859" s="171"/>
      <c r="AF859" s="170"/>
      <c r="AG859" s="170"/>
      <c r="AH859" s="170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</row>
    <row r="860" spans="1:149" s="1" customFormat="1" x14ac:dyDescent="0.35">
      <c r="A860" s="190"/>
      <c r="B860" s="2"/>
      <c r="C860" s="2"/>
      <c r="D860" s="2"/>
      <c r="E860" s="2"/>
      <c r="F860" s="2"/>
      <c r="G860" s="2"/>
      <c r="H860" s="169"/>
      <c r="I860" s="169"/>
      <c r="J860" s="169"/>
      <c r="K860"/>
      <c r="L860" s="170"/>
      <c r="M860" s="170"/>
      <c r="N860" s="170"/>
      <c r="O860" s="170"/>
      <c r="P860" s="169"/>
      <c r="Q860" s="169"/>
      <c r="R860" s="169"/>
      <c r="S860" s="169"/>
      <c r="T860" s="169"/>
      <c r="U860" s="169"/>
      <c r="V860" s="169"/>
      <c r="W860" s="169"/>
      <c r="X860" s="11"/>
      <c r="Y860" s="170"/>
      <c r="Z860" s="170"/>
      <c r="AA860" s="170"/>
      <c r="AB860" s="170"/>
      <c r="AC860" s="170"/>
      <c r="AD860" s="170"/>
      <c r="AE860" s="171"/>
      <c r="AF860" s="170"/>
      <c r="AG860" s="170"/>
      <c r="AH860" s="17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</row>
    <row r="861" spans="1:149" s="1" customFormat="1" x14ac:dyDescent="0.35">
      <c r="A861" s="190"/>
      <c r="B861" s="2"/>
      <c r="C861" s="2"/>
      <c r="D861" s="2"/>
      <c r="E861" s="2"/>
      <c r="F861" s="2"/>
      <c r="G861" s="2"/>
      <c r="H861" s="169"/>
      <c r="I861" s="169"/>
      <c r="J861" s="169"/>
      <c r="K861"/>
      <c r="L861" s="170"/>
      <c r="M861" s="170"/>
      <c r="N861" s="170"/>
      <c r="O861" s="170"/>
      <c r="P861" s="169"/>
      <c r="Q861" s="169"/>
      <c r="R861" s="169"/>
      <c r="S861" s="169"/>
      <c r="T861" s="169"/>
      <c r="U861" s="169"/>
      <c r="V861" s="169"/>
      <c r="W861" s="169"/>
      <c r="X861" s="11"/>
      <c r="Y861" s="170"/>
      <c r="Z861" s="170"/>
      <c r="AA861" s="170"/>
      <c r="AB861" s="170"/>
      <c r="AC861" s="170"/>
      <c r="AD861" s="170"/>
      <c r="AE861" s="171"/>
      <c r="AF861" s="170"/>
      <c r="AG861" s="170"/>
      <c r="AH861" s="170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</row>
    <row r="862" spans="1:149" s="1" customFormat="1" x14ac:dyDescent="0.35">
      <c r="A862" s="190"/>
      <c r="B862" s="2"/>
      <c r="C862" s="2"/>
      <c r="D862" s="2"/>
      <c r="E862" s="2"/>
      <c r="F862" s="2"/>
      <c r="G862" s="2"/>
      <c r="H862" s="169"/>
      <c r="I862" s="169"/>
      <c r="J862" s="169"/>
      <c r="K862"/>
      <c r="L862" s="170"/>
      <c r="M862" s="170"/>
      <c r="N862" s="170"/>
      <c r="O862" s="170"/>
      <c r="P862" s="169"/>
      <c r="Q862" s="169"/>
      <c r="R862" s="169"/>
      <c r="S862" s="169"/>
      <c r="T862" s="169"/>
      <c r="U862" s="169"/>
      <c r="V862" s="169"/>
      <c r="W862" s="169"/>
      <c r="X862" s="170"/>
      <c r="Y862" s="170"/>
      <c r="Z862" s="170"/>
      <c r="AA862" s="170"/>
      <c r="AB862" s="170"/>
      <c r="AC862" s="170"/>
      <c r="AD862" s="170"/>
      <c r="AE862" s="171"/>
      <c r="AF862" s="170"/>
      <c r="AG862" s="170"/>
      <c r="AH862" s="170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</row>
    <row r="863" spans="1:149" s="1" customFormat="1" x14ac:dyDescent="0.35">
      <c r="A863" s="190"/>
      <c r="B863" s="2"/>
      <c r="C863" s="2"/>
      <c r="D863" s="2"/>
      <c r="E863" s="2"/>
      <c r="F863" s="2"/>
      <c r="G863" s="2"/>
      <c r="H863" s="169"/>
      <c r="I863" s="169"/>
      <c r="J863" s="169"/>
      <c r="K863"/>
      <c r="L863" s="170"/>
      <c r="M863" s="170"/>
      <c r="N863" s="170"/>
      <c r="O863" s="170"/>
      <c r="P863" s="169"/>
      <c r="Q863" s="169"/>
      <c r="R863" s="169"/>
      <c r="S863" s="169"/>
      <c r="T863" s="169"/>
      <c r="U863" s="169"/>
      <c r="V863" s="169"/>
      <c r="W863" s="169"/>
      <c r="X863" s="11"/>
      <c r="Y863" s="170"/>
      <c r="Z863" s="170"/>
      <c r="AA863" s="170"/>
      <c r="AB863" s="170"/>
      <c r="AC863" s="170"/>
      <c r="AD863" s="170"/>
      <c r="AE863" s="171"/>
      <c r="AF863" s="170"/>
      <c r="AG863" s="170"/>
      <c r="AH863" s="170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</row>
    <row r="864" spans="1:149" s="1" customFormat="1" x14ac:dyDescent="0.35">
      <c r="A864" s="190"/>
      <c r="B864" s="2"/>
      <c r="C864" s="2"/>
      <c r="D864" s="2"/>
      <c r="E864" s="2"/>
      <c r="F864" s="2"/>
      <c r="G864" s="2"/>
      <c r="H864" s="169"/>
      <c r="I864" s="169"/>
      <c r="J864" s="169"/>
      <c r="K864"/>
      <c r="L864" s="170"/>
      <c r="M864" s="170"/>
      <c r="N864" s="170"/>
      <c r="O864" s="170"/>
      <c r="P864" s="169"/>
      <c r="Q864" s="169"/>
      <c r="R864" s="169"/>
      <c r="S864" s="169"/>
      <c r="T864" s="169"/>
      <c r="U864" s="169"/>
      <c r="V864" s="169"/>
      <c r="W864" s="169"/>
      <c r="X864" s="11"/>
      <c r="Y864" s="170"/>
      <c r="Z864" s="170"/>
      <c r="AA864" s="170"/>
      <c r="AB864" s="170"/>
      <c r="AC864" s="170"/>
      <c r="AD864" s="170"/>
      <c r="AE864" s="171"/>
      <c r="AF864" s="170"/>
      <c r="AG864" s="170"/>
      <c r="AH864" s="170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</row>
    <row r="865" spans="1:149" s="1" customFormat="1" x14ac:dyDescent="0.35">
      <c r="A865" s="190"/>
      <c r="B865" s="2"/>
      <c r="C865" s="2"/>
      <c r="D865" s="2"/>
      <c r="E865" s="2"/>
      <c r="F865" s="2"/>
      <c r="G865" s="2"/>
      <c r="H865" s="169"/>
      <c r="I865" s="169"/>
      <c r="J865" s="169"/>
      <c r="K865"/>
      <c r="L865" s="170"/>
      <c r="M865" s="170"/>
      <c r="N865" s="170"/>
      <c r="O865" s="170"/>
      <c r="P865" s="169"/>
      <c r="Q865" s="169"/>
      <c r="R865" s="169"/>
      <c r="S865" s="169"/>
      <c r="T865" s="169"/>
      <c r="U865" s="169"/>
      <c r="V865" s="169"/>
      <c r="W865" s="169"/>
      <c r="X865" s="11"/>
      <c r="Y865" s="170"/>
      <c r="Z865" s="170"/>
      <c r="AA865" s="170"/>
      <c r="AB865" s="170"/>
      <c r="AC865" s="170"/>
      <c r="AD865" s="170"/>
      <c r="AE865" s="171"/>
      <c r="AF865" s="170"/>
      <c r="AG865" s="170"/>
      <c r="AH865" s="170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</row>
    <row r="866" spans="1:149" s="1" customFormat="1" x14ac:dyDescent="0.35">
      <c r="A866" s="190"/>
      <c r="B866" s="2"/>
      <c r="C866" s="2"/>
      <c r="D866" s="2"/>
      <c r="E866" s="2"/>
      <c r="F866" s="2"/>
      <c r="G866" s="2"/>
      <c r="H866" s="169"/>
      <c r="I866" s="169"/>
      <c r="J866" s="169"/>
      <c r="K866"/>
      <c r="L866" s="170"/>
      <c r="M866" s="170"/>
      <c r="N866" s="170"/>
      <c r="O866" s="170"/>
      <c r="P866" s="169"/>
      <c r="Q866" s="169"/>
      <c r="R866" s="169"/>
      <c r="S866" s="169"/>
      <c r="T866" s="169"/>
      <c r="U866" s="169"/>
      <c r="V866" s="169"/>
      <c r="W866" s="169"/>
      <c r="X866" s="170"/>
      <c r="Y866" s="170"/>
      <c r="Z866" s="170"/>
      <c r="AA866" s="170"/>
      <c r="AB866" s="170"/>
      <c r="AC866" s="170"/>
      <c r="AD866" s="170"/>
      <c r="AE866" s="171"/>
      <c r="AF866" s="170"/>
      <c r="AG866" s="170"/>
      <c r="AH866" s="170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</row>
    <row r="867" spans="1:149" s="1" customFormat="1" x14ac:dyDescent="0.35">
      <c r="A867" s="190"/>
      <c r="B867" s="2"/>
      <c r="C867" s="2"/>
      <c r="D867" s="2"/>
      <c r="E867" s="2"/>
      <c r="F867" s="2"/>
      <c r="G867" s="2"/>
      <c r="H867" s="169"/>
      <c r="I867" s="169"/>
      <c r="J867" s="169"/>
      <c r="K867"/>
      <c r="L867" s="170"/>
      <c r="M867" s="170"/>
      <c r="N867" s="170"/>
      <c r="O867" s="170"/>
      <c r="P867" s="169"/>
      <c r="Q867" s="169"/>
      <c r="R867" s="169"/>
      <c r="S867" s="169"/>
      <c r="T867" s="169"/>
      <c r="U867" s="169"/>
      <c r="V867" s="169"/>
      <c r="W867" s="169"/>
      <c r="X867" s="11"/>
      <c r="Y867" s="170"/>
      <c r="Z867" s="170"/>
      <c r="AA867" s="170"/>
      <c r="AB867" s="170"/>
      <c r="AC867" s="170"/>
      <c r="AD867" s="170"/>
      <c r="AE867" s="171"/>
      <c r="AF867" s="170"/>
      <c r="AG867" s="170"/>
      <c r="AH867" s="170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</row>
    <row r="868" spans="1:149" s="1" customFormat="1" x14ac:dyDescent="0.35">
      <c r="A868" s="190"/>
      <c r="B868" s="2"/>
      <c r="C868" s="2"/>
      <c r="D868" s="2"/>
      <c r="E868" s="2"/>
      <c r="F868" s="2"/>
      <c r="G868" s="2"/>
      <c r="H868" s="169"/>
      <c r="I868" s="169"/>
      <c r="J868" s="169"/>
      <c r="K868"/>
      <c r="L868" s="170"/>
      <c r="M868" s="170"/>
      <c r="N868" s="170"/>
      <c r="O868" s="170"/>
      <c r="P868" s="169"/>
      <c r="Q868" s="169"/>
      <c r="R868" s="169"/>
      <c r="S868" s="169"/>
      <c r="T868" s="169"/>
      <c r="U868" s="169"/>
      <c r="V868" s="169"/>
      <c r="W868" s="169"/>
      <c r="X868" s="11"/>
      <c r="Y868" s="170"/>
      <c r="Z868" s="170"/>
      <c r="AA868" s="170"/>
      <c r="AB868" s="170"/>
      <c r="AC868" s="170"/>
      <c r="AD868" s="170"/>
      <c r="AE868" s="171"/>
      <c r="AF868" s="170"/>
      <c r="AG868" s="170"/>
      <c r="AH868" s="170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</row>
    <row r="869" spans="1:149" s="1" customFormat="1" x14ac:dyDescent="0.35">
      <c r="A869" s="190"/>
      <c r="B869" s="2"/>
      <c r="C869" s="2"/>
      <c r="D869" s="2"/>
      <c r="E869" s="2"/>
      <c r="F869" s="2"/>
      <c r="G869" s="2"/>
      <c r="H869" s="169"/>
      <c r="I869" s="169"/>
      <c r="J869" s="169"/>
      <c r="K869"/>
      <c r="L869" s="170"/>
      <c r="M869" s="170"/>
      <c r="N869" s="170"/>
      <c r="O869" s="170"/>
      <c r="P869" s="169"/>
      <c r="Q869" s="169"/>
      <c r="R869" s="169"/>
      <c r="S869" s="169"/>
      <c r="T869" s="169"/>
      <c r="U869" s="169"/>
      <c r="V869" s="169"/>
      <c r="W869" s="169"/>
      <c r="X869" s="11"/>
      <c r="Y869" s="170"/>
      <c r="Z869" s="170"/>
      <c r="AA869" s="170"/>
      <c r="AB869" s="170"/>
      <c r="AC869" s="170"/>
      <c r="AD869" s="170"/>
      <c r="AE869" s="171"/>
      <c r="AF869" s="170"/>
      <c r="AG869" s="170"/>
      <c r="AH869" s="170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</row>
    <row r="870" spans="1:149" s="1" customFormat="1" x14ac:dyDescent="0.35">
      <c r="A870" s="190"/>
      <c r="B870" s="2"/>
      <c r="C870" s="2"/>
      <c r="D870" s="2"/>
      <c r="E870" s="2"/>
      <c r="F870" s="2"/>
      <c r="G870" s="2"/>
      <c r="H870" s="169"/>
      <c r="I870" s="169"/>
      <c r="J870" s="169"/>
      <c r="K870"/>
      <c r="L870" s="170"/>
      <c r="M870" s="170"/>
      <c r="N870" s="170"/>
      <c r="O870" s="170"/>
      <c r="P870" s="169"/>
      <c r="Q870" s="169"/>
      <c r="R870" s="169"/>
      <c r="S870" s="169"/>
      <c r="T870" s="169"/>
      <c r="U870" s="169"/>
      <c r="V870" s="169"/>
      <c r="W870" s="169"/>
      <c r="X870" s="170"/>
      <c r="Y870" s="170"/>
      <c r="Z870" s="170"/>
      <c r="AA870" s="170"/>
      <c r="AB870" s="170"/>
      <c r="AC870" s="170"/>
      <c r="AD870" s="170"/>
      <c r="AE870" s="171"/>
      <c r="AF870" s="170"/>
      <c r="AG870" s="170"/>
      <c r="AH870" s="1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</row>
    <row r="871" spans="1:149" s="1" customFormat="1" x14ac:dyDescent="0.35">
      <c r="A871" s="190"/>
      <c r="B871" s="2"/>
      <c r="C871" s="2"/>
      <c r="D871" s="2"/>
      <c r="E871" s="2"/>
      <c r="F871" s="2"/>
      <c r="G871" s="2"/>
      <c r="H871" s="169"/>
      <c r="I871" s="169"/>
      <c r="J871" s="169"/>
      <c r="K871"/>
      <c r="L871" s="170"/>
      <c r="M871" s="170"/>
      <c r="N871" s="170"/>
      <c r="O871" s="170"/>
      <c r="P871" s="169"/>
      <c r="Q871" s="169"/>
      <c r="R871" s="169"/>
      <c r="S871" s="169"/>
      <c r="T871" s="169"/>
      <c r="U871" s="169"/>
      <c r="V871" s="169"/>
      <c r="W871" s="169"/>
      <c r="X871" s="11"/>
      <c r="Y871" s="170"/>
      <c r="Z871" s="170"/>
      <c r="AA871" s="170"/>
      <c r="AB871" s="170"/>
      <c r="AC871" s="170"/>
      <c r="AD871" s="170"/>
      <c r="AE871" s="171"/>
      <c r="AF871" s="170"/>
      <c r="AG871" s="170"/>
      <c r="AH871" s="170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</row>
    <row r="872" spans="1:149" s="1" customFormat="1" x14ac:dyDescent="0.35">
      <c r="A872" s="190"/>
      <c r="B872" s="2"/>
      <c r="C872" s="2"/>
      <c r="D872" s="2"/>
      <c r="E872" s="2"/>
      <c r="F872" s="2"/>
      <c r="G872" s="2"/>
      <c r="H872" s="169"/>
      <c r="I872" s="169"/>
      <c r="J872" s="169"/>
      <c r="K872"/>
      <c r="L872" s="170"/>
      <c r="M872" s="170"/>
      <c r="N872" s="170"/>
      <c r="O872" s="170"/>
      <c r="P872" s="169"/>
      <c r="Q872" s="169"/>
      <c r="R872" s="169"/>
      <c r="S872" s="169"/>
      <c r="T872" s="169"/>
      <c r="U872" s="169"/>
      <c r="V872" s="169"/>
      <c r="W872" s="169"/>
      <c r="X872" s="11"/>
      <c r="Y872" s="170"/>
      <c r="Z872" s="170"/>
      <c r="AA872" s="170"/>
      <c r="AB872" s="170"/>
      <c r="AC872" s="170"/>
      <c r="AD872" s="170"/>
      <c r="AE872" s="171"/>
      <c r="AF872" s="170"/>
      <c r="AG872" s="170"/>
      <c r="AH872" s="170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</row>
    <row r="873" spans="1:149" s="1" customFormat="1" x14ac:dyDescent="0.35">
      <c r="A873" s="190"/>
      <c r="B873" s="2"/>
      <c r="C873" s="2"/>
      <c r="D873" s="2"/>
      <c r="E873" s="2"/>
      <c r="F873" s="2"/>
      <c r="G873" s="2"/>
      <c r="H873" s="169"/>
      <c r="I873" s="169"/>
      <c r="J873" s="169"/>
      <c r="K873"/>
      <c r="L873" s="170"/>
      <c r="M873" s="170"/>
      <c r="N873" s="170"/>
      <c r="O873" s="170"/>
      <c r="P873" s="169"/>
      <c r="Q873" s="169"/>
      <c r="R873" s="169"/>
      <c r="S873" s="169"/>
      <c r="T873" s="169"/>
      <c r="U873" s="169"/>
      <c r="V873" s="169"/>
      <c r="W873" s="169"/>
      <c r="X873" s="11"/>
      <c r="Y873" s="170"/>
      <c r="Z873" s="170"/>
      <c r="AA873" s="170"/>
      <c r="AB873" s="170"/>
      <c r="AC873" s="170"/>
      <c r="AD873" s="170"/>
      <c r="AE873" s="171"/>
      <c r="AF873" s="170"/>
      <c r="AG873" s="170"/>
      <c r="AH873" s="170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</row>
    <row r="874" spans="1:149" s="1" customFormat="1" x14ac:dyDescent="0.35">
      <c r="A874" s="190"/>
      <c r="B874" s="2"/>
      <c r="C874" s="2"/>
      <c r="D874" s="2"/>
      <c r="E874" s="2"/>
      <c r="F874" s="2"/>
      <c r="G874" s="2"/>
      <c r="H874" s="169"/>
      <c r="I874" s="169"/>
      <c r="J874" s="169"/>
      <c r="K874"/>
      <c r="L874" s="170"/>
      <c r="M874" s="170"/>
      <c r="N874" s="170"/>
      <c r="O874" s="170"/>
      <c r="P874" s="169"/>
      <c r="Q874" s="169"/>
      <c r="R874" s="169"/>
      <c r="S874" s="169"/>
      <c r="T874" s="169"/>
      <c r="U874" s="169"/>
      <c r="V874" s="169"/>
      <c r="W874" s="169"/>
      <c r="X874" s="170"/>
      <c r="Y874" s="170"/>
      <c r="Z874" s="170"/>
      <c r="AA874" s="170"/>
      <c r="AB874" s="170"/>
      <c r="AC874" s="170"/>
      <c r="AD874" s="170"/>
      <c r="AE874" s="171"/>
      <c r="AF874" s="170"/>
      <c r="AG874" s="170"/>
      <c r="AH874" s="170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</row>
    <row r="875" spans="1:149" s="1" customFormat="1" x14ac:dyDescent="0.35">
      <c r="A875" s="190"/>
      <c r="B875" s="2"/>
      <c r="C875" s="2"/>
      <c r="D875" s="2"/>
      <c r="E875" s="2"/>
      <c r="F875" s="2"/>
      <c r="G875" s="2"/>
      <c r="H875" s="169"/>
      <c r="I875" s="169"/>
      <c r="J875" s="169"/>
      <c r="K875"/>
      <c r="L875" s="170"/>
      <c r="M875" s="170"/>
      <c r="N875" s="170"/>
      <c r="O875" s="170"/>
      <c r="P875" s="169"/>
      <c r="Q875" s="169"/>
      <c r="R875" s="169"/>
      <c r="S875" s="169"/>
      <c r="T875" s="169"/>
      <c r="U875" s="169"/>
      <c r="V875" s="169"/>
      <c r="W875" s="169"/>
      <c r="X875" s="11"/>
      <c r="Y875" s="170"/>
      <c r="Z875" s="170"/>
      <c r="AA875" s="170"/>
      <c r="AB875" s="170"/>
      <c r="AC875" s="170"/>
      <c r="AD875" s="170"/>
      <c r="AE875" s="171"/>
      <c r="AF875" s="170"/>
      <c r="AG875" s="170"/>
      <c r="AH875" s="170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</row>
    <row r="876" spans="1:149" s="1" customFormat="1" x14ac:dyDescent="0.35">
      <c r="A876" s="190"/>
      <c r="B876" s="2"/>
      <c r="C876" s="2"/>
      <c r="D876" s="2"/>
      <c r="E876" s="2"/>
      <c r="F876" s="2"/>
      <c r="G876" s="2"/>
      <c r="H876" s="169"/>
      <c r="I876" s="169"/>
      <c r="J876" s="169"/>
      <c r="K876"/>
      <c r="L876" s="170"/>
      <c r="M876" s="170"/>
      <c r="N876" s="170"/>
      <c r="O876" s="170"/>
      <c r="P876" s="169"/>
      <c r="Q876" s="169"/>
      <c r="R876" s="169"/>
      <c r="S876" s="169"/>
      <c r="T876" s="169"/>
      <c r="U876" s="169"/>
      <c r="V876" s="169"/>
      <c r="W876" s="169"/>
      <c r="X876" s="11"/>
      <c r="Y876" s="170"/>
      <c r="Z876" s="170"/>
      <c r="AA876" s="170"/>
      <c r="AB876" s="170"/>
      <c r="AC876" s="170"/>
      <c r="AD876" s="170"/>
      <c r="AE876" s="171"/>
      <c r="AF876" s="170"/>
      <c r="AG876" s="170"/>
      <c r="AH876" s="170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</row>
    <row r="877" spans="1:149" s="1" customFormat="1" x14ac:dyDescent="0.35">
      <c r="A877" s="190"/>
      <c r="B877" s="2"/>
      <c r="C877" s="2"/>
      <c r="D877" s="2"/>
      <c r="E877" s="2"/>
      <c r="F877" s="2"/>
      <c r="G877" s="2"/>
      <c r="H877" s="169"/>
      <c r="I877" s="169"/>
      <c r="J877" s="169"/>
      <c r="K877"/>
      <c r="L877" s="170"/>
      <c r="M877" s="170"/>
      <c r="N877" s="170"/>
      <c r="O877" s="170"/>
      <c r="P877" s="169"/>
      <c r="Q877" s="169"/>
      <c r="R877" s="169"/>
      <c r="S877" s="169"/>
      <c r="T877" s="169"/>
      <c r="U877" s="169"/>
      <c r="V877" s="169"/>
      <c r="W877" s="169"/>
      <c r="X877" s="11"/>
      <c r="Y877" s="170"/>
      <c r="Z877" s="170"/>
      <c r="AA877" s="170"/>
      <c r="AB877" s="170"/>
      <c r="AC877" s="170"/>
      <c r="AD877" s="170"/>
      <c r="AE877" s="171"/>
      <c r="AF877" s="170"/>
      <c r="AG877" s="170"/>
      <c r="AH877" s="170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</row>
    <row r="878" spans="1:149" s="1" customFormat="1" x14ac:dyDescent="0.35">
      <c r="A878" s="190"/>
      <c r="B878" s="2"/>
      <c r="C878" s="2"/>
      <c r="D878" s="2"/>
      <c r="E878" s="2"/>
      <c r="F878" s="2"/>
      <c r="G878" s="2"/>
      <c r="H878" s="169"/>
      <c r="I878" s="169"/>
      <c r="J878" s="169"/>
      <c r="K878"/>
      <c r="L878" s="170"/>
      <c r="M878" s="170"/>
      <c r="N878" s="170"/>
      <c r="O878" s="170"/>
      <c r="P878" s="169"/>
      <c r="Q878" s="169"/>
      <c r="R878" s="169"/>
      <c r="S878" s="169"/>
      <c r="T878" s="169"/>
      <c r="U878" s="169"/>
      <c r="V878" s="169"/>
      <c r="W878" s="169"/>
      <c r="X878" s="170"/>
      <c r="Y878" s="170"/>
      <c r="Z878" s="170"/>
      <c r="AA878" s="170"/>
      <c r="AB878" s="170"/>
      <c r="AC878" s="170"/>
      <c r="AD878" s="170"/>
      <c r="AE878" s="171"/>
      <c r="AF878" s="170"/>
      <c r="AG878" s="170"/>
      <c r="AH878" s="170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</row>
    <row r="879" spans="1:149" s="1" customFormat="1" x14ac:dyDescent="0.35">
      <c r="A879" s="190"/>
      <c r="B879" s="2"/>
      <c r="C879" s="2"/>
      <c r="D879" s="2"/>
      <c r="E879" s="2"/>
      <c r="F879" s="2"/>
      <c r="G879" s="2"/>
      <c r="H879" s="169"/>
      <c r="I879" s="169"/>
      <c r="J879" s="169"/>
      <c r="K879"/>
      <c r="L879" s="170"/>
      <c r="M879" s="170"/>
      <c r="N879" s="170"/>
      <c r="O879" s="170"/>
      <c r="P879" s="169"/>
      <c r="Q879" s="169"/>
      <c r="R879" s="169"/>
      <c r="S879" s="169"/>
      <c r="T879" s="169"/>
      <c r="U879" s="169"/>
      <c r="V879" s="169"/>
      <c r="W879" s="169"/>
      <c r="X879" s="11"/>
      <c r="Y879" s="170"/>
      <c r="Z879" s="170"/>
      <c r="AA879" s="170"/>
      <c r="AB879" s="170"/>
      <c r="AC879" s="170"/>
      <c r="AD879" s="170"/>
      <c r="AE879" s="171"/>
      <c r="AF879" s="170"/>
      <c r="AG879" s="170"/>
      <c r="AH879" s="170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</row>
    <row r="880" spans="1:149" s="1" customFormat="1" x14ac:dyDescent="0.35">
      <c r="A880" s="190"/>
      <c r="B880" s="2"/>
      <c r="C880" s="2"/>
      <c r="D880" s="2"/>
      <c r="E880" s="2"/>
      <c r="F880" s="2"/>
      <c r="G880" s="2"/>
      <c r="H880" s="169"/>
      <c r="I880" s="169"/>
      <c r="J880" s="169"/>
      <c r="K880"/>
      <c r="L880" s="170"/>
      <c r="M880" s="170"/>
      <c r="N880" s="170"/>
      <c r="O880" s="170"/>
      <c r="P880" s="169"/>
      <c r="Q880" s="169"/>
      <c r="R880" s="169"/>
      <c r="S880" s="169"/>
      <c r="T880" s="169"/>
      <c r="U880" s="169"/>
      <c r="V880" s="169"/>
      <c r="W880" s="169"/>
      <c r="X880" s="11"/>
      <c r="Y880" s="170"/>
      <c r="Z880" s="170"/>
      <c r="AA880" s="170"/>
      <c r="AB880" s="170"/>
      <c r="AC880" s="170"/>
      <c r="AD880" s="170"/>
      <c r="AE880" s="171"/>
      <c r="AF880" s="170"/>
      <c r="AG880" s="170"/>
      <c r="AH880" s="17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</row>
    <row r="881" spans="1:149" s="1" customFormat="1" x14ac:dyDescent="0.35">
      <c r="A881" s="190"/>
      <c r="B881" s="2"/>
      <c r="C881" s="2"/>
      <c r="D881" s="2"/>
      <c r="E881" s="2"/>
      <c r="F881" s="2"/>
      <c r="G881" s="2"/>
      <c r="H881" s="169"/>
      <c r="I881" s="169"/>
      <c r="J881" s="169"/>
      <c r="K881"/>
      <c r="L881" s="170"/>
      <c r="M881" s="170"/>
      <c r="N881" s="170"/>
      <c r="O881" s="170"/>
      <c r="P881" s="169"/>
      <c r="Q881" s="169"/>
      <c r="R881" s="169"/>
      <c r="S881" s="169"/>
      <c r="T881" s="169"/>
      <c r="U881" s="169"/>
      <c r="V881" s="169"/>
      <c r="W881" s="169"/>
      <c r="X881" s="11"/>
      <c r="Y881" s="170"/>
      <c r="Z881" s="170"/>
      <c r="AA881" s="170"/>
      <c r="AB881" s="170"/>
      <c r="AC881" s="170"/>
      <c r="AD881" s="170"/>
      <c r="AE881" s="171"/>
      <c r="AF881" s="170"/>
      <c r="AG881" s="170"/>
      <c r="AH881" s="170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</row>
    <row r="882" spans="1:149" s="1" customFormat="1" x14ac:dyDescent="0.35">
      <c r="A882" s="190"/>
      <c r="B882" s="2"/>
      <c r="C882" s="2"/>
      <c r="D882" s="2"/>
      <c r="E882" s="2"/>
      <c r="F882" s="2"/>
      <c r="G882" s="2"/>
      <c r="H882" s="169"/>
      <c r="I882" s="169"/>
      <c r="J882" s="169"/>
      <c r="K882"/>
      <c r="L882" s="170"/>
      <c r="M882" s="170"/>
      <c r="N882" s="170"/>
      <c r="O882" s="170"/>
      <c r="P882" s="169"/>
      <c r="Q882" s="169"/>
      <c r="R882" s="169"/>
      <c r="S882" s="169"/>
      <c r="T882" s="169"/>
      <c r="U882" s="169"/>
      <c r="V882" s="169"/>
      <c r="W882" s="169"/>
      <c r="X882" s="170"/>
      <c r="Y882" s="170"/>
      <c r="Z882" s="170"/>
      <c r="AA882" s="170"/>
      <c r="AB882" s="170"/>
      <c r="AC882" s="170"/>
      <c r="AD882" s="170"/>
      <c r="AE882" s="171"/>
      <c r="AF882" s="170"/>
      <c r="AG882" s="170"/>
      <c r="AH882" s="170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</row>
    <row r="883" spans="1:149" s="1" customFormat="1" x14ac:dyDescent="0.35">
      <c r="A883" s="190"/>
      <c r="B883" s="2"/>
      <c r="C883" s="2"/>
      <c r="D883" s="2"/>
      <c r="E883" s="2"/>
      <c r="F883" s="2"/>
      <c r="G883" s="2"/>
      <c r="H883" s="169"/>
      <c r="I883" s="169"/>
      <c r="J883" s="169"/>
      <c r="K883"/>
      <c r="L883" s="170"/>
      <c r="M883" s="170"/>
      <c r="N883" s="170"/>
      <c r="O883" s="170"/>
      <c r="P883" s="169"/>
      <c r="Q883" s="169"/>
      <c r="R883" s="169"/>
      <c r="S883" s="169"/>
      <c r="T883" s="169"/>
      <c r="U883" s="169"/>
      <c r="V883" s="169"/>
      <c r="W883" s="169"/>
      <c r="X883" s="11"/>
      <c r="Y883" s="170"/>
      <c r="Z883" s="170"/>
      <c r="AA883" s="170"/>
      <c r="AB883" s="170"/>
      <c r="AC883" s="170"/>
      <c r="AD883" s="170"/>
      <c r="AE883" s="171"/>
      <c r="AF883" s="170"/>
      <c r="AG883" s="170"/>
      <c r="AH883" s="170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</row>
    <row r="884" spans="1:149" s="1" customFormat="1" x14ac:dyDescent="0.35">
      <c r="A884" s="190"/>
      <c r="B884" s="2"/>
      <c r="C884" s="2"/>
      <c r="D884" s="2"/>
      <c r="E884" s="2"/>
      <c r="F884" s="2"/>
      <c r="G884" s="2"/>
      <c r="H884" s="169"/>
      <c r="I884" s="169"/>
      <c r="J884" s="169"/>
      <c r="K884"/>
      <c r="L884" s="170"/>
      <c r="M884" s="170"/>
      <c r="N884" s="170"/>
      <c r="O884" s="170"/>
      <c r="P884" s="169"/>
      <c r="Q884" s="169"/>
      <c r="R884" s="169"/>
      <c r="S884" s="169"/>
      <c r="T884" s="169"/>
      <c r="U884" s="169"/>
      <c r="V884" s="169"/>
      <c r="W884" s="169"/>
      <c r="X884" s="11"/>
      <c r="Y884" s="170"/>
      <c r="Z884" s="170"/>
      <c r="AA884" s="170"/>
      <c r="AB884" s="170"/>
      <c r="AC884" s="170"/>
      <c r="AD884" s="170"/>
      <c r="AE884" s="171"/>
      <c r="AF884" s="170"/>
      <c r="AG884" s="170"/>
      <c r="AH884" s="170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</row>
    <row r="885" spans="1:149" s="1" customFormat="1" x14ac:dyDescent="0.35">
      <c r="A885" s="190"/>
      <c r="B885" s="2"/>
      <c r="C885" s="2"/>
      <c r="D885" s="2"/>
      <c r="E885" s="2"/>
      <c r="F885" s="2"/>
      <c r="G885" s="2"/>
      <c r="H885" s="169"/>
      <c r="I885" s="169"/>
      <c r="J885" s="169"/>
      <c r="K885"/>
      <c r="L885" s="170"/>
      <c r="M885" s="170"/>
      <c r="N885" s="170"/>
      <c r="O885" s="170"/>
      <c r="P885" s="169"/>
      <c r="Q885" s="169"/>
      <c r="R885" s="169"/>
      <c r="S885" s="169"/>
      <c r="T885" s="169"/>
      <c r="U885" s="169"/>
      <c r="V885" s="169"/>
      <c r="W885" s="169"/>
      <c r="X885" s="11"/>
      <c r="Y885" s="170"/>
      <c r="Z885" s="170"/>
      <c r="AA885" s="170"/>
      <c r="AB885" s="170"/>
      <c r="AC885" s="170"/>
      <c r="AD885" s="170"/>
      <c r="AE885" s="171"/>
      <c r="AF885" s="170"/>
      <c r="AG885" s="170"/>
      <c r="AH885" s="170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</row>
    <row r="886" spans="1:149" s="1" customFormat="1" x14ac:dyDescent="0.35">
      <c r="A886" s="190"/>
      <c r="B886" s="2"/>
      <c r="C886" s="2"/>
      <c r="D886" s="2"/>
      <c r="E886" s="2"/>
      <c r="F886" s="2"/>
      <c r="G886" s="2"/>
      <c r="H886" s="169"/>
      <c r="I886" s="169"/>
      <c r="J886" s="169"/>
      <c r="K886"/>
      <c r="L886" s="170"/>
      <c r="M886" s="170"/>
      <c r="N886" s="170"/>
      <c r="O886" s="170"/>
      <c r="P886" s="169"/>
      <c r="Q886" s="169"/>
      <c r="R886" s="169"/>
      <c r="S886" s="169"/>
      <c r="T886" s="169"/>
      <c r="U886" s="169"/>
      <c r="V886" s="169"/>
      <c r="W886" s="169"/>
      <c r="X886" s="170"/>
      <c r="Y886" s="170"/>
      <c r="Z886" s="170"/>
      <c r="AA886" s="170"/>
      <c r="AB886" s="170"/>
      <c r="AC886" s="170"/>
      <c r="AD886" s="170"/>
      <c r="AE886" s="171"/>
      <c r="AF886" s="170"/>
      <c r="AG886" s="170"/>
      <c r="AH886" s="170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</row>
    <row r="887" spans="1:149" s="1" customFormat="1" x14ac:dyDescent="0.35">
      <c r="A887" s="190"/>
      <c r="B887" s="2"/>
      <c r="C887" s="2"/>
      <c r="D887" s="2"/>
      <c r="E887" s="2"/>
      <c r="F887" s="2"/>
      <c r="G887" s="2"/>
      <c r="H887" s="169"/>
      <c r="I887" s="169"/>
      <c r="J887" s="169"/>
      <c r="K887"/>
      <c r="L887" s="170"/>
      <c r="M887" s="170"/>
      <c r="N887" s="170"/>
      <c r="O887" s="170"/>
      <c r="P887" s="169"/>
      <c r="Q887" s="169"/>
      <c r="R887" s="169"/>
      <c r="S887" s="169"/>
      <c r="T887" s="169"/>
      <c r="U887" s="169"/>
      <c r="V887" s="169"/>
      <c r="W887" s="169"/>
      <c r="X887" s="11"/>
      <c r="Y887" s="170"/>
      <c r="Z887" s="170"/>
      <c r="AA887" s="170"/>
      <c r="AB887" s="170"/>
      <c r="AC887" s="170"/>
      <c r="AD887" s="170"/>
      <c r="AE887" s="171"/>
      <c r="AF887" s="170"/>
      <c r="AG887" s="170"/>
      <c r="AH887" s="170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</row>
    <row r="888" spans="1:149" s="1" customFormat="1" x14ac:dyDescent="0.35">
      <c r="A888" s="190"/>
      <c r="B888" s="2"/>
      <c r="C888" s="2"/>
      <c r="D888" s="2"/>
      <c r="E888" s="2"/>
      <c r="F888" s="2"/>
      <c r="G888" s="2"/>
      <c r="H888" s="169"/>
      <c r="I888" s="169"/>
      <c r="J888" s="169"/>
      <c r="K888"/>
      <c r="L888" s="170"/>
      <c r="M888" s="170"/>
      <c r="N888" s="170"/>
      <c r="O888" s="170"/>
      <c r="P888" s="169"/>
      <c r="Q888" s="169"/>
      <c r="R888" s="169"/>
      <c r="S888" s="169"/>
      <c r="T888" s="169"/>
      <c r="U888" s="169"/>
      <c r="V888" s="169"/>
      <c r="W888" s="169"/>
      <c r="X888" s="11"/>
      <c r="Y888" s="170"/>
      <c r="Z888" s="170"/>
      <c r="AA888" s="170"/>
      <c r="AB888" s="170"/>
      <c r="AC888" s="170"/>
      <c r="AD888" s="170"/>
      <c r="AE888" s="171"/>
      <c r="AF888" s="170"/>
      <c r="AG888" s="170"/>
      <c r="AH888" s="170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</row>
    <row r="889" spans="1:149" s="1" customFormat="1" x14ac:dyDescent="0.35">
      <c r="A889" s="190"/>
      <c r="B889" s="2"/>
      <c r="C889" s="2"/>
      <c r="D889" s="2"/>
      <c r="E889" s="2"/>
      <c r="F889" s="2"/>
      <c r="G889" s="2"/>
      <c r="H889" s="169"/>
      <c r="I889" s="169"/>
      <c r="J889" s="169"/>
      <c r="K889"/>
      <c r="L889" s="170"/>
      <c r="M889" s="170"/>
      <c r="N889" s="170"/>
      <c r="O889" s="170"/>
      <c r="P889" s="169"/>
      <c r="Q889" s="169"/>
      <c r="R889" s="169"/>
      <c r="S889" s="169"/>
      <c r="T889" s="169"/>
      <c r="U889" s="169"/>
      <c r="V889" s="169"/>
      <c r="W889" s="169"/>
      <c r="X889" s="11"/>
      <c r="Y889" s="170"/>
      <c r="Z889" s="170"/>
      <c r="AA889" s="170"/>
      <c r="AB889" s="170"/>
      <c r="AC889" s="170"/>
      <c r="AD889" s="170"/>
      <c r="AE889" s="171"/>
      <c r="AF889" s="170"/>
      <c r="AG889" s="170"/>
      <c r="AH889" s="170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</row>
    <row r="890" spans="1:149" s="1" customFormat="1" x14ac:dyDescent="0.35">
      <c r="A890" s="190"/>
      <c r="B890" s="2"/>
      <c r="C890" s="2"/>
      <c r="D890" s="2"/>
      <c r="E890" s="2"/>
      <c r="F890" s="2"/>
      <c r="G890" s="2"/>
      <c r="H890" s="169"/>
      <c r="I890" s="169"/>
      <c r="J890" s="169"/>
      <c r="K890"/>
      <c r="L890" s="170"/>
      <c r="M890" s="170"/>
      <c r="N890" s="170"/>
      <c r="O890" s="170"/>
      <c r="P890" s="169"/>
      <c r="Q890" s="169"/>
      <c r="R890" s="169"/>
      <c r="S890" s="169"/>
      <c r="T890" s="169"/>
      <c r="U890" s="169"/>
      <c r="V890" s="169"/>
      <c r="W890" s="169"/>
      <c r="X890" s="170"/>
      <c r="Y890" s="170"/>
      <c r="Z890" s="170"/>
      <c r="AA890" s="170"/>
      <c r="AB890" s="170"/>
      <c r="AC890" s="170"/>
      <c r="AD890" s="170"/>
      <c r="AE890" s="171"/>
      <c r="AF890" s="170"/>
      <c r="AG890" s="170"/>
      <c r="AH890" s="17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</row>
    <row r="891" spans="1:149" s="1" customFormat="1" x14ac:dyDescent="0.35">
      <c r="A891" s="190"/>
      <c r="B891" s="2"/>
      <c r="C891" s="2"/>
      <c r="D891" s="2"/>
      <c r="E891" s="2"/>
      <c r="F891" s="2"/>
      <c r="G891" s="2"/>
      <c r="H891" s="169"/>
      <c r="I891" s="169"/>
      <c r="J891" s="169"/>
      <c r="K891"/>
      <c r="L891" s="170"/>
      <c r="M891" s="170"/>
      <c r="N891" s="170"/>
      <c r="O891" s="170"/>
      <c r="P891" s="169"/>
      <c r="Q891" s="169"/>
      <c r="R891" s="169"/>
      <c r="S891" s="169"/>
      <c r="T891" s="169"/>
      <c r="U891" s="169"/>
      <c r="V891" s="169"/>
      <c r="W891" s="169"/>
      <c r="X891" s="11"/>
      <c r="Y891" s="170"/>
      <c r="Z891" s="170"/>
      <c r="AA891" s="170"/>
      <c r="AB891" s="170"/>
      <c r="AC891" s="170"/>
      <c r="AD891" s="170"/>
      <c r="AE891" s="171"/>
      <c r="AF891" s="170"/>
      <c r="AG891" s="170"/>
      <c r="AH891" s="170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</row>
    <row r="892" spans="1:149" s="1" customFormat="1" x14ac:dyDescent="0.35">
      <c r="A892" s="190"/>
      <c r="B892" s="2"/>
      <c r="C892" s="2"/>
      <c r="D892" s="2"/>
      <c r="E892" s="2"/>
      <c r="F892" s="2"/>
      <c r="G892" s="2"/>
      <c r="H892" s="169"/>
      <c r="I892" s="169"/>
      <c r="J892" s="169"/>
      <c r="K892"/>
      <c r="L892" s="170"/>
      <c r="M892" s="170"/>
      <c r="N892" s="170"/>
      <c r="O892" s="170"/>
      <c r="P892" s="169"/>
      <c r="Q892" s="169"/>
      <c r="R892" s="169"/>
      <c r="S892" s="169"/>
      <c r="T892" s="169"/>
      <c r="U892" s="169"/>
      <c r="V892" s="169"/>
      <c r="W892" s="169"/>
      <c r="X892" s="11"/>
      <c r="Y892" s="170"/>
      <c r="Z892" s="170"/>
      <c r="AA892" s="170"/>
      <c r="AB892" s="170"/>
      <c r="AC892" s="170"/>
      <c r="AD892" s="170"/>
      <c r="AE892" s="171"/>
      <c r="AF892" s="170"/>
      <c r="AG892" s="170"/>
      <c r="AH892" s="170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</row>
    <row r="893" spans="1:149" s="1" customFormat="1" x14ac:dyDescent="0.35">
      <c r="A893" s="190"/>
      <c r="B893" s="2"/>
      <c r="C893" s="2"/>
      <c r="D893" s="2"/>
      <c r="E893" s="2"/>
      <c r="F893" s="2"/>
      <c r="G893" s="2"/>
      <c r="H893" s="169"/>
      <c r="I893" s="169"/>
      <c r="J893" s="169"/>
      <c r="K893"/>
      <c r="L893" s="170"/>
      <c r="M893" s="170"/>
      <c r="N893" s="170"/>
      <c r="O893" s="170"/>
      <c r="P893" s="169"/>
      <c r="Q893" s="169"/>
      <c r="R893" s="169"/>
      <c r="S893" s="169"/>
      <c r="T893" s="169"/>
      <c r="U893" s="169"/>
      <c r="V893" s="169"/>
      <c r="W893" s="169"/>
      <c r="X893" s="11"/>
      <c r="Y893" s="170"/>
      <c r="Z893" s="170"/>
      <c r="AA893" s="170"/>
      <c r="AB893" s="170"/>
      <c r="AC893" s="170"/>
      <c r="AD893" s="170"/>
      <c r="AE893" s="171"/>
      <c r="AF893" s="170"/>
      <c r="AG893" s="170"/>
      <c r="AH893" s="170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</row>
    <row r="894" spans="1:149" s="1" customFormat="1" x14ac:dyDescent="0.35">
      <c r="A894" s="190"/>
      <c r="B894" s="2"/>
      <c r="C894" s="2"/>
      <c r="D894" s="2"/>
      <c r="E894" s="2"/>
      <c r="F894" s="2"/>
      <c r="G894" s="2"/>
      <c r="H894" s="169"/>
      <c r="I894" s="169"/>
      <c r="J894" s="169"/>
      <c r="K894"/>
      <c r="L894" s="170"/>
      <c r="M894" s="170"/>
      <c r="N894" s="170"/>
      <c r="O894" s="170"/>
      <c r="P894" s="169"/>
      <c r="Q894" s="169"/>
      <c r="R894" s="169"/>
      <c r="S894" s="169"/>
      <c r="T894" s="169"/>
      <c r="U894" s="169"/>
      <c r="V894" s="169"/>
      <c r="W894" s="169"/>
      <c r="X894" s="170"/>
      <c r="Y894" s="170"/>
      <c r="Z894" s="170"/>
      <c r="AA894" s="170"/>
      <c r="AB894" s="170"/>
      <c r="AC894" s="170"/>
      <c r="AD894" s="170"/>
      <c r="AE894" s="171"/>
      <c r="AF894" s="170"/>
      <c r="AG894" s="170"/>
      <c r="AH894" s="170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</row>
    <row r="895" spans="1:149" s="1" customFormat="1" x14ac:dyDescent="0.35">
      <c r="A895" s="190"/>
      <c r="B895" s="2"/>
      <c r="C895" s="2"/>
      <c r="D895" s="2"/>
      <c r="E895" s="2"/>
      <c r="F895" s="2"/>
      <c r="G895" s="2"/>
      <c r="H895" s="169"/>
      <c r="I895" s="169"/>
      <c r="J895" s="169"/>
      <c r="K895"/>
      <c r="L895" s="170"/>
      <c r="M895" s="170"/>
      <c r="N895" s="170"/>
      <c r="O895" s="170"/>
      <c r="P895" s="169"/>
      <c r="Q895" s="169"/>
      <c r="R895" s="169"/>
      <c r="S895" s="169"/>
      <c r="T895" s="169"/>
      <c r="U895" s="169"/>
      <c r="V895" s="169"/>
      <c r="W895" s="169"/>
      <c r="X895" s="11"/>
      <c r="Y895" s="170"/>
      <c r="Z895" s="170"/>
      <c r="AA895" s="170"/>
      <c r="AB895" s="170"/>
      <c r="AC895" s="170"/>
      <c r="AD895" s="170"/>
      <c r="AE895" s="171"/>
      <c r="AF895" s="170"/>
      <c r="AG895" s="170"/>
      <c r="AH895" s="170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</row>
    <row r="896" spans="1:149" s="1" customFormat="1" x14ac:dyDescent="0.35">
      <c r="A896" s="190"/>
      <c r="B896" s="2"/>
      <c r="C896" s="2"/>
      <c r="D896" s="2"/>
      <c r="E896" s="2"/>
      <c r="F896" s="2"/>
      <c r="G896" s="2"/>
      <c r="H896" s="169"/>
      <c r="I896" s="169"/>
      <c r="J896" s="169"/>
      <c r="K896"/>
      <c r="L896" s="170"/>
      <c r="M896" s="170"/>
      <c r="N896" s="170"/>
      <c r="O896" s="170"/>
      <c r="P896" s="169"/>
      <c r="Q896" s="169"/>
      <c r="R896" s="169"/>
      <c r="S896" s="169"/>
      <c r="T896" s="169"/>
      <c r="U896" s="169"/>
      <c r="V896" s="169"/>
      <c r="W896" s="169"/>
      <c r="X896" s="11"/>
      <c r="Y896" s="170"/>
      <c r="Z896" s="170"/>
      <c r="AA896" s="170"/>
      <c r="AB896" s="170"/>
      <c r="AC896" s="170"/>
      <c r="AD896" s="170"/>
      <c r="AE896" s="171"/>
      <c r="AF896" s="170"/>
      <c r="AG896" s="170"/>
      <c r="AH896" s="170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</row>
    <row r="897" spans="1:149" s="1" customFormat="1" x14ac:dyDescent="0.35">
      <c r="A897" s="190"/>
      <c r="B897" s="2"/>
      <c r="C897" s="2"/>
      <c r="D897" s="2"/>
      <c r="E897" s="2"/>
      <c r="F897" s="2"/>
      <c r="G897" s="2"/>
      <c r="H897" s="169"/>
      <c r="I897" s="169"/>
      <c r="J897" s="169"/>
      <c r="K897"/>
      <c r="L897" s="170"/>
      <c r="M897" s="170"/>
      <c r="N897" s="170"/>
      <c r="O897" s="170"/>
      <c r="P897" s="169"/>
      <c r="Q897" s="169"/>
      <c r="R897" s="169"/>
      <c r="S897" s="169"/>
      <c r="T897" s="169"/>
      <c r="U897" s="169"/>
      <c r="V897" s="169"/>
      <c r="W897" s="169"/>
      <c r="X897" s="11"/>
      <c r="Y897" s="170"/>
      <c r="Z897" s="170"/>
      <c r="AA897" s="170"/>
      <c r="AB897" s="170"/>
      <c r="AC897" s="170"/>
      <c r="AD897" s="170"/>
      <c r="AE897" s="171"/>
      <c r="AF897" s="170"/>
      <c r="AG897" s="170"/>
      <c r="AH897" s="170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</row>
    <row r="898" spans="1:149" s="1" customFormat="1" x14ac:dyDescent="0.35">
      <c r="A898" s="190"/>
      <c r="B898" s="2"/>
      <c r="C898" s="2"/>
      <c r="D898" s="2"/>
      <c r="E898" s="2"/>
      <c r="F898" s="2"/>
      <c r="G898" s="2"/>
      <c r="H898" s="169"/>
      <c r="I898" s="169"/>
      <c r="J898" s="169"/>
      <c r="K898"/>
      <c r="L898" s="170"/>
      <c r="M898" s="170"/>
      <c r="N898" s="170"/>
      <c r="O898" s="170"/>
      <c r="P898" s="169"/>
      <c r="Q898" s="169"/>
      <c r="R898" s="169"/>
      <c r="S898" s="169"/>
      <c r="T898" s="169"/>
      <c r="U898" s="169"/>
      <c r="V898" s="169"/>
      <c r="W898" s="169"/>
      <c r="X898" s="170"/>
      <c r="Y898" s="170"/>
      <c r="Z898" s="170"/>
      <c r="AA898" s="170"/>
      <c r="AB898" s="170"/>
      <c r="AC898" s="170"/>
      <c r="AD898" s="170"/>
      <c r="AE898" s="171"/>
      <c r="AF898" s="170"/>
      <c r="AG898" s="170"/>
      <c r="AH898" s="170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</row>
    <row r="899" spans="1:149" s="1" customFormat="1" x14ac:dyDescent="0.35">
      <c r="A899" s="190"/>
      <c r="B899" s="2"/>
      <c r="C899" s="2"/>
      <c r="D899" s="2"/>
      <c r="E899" s="2"/>
      <c r="F899" s="2"/>
      <c r="G899" s="2"/>
      <c r="H899" s="169"/>
      <c r="I899" s="169"/>
      <c r="J899" s="169"/>
      <c r="K899"/>
      <c r="L899" s="170"/>
      <c r="M899" s="170"/>
      <c r="N899" s="170"/>
      <c r="O899" s="170"/>
      <c r="P899" s="169"/>
      <c r="Q899" s="169"/>
      <c r="R899" s="169"/>
      <c r="S899" s="169"/>
      <c r="T899" s="169"/>
      <c r="U899" s="169"/>
      <c r="V899" s="169"/>
      <c r="W899" s="169"/>
      <c r="X899" s="11"/>
      <c r="Y899" s="170"/>
      <c r="Z899" s="170"/>
      <c r="AA899" s="170"/>
      <c r="AB899" s="170"/>
      <c r="AC899" s="170"/>
      <c r="AD899" s="170"/>
      <c r="AE899" s="171"/>
      <c r="AF899" s="170"/>
      <c r="AG899" s="170"/>
      <c r="AH899" s="170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</row>
    <row r="900" spans="1:149" s="1" customFormat="1" x14ac:dyDescent="0.35">
      <c r="A900" s="190"/>
      <c r="B900" s="2"/>
      <c r="C900" s="2"/>
      <c r="D900" s="2"/>
      <c r="E900" s="2"/>
      <c r="F900" s="2"/>
      <c r="G900" s="2"/>
      <c r="H900" s="169"/>
      <c r="I900" s="169"/>
      <c r="J900" s="169"/>
      <c r="K900"/>
      <c r="L900" s="170"/>
      <c r="M900" s="170"/>
      <c r="N900" s="170"/>
      <c r="O900" s="170"/>
      <c r="P900" s="169"/>
      <c r="Q900" s="169"/>
      <c r="R900" s="169"/>
      <c r="S900" s="169"/>
      <c r="T900" s="169"/>
      <c r="U900" s="169"/>
      <c r="V900" s="169"/>
      <c r="W900" s="169"/>
      <c r="X900" s="11"/>
      <c r="Y900" s="170"/>
      <c r="Z900" s="170"/>
      <c r="AA900" s="170"/>
      <c r="AB900" s="170"/>
      <c r="AC900" s="170"/>
      <c r="AD900" s="170"/>
      <c r="AE900" s="171"/>
      <c r="AF900" s="170"/>
      <c r="AG900" s="170"/>
      <c r="AH900" s="17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</row>
    <row r="901" spans="1:149" s="1" customFormat="1" x14ac:dyDescent="0.35">
      <c r="A901" s="190"/>
      <c r="B901" s="2"/>
      <c r="C901" s="2"/>
      <c r="D901" s="2"/>
      <c r="E901" s="2"/>
      <c r="F901" s="2"/>
      <c r="G901" s="2"/>
      <c r="H901" s="169"/>
      <c r="I901" s="169"/>
      <c r="J901" s="169"/>
      <c r="K901"/>
      <c r="L901" s="170"/>
      <c r="M901" s="170"/>
      <c r="N901" s="170"/>
      <c r="O901" s="170"/>
      <c r="P901" s="169"/>
      <c r="Q901" s="169"/>
      <c r="R901" s="169"/>
      <c r="S901" s="169"/>
      <c r="T901" s="169"/>
      <c r="U901" s="169"/>
      <c r="V901" s="169"/>
      <c r="W901" s="169"/>
      <c r="X901" s="11"/>
      <c r="Y901" s="170"/>
      <c r="Z901" s="170"/>
      <c r="AA901" s="170"/>
      <c r="AB901" s="170"/>
      <c r="AC901" s="170"/>
      <c r="AD901" s="170"/>
      <c r="AE901" s="171"/>
      <c r="AF901" s="170"/>
      <c r="AG901" s="170"/>
      <c r="AH901" s="170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</row>
    <row r="902" spans="1:149" s="1" customFormat="1" x14ac:dyDescent="0.35">
      <c r="A902" s="190"/>
      <c r="B902" s="2"/>
      <c r="C902" s="2"/>
      <c r="D902" s="2"/>
      <c r="E902" s="2"/>
      <c r="F902" s="2"/>
      <c r="G902" s="2"/>
      <c r="H902" s="169"/>
      <c r="I902" s="169"/>
      <c r="J902" s="169"/>
      <c r="K902"/>
      <c r="L902" s="170"/>
      <c r="M902" s="170"/>
      <c r="N902" s="170"/>
      <c r="O902" s="170"/>
      <c r="P902" s="169"/>
      <c r="Q902" s="169"/>
      <c r="R902" s="169"/>
      <c r="S902" s="169"/>
      <c r="T902" s="169"/>
      <c r="U902" s="169"/>
      <c r="V902" s="169"/>
      <c r="W902" s="169"/>
      <c r="X902" s="170"/>
      <c r="Y902" s="170"/>
      <c r="Z902" s="170"/>
      <c r="AA902" s="170"/>
      <c r="AB902" s="170"/>
      <c r="AC902" s="170"/>
      <c r="AD902" s="170"/>
      <c r="AE902" s="171"/>
      <c r="AF902" s="170"/>
      <c r="AG902" s="170"/>
      <c r="AH902" s="170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</row>
    <row r="903" spans="1:149" s="1" customFormat="1" x14ac:dyDescent="0.35">
      <c r="A903" s="190"/>
      <c r="B903" s="2"/>
      <c r="C903" s="2"/>
      <c r="D903" s="2"/>
      <c r="E903" s="2"/>
      <c r="F903" s="2"/>
      <c r="G903" s="2"/>
      <c r="H903" s="169"/>
      <c r="I903" s="169"/>
      <c r="J903" s="169"/>
      <c r="K903"/>
      <c r="L903" s="170"/>
      <c r="M903" s="170"/>
      <c r="N903" s="170"/>
      <c r="O903" s="170"/>
      <c r="P903" s="169"/>
      <c r="Q903" s="169"/>
      <c r="R903" s="169"/>
      <c r="S903" s="169"/>
      <c r="T903" s="169"/>
      <c r="U903" s="169"/>
      <c r="V903" s="169"/>
      <c r="W903" s="169"/>
      <c r="X903" s="11"/>
      <c r="Y903" s="170"/>
      <c r="Z903" s="170"/>
      <c r="AA903" s="170"/>
      <c r="AB903" s="170"/>
      <c r="AC903" s="170"/>
      <c r="AD903" s="170"/>
      <c r="AE903" s="171"/>
      <c r="AF903" s="170"/>
      <c r="AG903" s="170"/>
      <c r="AH903" s="170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</row>
    <row r="904" spans="1:149" s="1" customFormat="1" x14ac:dyDescent="0.35">
      <c r="A904" s="190"/>
      <c r="B904" s="2"/>
      <c r="C904" s="2"/>
      <c r="D904" s="2"/>
      <c r="E904" s="2"/>
      <c r="F904" s="2"/>
      <c r="G904" s="2"/>
      <c r="H904" s="169"/>
      <c r="I904" s="169"/>
      <c r="J904" s="169"/>
      <c r="K904"/>
      <c r="L904" s="170"/>
      <c r="M904" s="170"/>
      <c r="N904" s="170"/>
      <c r="O904" s="170"/>
      <c r="P904" s="169"/>
      <c r="Q904" s="169"/>
      <c r="R904" s="169"/>
      <c r="S904" s="169"/>
      <c r="T904" s="169"/>
      <c r="U904" s="169"/>
      <c r="V904" s="169"/>
      <c r="W904" s="169"/>
      <c r="X904" s="11"/>
      <c r="Y904" s="170"/>
      <c r="Z904" s="170"/>
      <c r="AA904" s="170"/>
      <c r="AB904" s="170"/>
      <c r="AC904" s="170"/>
      <c r="AD904" s="170"/>
      <c r="AE904" s="171"/>
      <c r="AF904" s="170"/>
      <c r="AG904" s="170"/>
      <c r="AH904" s="170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</row>
    <row r="905" spans="1:149" s="1" customFormat="1" x14ac:dyDescent="0.35">
      <c r="A905" s="190"/>
      <c r="B905" s="2"/>
      <c r="C905" s="2"/>
      <c r="D905" s="2"/>
      <c r="E905" s="2"/>
      <c r="F905" s="2"/>
      <c r="G905" s="2"/>
      <c r="H905" s="169"/>
      <c r="I905" s="169"/>
      <c r="J905" s="169"/>
      <c r="K905"/>
      <c r="L905" s="170"/>
      <c r="M905" s="170"/>
      <c r="N905" s="170"/>
      <c r="O905" s="170"/>
      <c r="P905" s="169"/>
      <c r="Q905" s="169"/>
      <c r="R905" s="169"/>
      <c r="S905" s="169"/>
      <c r="T905" s="169"/>
      <c r="U905" s="169"/>
      <c r="V905" s="169"/>
      <c r="W905" s="169"/>
      <c r="X905" s="11"/>
      <c r="Y905" s="170"/>
      <c r="Z905" s="170"/>
      <c r="AA905" s="170"/>
      <c r="AB905" s="170"/>
      <c r="AC905" s="170"/>
      <c r="AD905" s="170"/>
      <c r="AE905" s="171"/>
      <c r="AF905" s="170"/>
      <c r="AG905" s="170"/>
      <c r="AH905" s="170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</row>
    <row r="906" spans="1:149" s="1" customFormat="1" x14ac:dyDescent="0.35">
      <c r="A906" s="190"/>
      <c r="B906" s="2"/>
      <c r="C906" s="2"/>
      <c r="D906" s="2"/>
      <c r="E906" s="2"/>
      <c r="F906" s="2"/>
      <c r="G906" s="2"/>
      <c r="H906" s="169"/>
      <c r="I906" s="169"/>
      <c r="J906" s="169"/>
      <c r="K906"/>
      <c r="L906" s="170"/>
      <c r="M906" s="170"/>
      <c r="N906" s="170"/>
      <c r="O906" s="170"/>
      <c r="P906" s="169"/>
      <c r="Q906" s="169"/>
      <c r="R906" s="169"/>
      <c r="S906" s="169"/>
      <c r="T906" s="169"/>
      <c r="U906" s="169"/>
      <c r="V906" s="169"/>
      <c r="W906" s="169"/>
      <c r="X906" s="170"/>
      <c r="Y906" s="170"/>
      <c r="Z906" s="170"/>
      <c r="AA906" s="170"/>
      <c r="AB906" s="170"/>
      <c r="AC906" s="170"/>
      <c r="AD906" s="170"/>
      <c r="AE906" s="171"/>
      <c r="AF906" s="170"/>
      <c r="AG906" s="170"/>
      <c r="AH906" s="170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</row>
    <row r="907" spans="1:149" s="1" customFormat="1" x14ac:dyDescent="0.35">
      <c r="A907" s="190"/>
      <c r="B907" s="2"/>
      <c r="C907" s="2"/>
      <c r="D907" s="2"/>
      <c r="E907" s="2"/>
      <c r="F907" s="2"/>
      <c r="G907" s="2"/>
      <c r="H907" s="169"/>
      <c r="I907" s="169"/>
      <c r="J907" s="169"/>
      <c r="K907"/>
      <c r="L907" s="170"/>
      <c r="M907" s="170"/>
      <c r="N907" s="170"/>
      <c r="O907" s="170"/>
      <c r="P907" s="169"/>
      <c r="Q907" s="169"/>
      <c r="R907" s="169"/>
      <c r="S907" s="169"/>
      <c r="T907" s="169"/>
      <c r="U907" s="169"/>
      <c r="V907" s="169"/>
      <c r="W907" s="169"/>
      <c r="X907" s="11"/>
      <c r="Y907" s="170"/>
      <c r="Z907" s="170"/>
      <c r="AA907" s="170"/>
      <c r="AB907" s="170"/>
      <c r="AC907" s="170"/>
      <c r="AD907" s="170"/>
      <c r="AE907" s="171"/>
      <c r="AF907" s="170"/>
      <c r="AG907" s="170"/>
      <c r="AH907" s="170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</row>
    <row r="908" spans="1:149" s="1" customFormat="1" x14ac:dyDescent="0.35">
      <c r="A908" s="190"/>
      <c r="B908" s="2"/>
      <c r="C908" s="2"/>
      <c r="D908" s="2"/>
      <c r="E908" s="2"/>
      <c r="F908" s="2"/>
      <c r="G908" s="2"/>
      <c r="H908" s="169"/>
      <c r="I908" s="169"/>
      <c r="J908" s="169"/>
      <c r="K908"/>
      <c r="L908" s="170"/>
      <c r="M908" s="170"/>
      <c r="N908" s="170"/>
      <c r="O908" s="170"/>
      <c r="P908" s="169"/>
      <c r="Q908" s="169"/>
      <c r="R908" s="169"/>
      <c r="S908" s="169"/>
      <c r="T908" s="169"/>
      <c r="U908" s="169"/>
      <c r="V908" s="169"/>
      <c r="W908" s="169"/>
      <c r="X908" s="11"/>
      <c r="Y908" s="170"/>
      <c r="Z908" s="170"/>
      <c r="AA908" s="170"/>
      <c r="AB908" s="170"/>
      <c r="AC908" s="170"/>
      <c r="AD908" s="170"/>
      <c r="AE908" s="171"/>
      <c r="AF908" s="170"/>
      <c r="AG908" s="170"/>
      <c r="AH908" s="170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</row>
    <row r="909" spans="1:149" s="1" customFormat="1" x14ac:dyDescent="0.35">
      <c r="A909" s="190"/>
      <c r="B909" s="2"/>
      <c r="C909" s="2"/>
      <c r="D909" s="2"/>
      <c r="E909" s="2"/>
      <c r="F909" s="2"/>
      <c r="G909" s="2"/>
      <c r="H909" s="169"/>
      <c r="I909" s="169"/>
      <c r="J909" s="169"/>
      <c r="K909"/>
      <c r="L909" s="170"/>
      <c r="M909" s="170"/>
      <c r="N909" s="170"/>
      <c r="O909" s="170"/>
      <c r="P909" s="169"/>
      <c r="Q909" s="169"/>
      <c r="R909" s="169"/>
      <c r="S909" s="169"/>
      <c r="T909" s="169"/>
      <c r="U909" s="169"/>
      <c r="V909" s="169"/>
      <c r="W909" s="169"/>
      <c r="X909" s="11"/>
      <c r="Y909" s="170"/>
      <c r="Z909" s="170"/>
      <c r="AA909" s="170"/>
      <c r="AB909" s="170"/>
      <c r="AC909" s="170"/>
      <c r="AD909" s="170"/>
      <c r="AE909" s="171"/>
      <c r="AF909" s="170"/>
      <c r="AG909" s="170"/>
      <c r="AH909" s="170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</row>
    <row r="910" spans="1:149" s="1" customFormat="1" x14ac:dyDescent="0.35">
      <c r="A910" s="190"/>
      <c r="B910" s="2"/>
      <c r="C910" s="2"/>
      <c r="D910" s="2"/>
      <c r="E910" s="2"/>
      <c r="F910" s="2"/>
      <c r="G910" s="2"/>
      <c r="H910" s="169"/>
      <c r="I910" s="169"/>
      <c r="J910" s="169"/>
      <c r="K910"/>
      <c r="L910" s="170"/>
      <c r="M910" s="170"/>
      <c r="N910" s="170"/>
      <c r="O910" s="170"/>
      <c r="P910" s="169"/>
      <c r="Q910" s="169"/>
      <c r="R910" s="169"/>
      <c r="S910" s="169"/>
      <c r="T910" s="169"/>
      <c r="U910" s="169"/>
      <c r="V910" s="169"/>
      <c r="W910" s="169"/>
      <c r="X910" s="170"/>
      <c r="Y910" s="170"/>
      <c r="Z910" s="170"/>
      <c r="AA910" s="170"/>
      <c r="AB910" s="170"/>
      <c r="AC910" s="170"/>
      <c r="AD910" s="170"/>
      <c r="AE910" s="171"/>
      <c r="AF910" s="170"/>
      <c r="AG910" s="170"/>
      <c r="AH910" s="17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</row>
    <row r="911" spans="1:149" s="1" customFormat="1" x14ac:dyDescent="0.35">
      <c r="A911" s="190"/>
      <c r="B911" s="2"/>
      <c r="C911" s="2"/>
      <c r="D911" s="2"/>
      <c r="E911" s="2"/>
      <c r="F911" s="2"/>
      <c r="G911" s="2"/>
      <c r="H911" s="169"/>
      <c r="I911" s="169"/>
      <c r="J911" s="169"/>
      <c r="K911"/>
      <c r="L911" s="170"/>
      <c r="M911" s="170"/>
      <c r="N911" s="170"/>
      <c r="O911" s="170"/>
      <c r="P911" s="169"/>
      <c r="Q911" s="169"/>
      <c r="R911" s="169"/>
      <c r="S911" s="169"/>
      <c r="T911" s="169"/>
      <c r="U911" s="169"/>
      <c r="V911" s="169"/>
      <c r="W911" s="169"/>
      <c r="X911" s="11"/>
      <c r="Y911" s="170"/>
      <c r="Z911" s="170"/>
      <c r="AA911" s="170"/>
      <c r="AB911" s="170"/>
      <c r="AC911" s="170"/>
      <c r="AD911" s="170"/>
      <c r="AE911" s="171"/>
      <c r="AF911" s="170"/>
      <c r="AG911" s="170"/>
      <c r="AH911" s="170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</row>
    <row r="912" spans="1:149" s="1" customFormat="1" x14ac:dyDescent="0.35">
      <c r="A912" s="190"/>
      <c r="B912" s="2"/>
      <c r="C912" s="2"/>
      <c r="D912" s="2"/>
      <c r="E912" s="2"/>
      <c r="F912" s="2"/>
      <c r="G912" s="2"/>
      <c r="H912" s="169"/>
      <c r="I912" s="169"/>
      <c r="J912" s="169"/>
      <c r="K912"/>
      <c r="L912" s="170"/>
      <c r="M912" s="170"/>
      <c r="N912" s="170"/>
      <c r="O912" s="170"/>
      <c r="P912" s="169"/>
      <c r="Q912" s="169"/>
      <c r="R912" s="169"/>
      <c r="S912" s="169"/>
      <c r="T912" s="169"/>
      <c r="U912" s="169"/>
      <c r="V912" s="169"/>
      <c r="W912" s="169"/>
      <c r="X912" s="11"/>
      <c r="Y912" s="170"/>
      <c r="Z912" s="170"/>
      <c r="AA912" s="170"/>
      <c r="AB912" s="170"/>
      <c r="AC912" s="170"/>
      <c r="AD912" s="170"/>
      <c r="AE912" s="171"/>
      <c r="AF912" s="170"/>
      <c r="AG912" s="170"/>
      <c r="AH912" s="170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</row>
    <row r="913" spans="1:149" s="1" customFormat="1" x14ac:dyDescent="0.35">
      <c r="A913" s="190"/>
      <c r="B913" s="2"/>
      <c r="C913" s="2"/>
      <c r="D913" s="2"/>
      <c r="E913" s="2"/>
      <c r="F913" s="2"/>
      <c r="G913" s="2"/>
      <c r="H913" s="169"/>
      <c r="I913" s="169"/>
      <c r="J913" s="169"/>
      <c r="K913"/>
      <c r="L913" s="170"/>
      <c r="M913" s="170"/>
      <c r="N913" s="170"/>
      <c r="O913" s="170"/>
      <c r="P913" s="169"/>
      <c r="Q913" s="169"/>
      <c r="R913" s="169"/>
      <c r="S913" s="169"/>
      <c r="T913" s="169"/>
      <c r="U913" s="169"/>
      <c r="V913" s="169"/>
      <c r="W913" s="169"/>
      <c r="X913" s="11"/>
      <c r="Y913" s="170"/>
      <c r="Z913" s="170"/>
      <c r="AA913" s="170"/>
      <c r="AB913" s="170"/>
      <c r="AC913" s="170"/>
      <c r="AD913" s="170"/>
      <c r="AE913" s="171"/>
      <c r="AF913" s="170"/>
      <c r="AG913" s="170"/>
      <c r="AH913" s="170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</row>
    <row r="914" spans="1:149" s="1" customFormat="1" x14ac:dyDescent="0.35">
      <c r="A914" s="190"/>
      <c r="B914" s="2"/>
      <c r="C914" s="2"/>
      <c r="D914" s="2"/>
      <c r="E914" s="2"/>
      <c r="F914" s="2"/>
      <c r="G914" s="2"/>
      <c r="H914" s="169"/>
      <c r="I914" s="169"/>
      <c r="J914" s="169"/>
      <c r="K914"/>
      <c r="L914" s="170"/>
      <c r="M914" s="170"/>
      <c r="N914" s="170"/>
      <c r="O914" s="170"/>
      <c r="P914" s="169"/>
      <c r="Q914" s="169"/>
      <c r="R914" s="169"/>
      <c r="S914" s="169"/>
      <c r="T914" s="169"/>
      <c r="U914" s="169"/>
      <c r="V914" s="169"/>
      <c r="W914" s="169"/>
      <c r="X914" s="170"/>
      <c r="Y914" s="170"/>
      <c r="Z914" s="170"/>
      <c r="AA914" s="170"/>
      <c r="AB914" s="170"/>
      <c r="AC914" s="170"/>
      <c r="AD914" s="170"/>
      <c r="AE914" s="171"/>
      <c r="AF914" s="170"/>
      <c r="AG914" s="170"/>
      <c r="AH914" s="170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</row>
    <row r="915" spans="1:149" s="1" customFormat="1" x14ac:dyDescent="0.35">
      <c r="A915" s="190"/>
      <c r="B915" s="2"/>
      <c r="C915" s="2"/>
      <c r="D915" s="2"/>
      <c r="E915" s="2"/>
      <c r="F915" s="2"/>
      <c r="G915" s="2"/>
      <c r="H915" s="169"/>
      <c r="I915" s="169"/>
      <c r="J915" s="169"/>
      <c r="K915"/>
      <c r="L915" s="170"/>
      <c r="M915" s="170"/>
      <c r="N915" s="170"/>
      <c r="O915" s="170"/>
      <c r="P915" s="169"/>
      <c r="Q915" s="169"/>
      <c r="R915" s="169"/>
      <c r="S915" s="169"/>
      <c r="T915" s="169"/>
      <c r="U915" s="169"/>
      <c r="V915" s="169"/>
      <c r="W915" s="169"/>
      <c r="X915" s="11"/>
      <c r="Y915" s="170"/>
      <c r="Z915" s="170"/>
      <c r="AA915" s="170"/>
      <c r="AB915" s="170"/>
      <c r="AC915" s="170"/>
      <c r="AD915" s="170"/>
      <c r="AE915" s="171"/>
      <c r="AF915" s="170"/>
      <c r="AG915" s="170"/>
      <c r="AH915" s="170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</row>
    <row r="916" spans="1:149" s="1" customFormat="1" x14ac:dyDescent="0.35">
      <c r="A916" s="190"/>
      <c r="B916" s="2"/>
      <c r="C916" s="2"/>
      <c r="D916" s="2"/>
      <c r="E916" s="2"/>
      <c r="F916" s="2"/>
      <c r="G916" s="2"/>
      <c r="H916" s="169"/>
      <c r="I916" s="169"/>
      <c r="J916" s="169"/>
      <c r="K916"/>
      <c r="L916" s="170"/>
      <c r="M916" s="170"/>
      <c r="N916" s="170"/>
      <c r="O916" s="170"/>
      <c r="P916" s="169"/>
      <c r="Q916" s="169"/>
      <c r="R916" s="169"/>
      <c r="S916" s="169"/>
      <c r="T916" s="169"/>
      <c r="U916" s="169"/>
      <c r="V916" s="169"/>
      <c r="W916" s="169"/>
      <c r="X916" s="11"/>
      <c r="Y916" s="170"/>
      <c r="Z916" s="170"/>
      <c r="AA916" s="170"/>
      <c r="AB916" s="170"/>
      <c r="AC916" s="170"/>
      <c r="AD916" s="170"/>
      <c r="AE916" s="171"/>
      <c r="AF916" s="170"/>
      <c r="AG916" s="170"/>
      <c r="AH916" s="170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</row>
    <row r="917" spans="1:149" s="1" customFormat="1" x14ac:dyDescent="0.35">
      <c r="A917" s="190"/>
      <c r="B917" s="2"/>
      <c r="C917" s="2"/>
      <c r="D917" s="2"/>
      <c r="E917" s="2"/>
      <c r="F917" s="2"/>
      <c r="G917" s="2"/>
      <c r="H917" s="169"/>
      <c r="I917" s="169"/>
      <c r="J917" s="169"/>
      <c r="K917"/>
      <c r="L917" s="170"/>
      <c r="M917" s="170"/>
      <c r="N917" s="170"/>
      <c r="O917" s="170"/>
      <c r="P917" s="169"/>
      <c r="Q917" s="169"/>
      <c r="R917" s="169"/>
      <c r="S917" s="169"/>
      <c r="T917" s="169"/>
      <c r="U917" s="169"/>
      <c r="V917" s="169"/>
      <c r="W917" s="169"/>
      <c r="X917" s="11"/>
      <c r="Y917" s="170"/>
      <c r="Z917" s="170"/>
      <c r="AA917" s="170"/>
      <c r="AB917" s="170"/>
      <c r="AC917" s="170"/>
      <c r="AD917" s="170"/>
      <c r="AE917" s="171"/>
      <c r="AF917" s="170"/>
      <c r="AG917" s="170"/>
      <c r="AH917" s="170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</row>
    <row r="918" spans="1:149" s="1" customFormat="1" x14ac:dyDescent="0.35">
      <c r="A918" s="190"/>
      <c r="B918" s="2"/>
      <c r="C918" s="2"/>
      <c r="D918" s="2"/>
      <c r="E918" s="2"/>
      <c r="F918" s="2"/>
      <c r="G918" s="2"/>
      <c r="H918" s="169"/>
      <c r="I918" s="169"/>
      <c r="J918" s="169"/>
      <c r="K918"/>
      <c r="L918" s="170"/>
      <c r="M918" s="170"/>
      <c r="N918" s="170"/>
      <c r="O918" s="170"/>
      <c r="P918" s="169"/>
      <c r="Q918" s="169"/>
      <c r="R918" s="169"/>
      <c r="S918" s="169"/>
      <c r="T918" s="169"/>
      <c r="U918" s="169"/>
      <c r="V918" s="169"/>
      <c r="W918" s="169"/>
      <c r="X918" s="170"/>
      <c r="Y918" s="170"/>
      <c r="Z918" s="170"/>
      <c r="AA918" s="170"/>
      <c r="AB918" s="170"/>
      <c r="AC918" s="170"/>
      <c r="AD918" s="170"/>
      <c r="AE918" s="171"/>
      <c r="AF918" s="170"/>
      <c r="AG918" s="170"/>
      <c r="AH918" s="170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</row>
    <row r="919" spans="1:149" s="1" customFormat="1" x14ac:dyDescent="0.35">
      <c r="A919" s="190"/>
      <c r="B919" s="2"/>
      <c r="C919" s="2"/>
      <c r="D919" s="2"/>
      <c r="E919" s="2"/>
      <c r="F919" s="2"/>
      <c r="G919" s="2"/>
      <c r="H919" s="169"/>
      <c r="I919" s="169"/>
      <c r="J919" s="169"/>
      <c r="K919"/>
      <c r="L919" s="170"/>
      <c r="M919" s="170"/>
      <c r="N919" s="170"/>
      <c r="O919" s="170"/>
      <c r="P919" s="169"/>
      <c r="Q919" s="169"/>
      <c r="R919" s="169"/>
      <c r="S919" s="169"/>
      <c r="T919" s="169"/>
      <c r="U919" s="169"/>
      <c r="V919" s="169"/>
      <c r="W919" s="169"/>
      <c r="X919" s="11"/>
      <c r="Y919" s="170"/>
      <c r="Z919" s="170"/>
      <c r="AA919" s="170"/>
      <c r="AB919" s="170"/>
      <c r="AC919" s="170"/>
      <c r="AD919" s="170"/>
      <c r="AE919" s="171"/>
      <c r="AF919" s="170"/>
      <c r="AG919" s="170"/>
      <c r="AH919" s="170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</row>
    <row r="920" spans="1:149" s="1" customFormat="1" x14ac:dyDescent="0.35">
      <c r="A920" s="190"/>
      <c r="B920" s="2"/>
      <c r="C920" s="2"/>
      <c r="D920" s="2"/>
      <c r="E920" s="2"/>
      <c r="F920" s="2"/>
      <c r="G920" s="2"/>
      <c r="H920" s="169"/>
      <c r="I920" s="169"/>
      <c r="J920" s="169"/>
      <c r="K920"/>
      <c r="L920" s="170"/>
      <c r="M920" s="170"/>
      <c r="N920" s="170"/>
      <c r="O920" s="170"/>
      <c r="P920" s="169"/>
      <c r="Q920" s="169"/>
      <c r="R920" s="169"/>
      <c r="S920" s="169"/>
      <c r="T920" s="169"/>
      <c r="U920" s="169"/>
      <c r="V920" s="169"/>
      <c r="W920" s="169"/>
      <c r="X920" s="11"/>
      <c r="Y920" s="170"/>
      <c r="Z920" s="170"/>
      <c r="AA920" s="170"/>
      <c r="AB920" s="170"/>
      <c r="AC920" s="170"/>
      <c r="AD920" s="170"/>
      <c r="AE920" s="171"/>
      <c r="AF920" s="170"/>
      <c r="AG920" s="170"/>
      <c r="AH920" s="17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</row>
    <row r="921" spans="1:149" s="1" customFormat="1" x14ac:dyDescent="0.35">
      <c r="A921" s="190"/>
      <c r="B921" s="2"/>
      <c r="C921" s="2"/>
      <c r="D921" s="2"/>
      <c r="E921" s="2"/>
      <c r="F921" s="2"/>
      <c r="G921" s="2"/>
      <c r="H921" s="169"/>
      <c r="I921" s="169"/>
      <c r="J921" s="169"/>
      <c r="K921"/>
      <c r="L921" s="170"/>
      <c r="M921" s="170"/>
      <c r="N921" s="170"/>
      <c r="O921" s="170"/>
      <c r="P921" s="169"/>
      <c r="Q921" s="169"/>
      <c r="R921" s="169"/>
      <c r="S921" s="169"/>
      <c r="T921" s="169"/>
      <c r="U921" s="169"/>
      <c r="V921" s="169"/>
      <c r="W921" s="169"/>
      <c r="X921" s="11"/>
      <c r="Y921" s="170"/>
      <c r="Z921" s="170"/>
      <c r="AA921" s="170"/>
      <c r="AB921" s="170"/>
      <c r="AC921" s="170"/>
      <c r="AD921" s="170"/>
      <c r="AE921" s="171"/>
      <c r="AF921" s="170"/>
      <c r="AG921" s="170"/>
      <c r="AH921" s="170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</row>
    <row r="922" spans="1:149" s="1" customFormat="1" x14ac:dyDescent="0.35">
      <c r="A922" s="190"/>
      <c r="B922" s="2"/>
      <c r="C922" s="2"/>
      <c r="D922" s="2"/>
      <c r="E922" s="2"/>
      <c r="F922" s="2"/>
      <c r="G922" s="2"/>
      <c r="H922" s="169"/>
      <c r="I922" s="169"/>
      <c r="J922" s="169"/>
      <c r="K922"/>
      <c r="L922" s="170"/>
      <c r="M922" s="170"/>
      <c r="N922" s="170"/>
      <c r="O922" s="170"/>
      <c r="P922" s="169"/>
      <c r="Q922" s="169"/>
      <c r="R922" s="169"/>
      <c r="S922" s="169"/>
      <c r="T922" s="169"/>
      <c r="U922" s="169"/>
      <c r="V922" s="169"/>
      <c r="W922" s="169"/>
      <c r="X922" s="170"/>
      <c r="Y922" s="170"/>
      <c r="Z922" s="170"/>
      <c r="AA922" s="170"/>
      <c r="AB922" s="170"/>
      <c r="AC922" s="170"/>
      <c r="AD922" s="170"/>
      <c r="AE922" s="171"/>
      <c r="AF922" s="170"/>
      <c r="AG922" s="170"/>
      <c r="AH922" s="170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</row>
    <row r="923" spans="1:149" s="1" customFormat="1" x14ac:dyDescent="0.35">
      <c r="A923" s="190"/>
      <c r="B923" s="2"/>
      <c r="C923" s="2"/>
      <c r="D923" s="2"/>
      <c r="E923" s="2"/>
      <c r="F923" s="2"/>
      <c r="G923" s="2"/>
      <c r="H923" s="169"/>
      <c r="I923" s="169"/>
      <c r="J923" s="169"/>
      <c r="K923"/>
      <c r="L923" s="170"/>
      <c r="M923" s="170"/>
      <c r="N923" s="170"/>
      <c r="O923" s="170"/>
      <c r="P923" s="169"/>
      <c r="Q923" s="169"/>
      <c r="R923" s="169"/>
      <c r="S923" s="169"/>
      <c r="T923" s="169"/>
      <c r="U923" s="169"/>
      <c r="V923" s="169"/>
      <c r="W923" s="169"/>
      <c r="X923" s="11"/>
      <c r="Y923" s="170"/>
      <c r="Z923" s="170"/>
      <c r="AA923" s="170"/>
      <c r="AB923" s="170"/>
      <c r="AC923" s="170"/>
      <c r="AD923" s="170"/>
      <c r="AE923" s="171"/>
      <c r="AF923" s="170"/>
      <c r="AG923" s="170"/>
      <c r="AH923" s="170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</row>
    <row r="924" spans="1:149" s="1" customFormat="1" x14ac:dyDescent="0.35">
      <c r="A924" s="190"/>
      <c r="B924" s="2"/>
      <c r="C924" s="2"/>
      <c r="D924" s="2"/>
      <c r="E924" s="2"/>
      <c r="F924" s="2"/>
      <c r="G924" s="2"/>
      <c r="H924" s="169"/>
      <c r="I924" s="169"/>
      <c r="J924" s="169"/>
      <c r="K924"/>
      <c r="L924" s="170"/>
      <c r="M924" s="170"/>
      <c r="N924" s="170"/>
      <c r="O924" s="170"/>
      <c r="P924" s="169"/>
      <c r="Q924" s="169"/>
      <c r="R924" s="169"/>
      <c r="S924" s="169"/>
      <c r="T924" s="169"/>
      <c r="U924" s="169"/>
      <c r="V924" s="169"/>
      <c r="W924" s="169"/>
      <c r="X924" s="11"/>
      <c r="Y924" s="170"/>
      <c r="Z924" s="170"/>
      <c r="AA924" s="170"/>
      <c r="AB924" s="170"/>
      <c r="AC924" s="170"/>
      <c r="AD924" s="170"/>
      <c r="AE924" s="171"/>
      <c r="AF924" s="170"/>
      <c r="AG924" s="170"/>
      <c r="AH924" s="170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</row>
    <row r="925" spans="1:149" s="1" customFormat="1" x14ac:dyDescent="0.35">
      <c r="A925" s="190"/>
      <c r="B925" s="2"/>
      <c r="C925" s="2"/>
      <c r="D925" s="2"/>
      <c r="E925" s="2"/>
      <c r="F925" s="2"/>
      <c r="G925" s="2"/>
      <c r="H925" s="169"/>
      <c r="I925" s="169"/>
      <c r="J925" s="169"/>
      <c r="K925"/>
      <c r="L925" s="170"/>
      <c r="M925" s="170"/>
      <c r="N925" s="170"/>
      <c r="O925" s="170"/>
      <c r="P925" s="169"/>
      <c r="Q925" s="169"/>
      <c r="R925" s="169"/>
      <c r="S925" s="169"/>
      <c r="T925" s="169"/>
      <c r="U925" s="169"/>
      <c r="V925" s="169"/>
      <c r="W925" s="169"/>
      <c r="X925" s="11"/>
      <c r="Y925" s="170"/>
      <c r="Z925" s="170"/>
      <c r="AA925" s="170"/>
      <c r="AB925" s="170"/>
      <c r="AC925" s="170"/>
      <c r="AD925" s="170"/>
      <c r="AE925" s="171"/>
      <c r="AF925" s="170"/>
      <c r="AG925" s="170"/>
      <c r="AH925" s="170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</row>
    <row r="926" spans="1:149" s="1" customFormat="1" x14ac:dyDescent="0.35">
      <c r="A926" s="190"/>
      <c r="B926" s="2"/>
      <c r="C926" s="2"/>
      <c r="D926" s="2"/>
      <c r="E926" s="2"/>
      <c r="F926" s="2"/>
      <c r="G926" s="2"/>
      <c r="H926" s="169"/>
      <c r="I926" s="169"/>
      <c r="J926" s="169"/>
      <c r="K926"/>
      <c r="L926" s="170"/>
      <c r="M926" s="170"/>
      <c r="N926" s="170"/>
      <c r="O926" s="170"/>
      <c r="P926" s="169"/>
      <c r="Q926" s="169"/>
      <c r="R926" s="169"/>
      <c r="S926" s="169"/>
      <c r="T926" s="169"/>
      <c r="U926" s="169"/>
      <c r="V926" s="169"/>
      <c r="W926" s="169"/>
      <c r="X926" s="170"/>
      <c r="Y926" s="170"/>
      <c r="Z926" s="170"/>
      <c r="AA926" s="170"/>
      <c r="AB926" s="170"/>
      <c r="AC926" s="170"/>
      <c r="AD926" s="170"/>
      <c r="AE926" s="171"/>
      <c r="AF926" s="170"/>
      <c r="AG926" s="170"/>
      <c r="AH926" s="170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</row>
    <row r="927" spans="1:149" s="1" customFormat="1" x14ac:dyDescent="0.35">
      <c r="A927" s="190"/>
      <c r="B927" s="2"/>
      <c r="C927" s="2"/>
      <c r="D927" s="2"/>
      <c r="E927" s="2"/>
      <c r="F927" s="2"/>
      <c r="G927" s="2"/>
      <c r="H927" s="169"/>
      <c r="I927" s="169"/>
      <c r="J927" s="169"/>
      <c r="K927"/>
      <c r="L927" s="170"/>
      <c r="M927" s="170"/>
      <c r="N927" s="170"/>
      <c r="O927" s="170"/>
      <c r="P927" s="169"/>
      <c r="Q927" s="169"/>
      <c r="R927" s="169"/>
      <c r="S927" s="169"/>
      <c r="T927" s="169"/>
      <c r="U927" s="169"/>
      <c r="V927" s="169"/>
      <c r="W927" s="169"/>
      <c r="X927" s="11"/>
      <c r="Y927" s="170"/>
      <c r="Z927" s="170"/>
      <c r="AA927" s="170"/>
      <c r="AB927" s="170"/>
      <c r="AC927" s="170"/>
      <c r="AD927" s="170"/>
      <c r="AE927" s="171"/>
      <c r="AF927" s="170"/>
      <c r="AG927" s="170"/>
      <c r="AH927" s="170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</row>
    <row r="928" spans="1:149" s="1" customFormat="1" x14ac:dyDescent="0.35">
      <c r="A928" s="190"/>
      <c r="B928" s="2"/>
      <c r="C928" s="2"/>
      <c r="D928" s="2"/>
      <c r="E928" s="2"/>
      <c r="F928" s="2"/>
      <c r="G928" s="2"/>
      <c r="H928" s="169"/>
      <c r="I928" s="169"/>
      <c r="J928" s="169"/>
      <c r="K928"/>
      <c r="L928" s="170"/>
      <c r="M928" s="170"/>
      <c r="N928" s="170"/>
      <c r="O928" s="170"/>
      <c r="P928" s="169"/>
      <c r="Q928" s="169"/>
      <c r="R928" s="169"/>
      <c r="S928" s="169"/>
      <c r="T928" s="169"/>
      <c r="U928" s="169"/>
      <c r="V928" s="169"/>
      <c r="W928" s="169"/>
      <c r="X928" s="11"/>
      <c r="Y928" s="170"/>
      <c r="Z928" s="170"/>
      <c r="AA928" s="170"/>
      <c r="AB928" s="170"/>
      <c r="AC928" s="170"/>
      <c r="AD928" s="170"/>
      <c r="AE928" s="171"/>
      <c r="AF928" s="170"/>
      <c r="AG928" s="170"/>
      <c r="AH928" s="170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</row>
    <row r="929" spans="1:149" s="1" customFormat="1" x14ac:dyDescent="0.35">
      <c r="A929" s="190"/>
      <c r="B929" s="2"/>
      <c r="C929" s="2"/>
      <c r="D929" s="2"/>
      <c r="E929" s="2"/>
      <c r="F929" s="2"/>
      <c r="G929" s="2"/>
      <c r="H929" s="169"/>
      <c r="I929" s="169"/>
      <c r="J929" s="169"/>
      <c r="K929"/>
      <c r="L929" s="170"/>
      <c r="M929" s="170"/>
      <c r="N929" s="170"/>
      <c r="O929" s="170"/>
      <c r="P929" s="169"/>
      <c r="Q929" s="169"/>
      <c r="R929" s="169"/>
      <c r="S929" s="169"/>
      <c r="T929" s="169"/>
      <c r="U929" s="169"/>
      <c r="V929" s="169"/>
      <c r="W929" s="169"/>
      <c r="X929" s="11"/>
      <c r="Y929" s="170"/>
      <c r="Z929" s="170"/>
      <c r="AA929" s="170"/>
      <c r="AB929" s="170"/>
      <c r="AC929" s="170"/>
      <c r="AD929" s="170"/>
      <c r="AE929" s="171"/>
      <c r="AF929" s="170"/>
      <c r="AG929" s="170"/>
      <c r="AH929" s="170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</row>
    <row r="930" spans="1:149" s="1" customFormat="1" x14ac:dyDescent="0.35">
      <c r="A930" s="190"/>
      <c r="B930" s="2"/>
      <c r="C930" s="2"/>
      <c r="D930" s="2"/>
      <c r="E930" s="2"/>
      <c r="F930" s="2"/>
      <c r="G930" s="2"/>
      <c r="H930" s="169"/>
      <c r="I930" s="169"/>
      <c r="J930" s="169"/>
      <c r="K930"/>
      <c r="L930" s="170"/>
      <c r="M930" s="170"/>
      <c r="N930" s="170"/>
      <c r="O930" s="170"/>
      <c r="P930" s="169"/>
      <c r="Q930" s="169"/>
      <c r="R930" s="169"/>
      <c r="S930" s="169"/>
      <c r="T930" s="169"/>
      <c r="U930" s="169"/>
      <c r="V930" s="169"/>
      <c r="W930" s="169"/>
      <c r="X930" s="170"/>
      <c r="Y930" s="170"/>
      <c r="Z930" s="170"/>
      <c r="AA930" s="170"/>
      <c r="AB930" s="170"/>
      <c r="AC930" s="170"/>
      <c r="AD930" s="170"/>
      <c r="AE930" s="171"/>
      <c r="AF930" s="170"/>
      <c r="AG930" s="170"/>
      <c r="AH930" s="17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</row>
    <row r="931" spans="1:149" s="1" customFormat="1" x14ac:dyDescent="0.35">
      <c r="A931" s="190"/>
      <c r="B931" s="2"/>
      <c r="C931" s="2"/>
      <c r="D931" s="2"/>
      <c r="E931" s="2"/>
      <c r="F931" s="2"/>
      <c r="G931" s="2"/>
      <c r="H931" s="169"/>
      <c r="I931" s="169"/>
      <c r="J931" s="169"/>
      <c r="K931"/>
      <c r="L931" s="170"/>
      <c r="M931" s="170"/>
      <c r="N931" s="170"/>
      <c r="O931" s="170"/>
      <c r="P931" s="169"/>
      <c r="Q931" s="169"/>
      <c r="R931" s="169"/>
      <c r="S931" s="169"/>
      <c r="T931" s="169"/>
      <c r="U931" s="169"/>
      <c r="V931" s="169"/>
      <c r="W931" s="169"/>
      <c r="X931" s="11"/>
      <c r="Y931" s="170"/>
      <c r="Z931" s="170"/>
      <c r="AA931" s="170"/>
      <c r="AB931" s="170"/>
      <c r="AC931" s="170"/>
      <c r="AD931" s="170"/>
      <c r="AE931" s="171"/>
      <c r="AF931" s="170"/>
      <c r="AG931" s="170"/>
      <c r="AH931" s="170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</row>
    <row r="932" spans="1:149" s="1" customFormat="1" x14ac:dyDescent="0.35">
      <c r="A932" s="190"/>
      <c r="B932" s="2"/>
      <c r="C932" s="2"/>
      <c r="D932" s="2"/>
      <c r="E932" s="2"/>
      <c r="F932" s="2"/>
      <c r="G932" s="2"/>
      <c r="H932" s="169"/>
      <c r="I932" s="169"/>
      <c r="J932" s="169"/>
      <c r="K932"/>
      <c r="L932" s="170"/>
      <c r="M932" s="170"/>
      <c r="N932" s="170"/>
      <c r="O932" s="170"/>
      <c r="P932" s="169"/>
      <c r="Q932" s="169"/>
      <c r="R932" s="169"/>
      <c r="S932" s="169"/>
      <c r="T932" s="169"/>
      <c r="U932" s="169"/>
      <c r="V932" s="169"/>
      <c r="W932" s="169"/>
      <c r="X932" s="11"/>
      <c r="Y932" s="170"/>
      <c r="Z932" s="170"/>
      <c r="AA932" s="170"/>
      <c r="AB932" s="170"/>
      <c r="AC932" s="170"/>
      <c r="AD932" s="170"/>
      <c r="AE932" s="171"/>
      <c r="AF932" s="170"/>
      <c r="AG932" s="170"/>
      <c r="AH932" s="170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</row>
    <row r="933" spans="1:149" s="1" customFormat="1" x14ac:dyDescent="0.35">
      <c r="A933" s="190"/>
      <c r="B933" s="2"/>
      <c r="C933" s="2"/>
      <c r="D933" s="2"/>
      <c r="E933" s="2"/>
      <c r="F933" s="2"/>
      <c r="G933" s="2"/>
      <c r="H933" s="169"/>
      <c r="I933" s="169"/>
      <c r="J933" s="169"/>
      <c r="K933"/>
      <c r="L933" s="170"/>
      <c r="M933" s="170"/>
      <c r="N933" s="170"/>
      <c r="O933" s="170"/>
      <c r="P933" s="169"/>
      <c r="Q933" s="169"/>
      <c r="R933" s="169"/>
      <c r="S933" s="169"/>
      <c r="T933" s="169"/>
      <c r="U933" s="169"/>
      <c r="V933" s="169"/>
      <c r="W933" s="169"/>
      <c r="X933" s="11"/>
      <c r="Y933" s="170"/>
      <c r="Z933" s="170"/>
      <c r="AA933" s="170"/>
      <c r="AB933" s="170"/>
      <c r="AC933" s="170"/>
      <c r="AD933" s="170"/>
      <c r="AE933" s="171"/>
      <c r="AF933" s="170"/>
      <c r="AG933" s="170"/>
      <c r="AH933" s="170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</row>
    <row r="934" spans="1:149" s="1" customFormat="1" x14ac:dyDescent="0.35">
      <c r="A934" s="190"/>
      <c r="B934" s="2"/>
      <c r="C934" s="2"/>
      <c r="D934" s="2"/>
      <c r="E934" s="2"/>
      <c r="F934" s="2"/>
      <c r="G934" s="2"/>
      <c r="H934" s="169"/>
      <c r="I934" s="169"/>
      <c r="J934" s="169"/>
      <c r="K934"/>
      <c r="L934" s="170"/>
      <c r="M934" s="170"/>
      <c r="N934" s="170"/>
      <c r="O934" s="170"/>
      <c r="P934" s="169"/>
      <c r="Q934" s="169"/>
      <c r="R934" s="169"/>
      <c r="S934" s="169"/>
      <c r="T934" s="169"/>
      <c r="U934" s="169"/>
      <c r="V934" s="169"/>
      <c r="W934" s="169"/>
      <c r="X934" s="170"/>
      <c r="Y934" s="170"/>
      <c r="Z934" s="170"/>
      <c r="AA934" s="170"/>
      <c r="AB934" s="170"/>
      <c r="AC934" s="170"/>
      <c r="AD934" s="170"/>
      <c r="AE934" s="171"/>
      <c r="AF934" s="170"/>
      <c r="AG934" s="170"/>
      <c r="AH934" s="170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</row>
    <row r="935" spans="1:149" s="1" customFormat="1" x14ac:dyDescent="0.35">
      <c r="A935" s="190"/>
      <c r="B935" s="2"/>
      <c r="C935" s="2"/>
      <c r="D935" s="2"/>
      <c r="E935" s="2"/>
      <c r="F935" s="2"/>
      <c r="G935" s="2"/>
      <c r="H935" s="169"/>
      <c r="I935" s="169"/>
      <c r="J935" s="169"/>
      <c r="K935"/>
      <c r="L935" s="170"/>
      <c r="M935" s="170"/>
      <c r="N935" s="170"/>
      <c r="O935" s="170"/>
      <c r="P935" s="169"/>
      <c r="Q935" s="169"/>
      <c r="R935" s="169"/>
      <c r="S935" s="169"/>
      <c r="T935" s="169"/>
      <c r="U935" s="169"/>
      <c r="V935" s="169"/>
      <c r="W935" s="169"/>
      <c r="X935" s="11"/>
      <c r="Y935" s="170"/>
      <c r="Z935" s="170"/>
      <c r="AA935" s="170"/>
      <c r="AB935" s="170"/>
      <c r="AC935" s="170"/>
      <c r="AD935" s="170"/>
      <c r="AE935" s="171"/>
      <c r="AF935" s="170"/>
      <c r="AG935" s="170"/>
      <c r="AH935" s="170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</row>
    <row r="936" spans="1:149" s="1" customFormat="1" x14ac:dyDescent="0.35">
      <c r="A936" s="190"/>
      <c r="B936" s="2"/>
      <c r="C936" s="2"/>
      <c r="D936" s="2"/>
      <c r="E936" s="2"/>
      <c r="F936" s="2"/>
      <c r="G936" s="2"/>
      <c r="H936" s="169"/>
      <c r="I936" s="169"/>
      <c r="J936" s="169"/>
      <c r="K936"/>
      <c r="L936" s="170"/>
      <c r="M936" s="170"/>
      <c r="N936" s="170"/>
      <c r="O936" s="170"/>
      <c r="P936" s="169"/>
      <c r="Q936" s="169"/>
      <c r="R936" s="169"/>
      <c r="S936" s="169"/>
      <c r="T936" s="169"/>
      <c r="U936" s="169"/>
      <c r="V936" s="169"/>
      <c r="W936" s="169"/>
      <c r="X936" s="11"/>
      <c r="Y936" s="170"/>
      <c r="Z936" s="170"/>
      <c r="AA936" s="170"/>
      <c r="AB936" s="170"/>
      <c r="AC936" s="170"/>
      <c r="AD936" s="170"/>
      <c r="AE936" s="171"/>
      <c r="AF936" s="170"/>
      <c r="AG936" s="170"/>
      <c r="AH936" s="170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</row>
    <row r="937" spans="1:149" s="1" customFormat="1" x14ac:dyDescent="0.35">
      <c r="A937" s="190"/>
      <c r="B937" s="2"/>
      <c r="C937" s="2"/>
      <c r="D937" s="2"/>
      <c r="E937" s="2"/>
      <c r="F937" s="2"/>
      <c r="G937" s="2"/>
      <c r="H937" s="169"/>
      <c r="I937" s="169"/>
      <c r="J937" s="169"/>
      <c r="K937"/>
      <c r="L937" s="170"/>
      <c r="M937" s="170"/>
      <c r="N937" s="170"/>
      <c r="O937" s="170"/>
      <c r="P937" s="169"/>
      <c r="Q937" s="169"/>
      <c r="R937" s="169"/>
      <c r="S937" s="169"/>
      <c r="T937" s="169"/>
      <c r="U937" s="169"/>
      <c r="V937" s="169"/>
      <c r="W937" s="169"/>
      <c r="X937" s="11"/>
      <c r="Y937" s="170"/>
      <c r="Z937" s="170"/>
      <c r="AA937" s="170"/>
      <c r="AB937" s="170"/>
      <c r="AC937" s="170"/>
      <c r="AD937" s="170"/>
      <c r="AE937" s="171"/>
      <c r="AF937" s="170"/>
      <c r="AG937" s="170"/>
      <c r="AH937" s="170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</row>
    <row r="938" spans="1:149" s="1" customFormat="1" x14ac:dyDescent="0.35">
      <c r="A938" s="190"/>
      <c r="B938" s="2"/>
      <c r="C938" s="2"/>
      <c r="D938" s="2"/>
      <c r="E938" s="2"/>
      <c r="F938" s="2"/>
      <c r="G938" s="2"/>
      <c r="H938" s="169"/>
      <c r="I938" s="169"/>
      <c r="J938" s="169"/>
      <c r="K938"/>
      <c r="L938" s="170"/>
      <c r="M938" s="170"/>
      <c r="N938" s="170"/>
      <c r="O938" s="170"/>
      <c r="P938" s="169"/>
      <c r="Q938" s="169"/>
      <c r="R938" s="169"/>
      <c r="S938" s="169"/>
      <c r="T938" s="169"/>
      <c r="U938" s="169"/>
      <c r="V938" s="169"/>
      <c r="W938" s="169"/>
      <c r="X938" s="170"/>
      <c r="Y938" s="170"/>
      <c r="Z938" s="170"/>
      <c r="AA938" s="170"/>
      <c r="AB938" s="170"/>
      <c r="AC938" s="170"/>
      <c r="AD938" s="170"/>
      <c r="AE938" s="171"/>
      <c r="AF938" s="170"/>
      <c r="AG938" s="170"/>
      <c r="AH938" s="170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</row>
    <row r="939" spans="1:149" s="1" customFormat="1" x14ac:dyDescent="0.35">
      <c r="A939" s="190"/>
      <c r="B939" s="2"/>
      <c r="C939" s="2"/>
      <c r="D939" s="2"/>
      <c r="E939" s="2"/>
      <c r="F939" s="2"/>
      <c r="G939" s="2"/>
      <c r="H939" s="169"/>
      <c r="I939" s="169"/>
      <c r="J939" s="169"/>
      <c r="K939"/>
      <c r="L939" s="170"/>
      <c r="M939" s="170"/>
      <c r="N939" s="170"/>
      <c r="O939" s="170"/>
      <c r="P939" s="169"/>
      <c r="Q939" s="169"/>
      <c r="R939" s="169"/>
      <c r="S939" s="169"/>
      <c r="T939" s="169"/>
      <c r="U939" s="169"/>
      <c r="V939" s="169"/>
      <c r="W939" s="169"/>
      <c r="X939" s="11"/>
      <c r="Y939" s="170"/>
      <c r="Z939" s="170"/>
      <c r="AA939" s="170"/>
      <c r="AB939" s="170"/>
      <c r="AC939" s="170"/>
      <c r="AD939" s="170"/>
      <c r="AE939" s="171"/>
      <c r="AF939" s="170"/>
      <c r="AG939" s="170"/>
      <c r="AH939" s="170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</row>
    <row r="940" spans="1:149" s="1" customFormat="1" x14ac:dyDescent="0.35">
      <c r="A940" s="190"/>
      <c r="B940" s="2"/>
      <c r="C940" s="2"/>
      <c r="D940" s="2"/>
      <c r="E940" s="2"/>
      <c r="F940" s="2"/>
      <c r="G940" s="2"/>
      <c r="H940" s="169"/>
      <c r="I940" s="169"/>
      <c r="J940" s="169"/>
      <c r="K940"/>
      <c r="L940" s="170"/>
      <c r="M940" s="170"/>
      <c r="N940" s="170"/>
      <c r="O940" s="170"/>
      <c r="P940" s="169"/>
      <c r="Q940" s="169"/>
      <c r="R940" s="169"/>
      <c r="S940" s="169"/>
      <c r="T940" s="169"/>
      <c r="U940" s="169"/>
      <c r="V940" s="169"/>
      <c r="W940" s="169"/>
      <c r="X940" s="11"/>
      <c r="Y940" s="170"/>
      <c r="Z940" s="170"/>
      <c r="AA940" s="170"/>
      <c r="AB940" s="170"/>
      <c r="AC940" s="170"/>
      <c r="AD940" s="170"/>
      <c r="AE940" s="171"/>
      <c r="AF940" s="170"/>
      <c r="AG940" s="170"/>
      <c r="AH940" s="17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</row>
    <row r="941" spans="1:149" s="1" customFormat="1" x14ac:dyDescent="0.35">
      <c r="A941" s="190"/>
      <c r="B941" s="2"/>
      <c r="C941" s="2"/>
      <c r="D941" s="2"/>
      <c r="E941" s="2"/>
      <c r="F941" s="2"/>
      <c r="G941" s="2"/>
      <c r="H941" s="169"/>
      <c r="I941" s="169"/>
      <c r="J941" s="169"/>
      <c r="K941"/>
      <c r="L941" s="170"/>
      <c r="M941" s="170"/>
      <c r="N941" s="170"/>
      <c r="O941" s="170"/>
      <c r="P941" s="169"/>
      <c r="Q941" s="169"/>
      <c r="R941" s="169"/>
      <c r="S941" s="169"/>
      <c r="T941" s="169"/>
      <c r="U941" s="169"/>
      <c r="V941" s="169"/>
      <c r="W941" s="169"/>
      <c r="X941" s="11"/>
      <c r="Y941" s="170"/>
      <c r="Z941" s="170"/>
      <c r="AA941" s="170"/>
      <c r="AB941" s="170"/>
      <c r="AC941" s="170"/>
      <c r="AD941" s="170"/>
      <c r="AE941" s="171"/>
      <c r="AF941" s="170"/>
      <c r="AG941" s="170"/>
      <c r="AH941" s="170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</row>
    <row r="942" spans="1:149" s="1" customFormat="1" x14ac:dyDescent="0.35">
      <c r="A942" s="190"/>
      <c r="B942" s="2"/>
      <c r="C942" s="2"/>
      <c r="D942" s="2"/>
      <c r="E942" s="2"/>
      <c r="F942" s="2"/>
      <c r="G942" s="2"/>
      <c r="H942" s="169"/>
      <c r="I942" s="169"/>
      <c r="J942" s="169"/>
      <c r="K942"/>
      <c r="L942" s="170"/>
      <c r="M942" s="170"/>
      <c r="N942" s="170"/>
      <c r="O942" s="170"/>
      <c r="P942" s="169"/>
      <c r="Q942" s="169"/>
      <c r="R942" s="169"/>
      <c r="S942" s="169"/>
      <c r="T942" s="169"/>
      <c r="U942" s="169"/>
      <c r="V942" s="169"/>
      <c r="W942" s="169"/>
      <c r="X942" s="170"/>
      <c r="Y942" s="170"/>
      <c r="Z942" s="170"/>
      <c r="AA942" s="170"/>
      <c r="AB942" s="170"/>
      <c r="AC942" s="170"/>
      <c r="AD942" s="170"/>
      <c r="AE942" s="171"/>
      <c r="AF942" s="170"/>
      <c r="AG942" s="170"/>
      <c r="AH942" s="170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</row>
    <row r="943" spans="1:149" s="1" customFormat="1" x14ac:dyDescent="0.35">
      <c r="A943" s="190"/>
      <c r="B943" s="2"/>
      <c r="C943" s="2"/>
      <c r="D943" s="2"/>
      <c r="E943" s="2"/>
      <c r="F943" s="2"/>
      <c r="G943" s="2"/>
      <c r="H943" s="169"/>
      <c r="I943" s="169"/>
      <c r="J943" s="169"/>
      <c r="K943"/>
      <c r="L943" s="170"/>
      <c r="M943" s="170"/>
      <c r="N943" s="170"/>
      <c r="O943" s="170"/>
      <c r="P943" s="169"/>
      <c r="Q943" s="169"/>
      <c r="R943" s="169"/>
      <c r="S943" s="169"/>
      <c r="T943" s="169"/>
      <c r="U943" s="169"/>
      <c r="V943" s="169"/>
      <c r="W943" s="169"/>
      <c r="X943" s="11"/>
      <c r="Y943" s="170"/>
      <c r="Z943" s="170"/>
      <c r="AA943" s="170"/>
      <c r="AB943" s="170"/>
      <c r="AC943" s="170"/>
      <c r="AD943" s="170"/>
      <c r="AE943" s="171"/>
      <c r="AF943" s="170"/>
      <c r="AG943" s="170"/>
      <c r="AH943" s="170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</row>
    <row r="944" spans="1:149" s="1" customFormat="1" x14ac:dyDescent="0.35">
      <c r="A944" s="190"/>
      <c r="B944" s="2"/>
      <c r="C944" s="2"/>
      <c r="D944" s="2"/>
      <c r="E944" s="2"/>
      <c r="F944" s="2"/>
      <c r="G944" s="2"/>
      <c r="H944" s="169"/>
      <c r="I944" s="169"/>
      <c r="J944" s="169"/>
      <c r="K944"/>
      <c r="L944" s="170"/>
      <c r="M944" s="170"/>
      <c r="N944" s="170"/>
      <c r="O944" s="170"/>
      <c r="P944" s="169"/>
      <c r="Q944" s="169"/>
      <c r="R944" s="169"/>
      <c r="S944" s="169"/>
      <c r="T944" s="169"/>
      <c r="U944" s="169"/>
      <c r="V944" s="169"/>
      <c r="W944" s="169"/>
      <c r="X944" s="11"/>
      <c r="Y944" s="170"/>
      <c r="Z944" s="170"/>
      <c r="AA944" s="170"/>
      <c r="AB944" s="170"/>
      <c r="AC944" s="170"/>
      <c r="AD944" s="170"/>
      <c r="AE944" s="171"/>
      <c r="AF944" s="170"/>
      <c r="AG944" s="170"/>
      <c r="AH944" s="170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</row>
    <row r="945" spans="1:149" s="1" customFormat="1" x14ac:dyDescent="0.35">
      <c r="A945" s="190"/>
      <c r="B945" s="2"/>
      <c r="C945" s="2"/>
      <c r="D945" s="2"/>
      <c r="E945" s="2"/>
      <c r="F945" s="2"/>
      <c r="G945" s="2"/>
      <c r="H945" s="169"/>
      <c r="I945" s="169"/>
      <c r="J945" s="169"/>
      <c r="K945"/>
      <c r="L945" s="170"/>
      <c r="M945" s="170"/>
      <c r="N945" s="170"/>
      <c r="O945" s="170"/>
      <c r="P945" s="169"/>
      <c r="Q945" s="169"/>
      <c r="R945" s="169"/>
      <c r="S945" s="169"/>
      <c r="T945" s="169"/>
      <c r="U945" s="169"/>
      <c r="V945" s="169"/>
      <c r="W945" s="169"/>
      <c r="X945" s="11"/>
      <c r="Y945" s="170"/>
      <c r="Z945" s="170"/>
      <c r="AA945" s="170"/>
      <c r="AB945" s="170"/>
      <c r="AC945" s="170"/>
      <c r="AD945" s="170"/>
      <c r="AE945" s="171"/>
      <c r="AF945" s="170"/>
      <c r="AG945" s="170"/>
      <c r="AH945" s="170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</row>
    <row r="946" spans="1:149" s="1" customFormat="1" x14ac:dyDescent="0.35">
      <c r="A946" s="190"/>
      <c r="B946" s="2"/>
      <c r="C946" s="2"/>
      <c r="D946" s="2"/>
      <c r="E946" s="2"/>
      <c r="F946" s="2"/>
      <c r="G946" s="2"/>
      <c r="H946" s="169"/>
      <c r="I946" s="169"/>
      <c r="J946" s="169"/>
      <c r="K946"/>
      <c r="L946" s="170"/>
      <c r="M946" s="170"/>
      <c r="N946" s="170"/>
      <c r="O946" s="170"/>
      <c r="P946" s="169"/>
      <c r="Q946" s="169"/>
      <c r="R946" s="169"/>
      <c r="S946" s="169"/>
      <c r="T946" s="169"/>
      <c r="U946" s="169"/>
      <c r="V946" s="169"/>
      <c r="W946" s="169"/>
      <c r="X946" s="170"/>
      <c r="Y946" s="170"/>
      <c r="Z946" s="170"/>
      <c r="AA946" s="170"/>
      <c r="AB946" s="170"/>
      <c r="AC946" s="170"/>
      <c r="AD946" s="170"/>
      <c r="AE946" s="171"/>
      <c r="AF946" s="170"/>
      <c r="AG946" s="170"/>
      <c r="AH946" s="170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</row>
    <row r="947" spans="1:149" s="1" customFormat="1" x14ac:dyDescent="0.35">
      <c r="A947" s="190"/>
      <c r="B947" s="2"/>
      <c r="C947" s="2"/>
      <c r="D947" s="2"/>
      <c r="E947" s="2"/>
      <c r="F947" s="2"/>
      <c r="G947" s="2"/>
      <c r="H947" s="169"/>
      <c r="I947" s="169"/>
      <c r="J947" s="169"/>
      <c r="K947"/>
      <c r="L947" s="170"/>
      <c r="M947" s="170"/>
      <c r="N947" s="170"/>
      <c r="O947" s="170"/>
      <c r="P947" s="169"/>
      <c r="Q947" s="169"/>
      <c r="R947" s="169"/>
      <c r="S947" s="169"/>
      <c r="T947" s="169"/>
      <c r="U947" s="169"/>
      <c r="V947" s="169"/>
      <c r="W947" s="169"/>
      <c r="X947" s="11"/>
      <c r="Y947" s="170"/>
      <c r="Z947" s="170"/>
      <c r="AA947" s="170"/>
      <c r="AB947" s="170"/>
      <c r="AC947" s="170"/>
      <c r="AD947" s="170"/>
      <c r="AE947" s="171"/>
      <c r="AF947" s="170"/>
      <c r="AG947" s="170"/>
      <c r="AH947" s="170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</row>
    <row r="948" spans="1:149" s="1" customFormat="1" x14ac:dyDescent="0.35">
      <c r="A948" s="190"/>
      <c r="B948" s="2"/>
      <c r="C948" s="2"/>
      <c r="D948" s="2"/>
      <c r="E948" s="2"/>
      <c r="F948" s="2"/>
      <c r="G948" s="2"/>
      <c r="H948" s="169"/>
      <c r="I948" s="169"/>
      <c r="J948" s="169"/>
      <c r="K948"/>
      <c r="L948" s="170"/>
      <c r="M948" s="170"/>
      <c r="N948" s="170"/>
      <c r="O948" s="170"/>
      <c r="P948" s="169"/>
      <c r="Q948" s="169"/>
      <c r="R948" s="169"/>
      <c r="S948" s="169"/>
      <c r="T948" s="169"/>
      <c r="U948" s="169"/>
      <c r="V948" s="169"/>
      <c r="W948" s="169"/>
      <c r="X948" s="11"/>
      <c r="Y948" s="170"/>
      <c r="Z948" s="170"/>
      <c r="AA948" s="170"/>
      <c r="AB948" s="170"/>
      <c r="AC948" s="170"/>
      <c r="AD948" s="170"/>
      <c r="AE948" s="171"/>
      <c r="AF948" s="170"/>
      <c r="AG948" s="170"/>
      <c r="AH948" s="170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</row>
    <row r="949" spans="1:149" s="1" customFormat="1" x14ac:dyDescent="0.35">
      <c r="A949" s="190"/>
      <c r="B949" s="2"/>
      <c r="C949" s="2"/>
      <c r="D949" s="2"/>
      <c r="E949" s="2"/>
      <c r="F949" s="2"/>
      <c r="G949" s="2"/>
      <c r="H949" s="169"/>
      <c r="I949" s="169"/>
      <c r="J949" s="169"/>
      <c r="K949"/>
      <c r="L949" s="170"/>
      <c r="M949" s="170"/>
      <c r="N949" s="170"/>
      <c r="O949" s="170"/>
      <c r="P949" s="169"/>
      <c r="Q949" s="169"/>
      <c r="R949" s="169"/>
      <c r="S949" s="169"/>
      <c r="T949" s="169"/>
      <c r="U949" s="169"/>
      <c r="V949" s="169"/>
      <c r="W949" s="169"/>
      <c r="X949" s="11"/>
      <c r="Y949" s="170"/>
      <c r="Z949" s="170"/>
      <c r="AA949" s="170"/>
      <c r="AB949" s="170"/>
      <c r="AC949" s="170"/>
      <c r="AD949" s="170"/>
      <c r="AE949" s="171"/>
      <c r="AF949" s="170"/>
      <c r="AG949" s="170"/>
      <c r="AH949" s="170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</row>
    <row r="950" spans="1:149" s="1" customFormat="1" x14ac:dyDescent="0.35">
      <c r="A950" s="190"/>
      <c r="B950" s="2"/>
      <c r="C950" s="2"/>
      <c r="D950" s="2"/>
      <c r="E950" s="2"/>
      <c r="F950" s="2"/>
      <c r="G950" s="2"/>
      <c r="H950" s="169"/>
      <c r="I950" s="169"/>
      <c r="J950" s="169"/>
      <c r="K950"/>
      <c r="L950" s="170"/>
      <c r="M950" s="170"/>
      <c r="N950" s="170"/>
      <c r="O950" s="170"/>
      <c r="P950" s="169"/>
      <c r="Q950" s="169"/>
      <c r="R950" s="169"/>
      <c r="S950" s="169"/>
      <c r="T950" s="169"/>
      <c r="U950" s="169"/>
      <c r="V950" s="169"/>
      <c r="W950" s="169"/>
      <c r="X950" s="170"/>
      <c r="Y950" s="170"/>
      <c r="Z950" s="170"/>
      <c r="AA950" s="170"/>
      <c r="AB950" s="170"/>
      <c r="AC950" s="170"/>
      <c r="AD950" s="170"/>
      <c r="AE950" s="171"/>
      <c r="AF950" s="170"/>
      <c r="AG950" s="170"/>
      <c r="AH950" s="17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</row>
    <row r="951" spans="1:149" s="1" customFormat="1" x14ac:dyDescent="0.35">
      <c r="A951" s="190"/>
      <c r="B951" s="2"/>
      <c r="C951" s="2"/>
      <c r="D951" s="2"/>
      <c r="E951" s="2"/>
      <c r="F951" s="2"/>
      <c r="G951" s="2"/>
      <c r="H951" s="169"/>
      <c r="I951" s="169"/>
      <c r="J951" s="169"/>
      <c r="K951"/>
      <c r="L951" s="170"/>
      <c r="M951" s="170"/>
      <c r="N951" s="170"/>
      <c r="O951" s="170"/>
      <c r="P951" s="169"/>
      <c r="Q951" s="169"/>
      <c r="R951" s="169"/>
      <c r="S951" s="169"/>
      <c r="T951" s="169"/>
      <c r="U951" s="169"/>
      <c r="V951" s="169"/>
      <c r="W951" s="169"/>
      <c r="X951" s="11"/>
      <c r="Y951" s="170"/>
      <c r="Z951" s="170"/>
      <c r="AA951" s="170"/>
      <c r="AB951" s="170"/>
      <c r="AC951" s="170"/>
      <c r="AD951" s="170"/>
      <c r="AE951" s="171"/>
      <c r="AF951" s="170"/>
      <c r="AG951" s="170"/>
      <c r="AH951" s="170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</row>
    <row r="952" spans="1:149" s="1" customFormat="1" x14ac:dyDescent="0.35">
      <c r="A952" s="190"/>
      <c r="B952" s="2"/>
      <c r="C952" s="2"/>
      <c r="D952" s="2"/>
      <c r="E952" s="2"/>
      <c r="F952" s="2"/>
      <c r="G952" s="2"/>
      <c r="H952" s="169"/>
      <c r="I952" s="169"/>
      <c r="J952" s="169"/>
      <c r="K952"/>
      <c r="L952" s="170"/>
      <c r="M952" s="170"/>
      <c r="N952" s="170"/>
      <c r="O952" s="170"/>
      <c r="P952" s="169"/>
      <c r="Q952" s="169"/>
      <c r="R952" s="169"/>
      <c r="S952" s="169"/>
      <c r="T952" s="169"/>
      <c r="U952" s="169"/>
      <c r="V952" s="169"/>
      <c r="W952" s="169"/>
      <c r="X952" s="11"/>
      <c r="Y952" s="170"/>
      <c r="Z952" s="170"/>
      <c r="AA952" s="170"/>
      <c r="AB952" s="170"/>
      <c r="AC952" s="170"/>
      <c r="AD952" s="170"/>
      <c r="AE952" s="171"/>
      <c r="AF952" s="170"/>
      <c r="AG952" s="170"/>
      <c r="AH952" s="170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</row>
    <row r="953" spans="1:149" s="1" customFormat="1" x14ac:dyDescent="0.35">
      <c r="A953" s="190"/>
      <c r="B953" s="2"/>
      <c r="C953" s="2"/>
      <c r="D953" s="2"/>
      <c r="E953" s="2"/>
      <c r="F953" s="2"/>
      <c r="G953" s="2"/>
      <c r="H953" s="169"/>
      <c r="I953" s="169"/>
      <c r="J953" s="169"/>
      <c r="K953"/>
      <c r="L953" s="170"/>
      <c r="M953" s="170"/>
      <c r="N953" s="170"/>
      <c r="O953" s="170"/>
      <c r="P953" s="169"/>
      <c r="Q953" s="169"/>
      <c r="R953" s="169"/>
      <c r="S953" s="169"/>
      <c r="T953" s="169"/>
      <c r="U953" s="169"/>
      <c r="V953" s="169"/>
      <c r="W953" s="169"/>
      <c r="X953" s="11"/>
      <c r="Y953" s="170"/>
      <c r="Z953" s="170"/>
      <c r="AA953" s="170"/>
      <c r="AB953" s="170"/>
      <c r="AC953" s="170"/>
      <c r="AD953" s="170"/>
      <c r="AE953" s="171"/>
      <c r="AF953" s="170"/>
      <c r="AG953" s="170"/>
      <c r="AH953" s="170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</row>
    <row r="954" spans="1:149" s="1" customFormat="1" x14ac:dyDescent="0.35">
      <c r="A954" s="190"/>
      <c r="B954" s="2"/>
      <c r="C954" s="2"/>
      <c r="D954" s="2"/>
      <c r="E954" s="2"/>
      <c r="F954" s="2"/>
      <c r="G954" s="2"/>
      <c r="H954" s="169"/>
      <c r="I954" s="169"/>
      <c r="J954" s="169"/>
      <c r="K954"/>
      <c r="L954" s="170"/>
      <c r="M954" s="170"/>
      <c r="N954" s="170"/>
      <c r="O954" s="170"/>
      <c r="P954" s="169"/>
      <c r="Q954" s="169"/>
      <c r="R954" s="169"/>
      <c r="S954" s="169"/>
      <c r="T954" s="169"/>
      <c r="U954" s="169"/>
      <c r="V954" s="169"/>
      <c r="W954" s="169"/>
      <c r="X954" s="170"/>
      <c r="Y954" s="170"/>
      <c r="Z954" s="170"/>
      <c r="AA954" s="170"/>
      <c r="AB954" s="170"/>
      <c r="AC954" s="170"/>
      <c r="AD954" s="170"/>
      <c r="AE954" s="171"/>
      <c r="AF954" s="170"/>
      <c r="AG954" s="170"/>
      <c r="AH954" s="170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</row>
    <row r="955" spans="1:149" s="1" customFormat="1" x14ac:dyDescent="0.35">
      <c r="A955" s="190"/>
      <c r="B955" s="2"/>
      <c r="C955" s="2"/>
      <c r="D955" s="2"/>
      <c r="E955" s="2"/>
      <c r="F955" s="2"/>
      <c r="G955" s="2"/>
      <c r="H955" s="169"/>
      <c r="I955" s="169"/>
      <c r="J955" s="169"/>
      <c r="K955"/>
      <c r="L955" s="170"/>
      <c r="M955" s="170"/>
      <c r="N955" s="170"/>
      <c r="O955" s="170"/>
      <c r="P955" s="169"/>
      <c r="Q955" s="169"/>
      <c r="R955" s="169"/>
      <c r="S955" s="169"/>
      <c r="T955" s="169"/>
      <c r="U955" s="169"/>
      <c r="V955" s="169"/>
      <c r="W955" s="169"/>
      <c r="X955" s="11"/>
      <c r="Y955" s="170"/>
      <c r="Z955" s="170"/>
      <c r="AA955" s="170"/>
      <c r="AB955" s="170"/>
      <c r="AC955" s="170"/>
      <c r="AD955" s="170"/>
      <c r="AE955" s="171"/>
      <c r="AF955" s="170"/>
      <c r="AG955" s="170"/>
      <c r="AH955" s="170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</row>
    <row r="956" spans="1:149" s="1" customFormat="1" x14ac:dyDescent="0.35">
      <c r="A956" s="190"/>
      <c r="B956" s="2"/>
      <c r="C956" s="2"/>
      <c r="D956" s="2"/>
      <c r="E956" s="2"/>
      <c r="F956" s="2"/>
      <c r="G956" s="2"/>
      <c r="H956" s="169"/>
      <c r="I956" s="169"/>
      <c r="J956" s="169"/>
      <c r="K956"/>
      <c r="L956" s="170"/>
      <c r="M956" s="170"/>
      <c r="N956" s="170"/>
      <c r="O956" s="170"/>
      <c r="P956" s="169"/>
      <c r="Q956" s="169"/>
      <c r="R956" s="169"/>
      <c r="S956" s="169"/>
      <c r="T956" s="169"/>
      <c r="U956" s="169"/>
      <c r="V956" s="169"/>
      <c r="W956" s="169"/>
      <c r="X956" s="11"/>
      <c r="Y956" s="170"/>
      <c r="Z956" s="170"/>
      <c r="AA956" s="170"/>
      <c r="AB956" s="170"/>
      <c r="AC956" s="170"/>
      <c r="AD956" s="170"/>
      <c r="AE956" s="171"/>
      <c r="AF956" s="170"/>
      <c r="AG956" s="170"/>
      <c r="AH956" s="170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</row>
    <row r="957" spans="1:149" s="1" customFormat="1" x14ac:dyDescent="0.35">
      <c r="A957" s="190"/>
      <c r="B957" s="2"/>
      <c r="C957" s="2"/>
      <c r="D957" s="2"/>
      <c r="E957" s="2"/>
      <c r="F957" s="2"/>
      <c r="G957" s="2"/>
      <c r="H957" s="169"/>
      <c r="I957" s="169"/>
      <c r="J957" s="169"/>
      <c r="K957"/>
      <c r="L957" s="170"/>
      <c r="M957" s="170"/>
      <c r="N957" s="170"/>
      <c r="O957" s="170"/>
      <c r="P957" s="169"/>
      <c r="Q957" s="169"/>
      <c r="R957" s="169"/>
      <c r="S957" s="169"/>
      <c r="T957" s="169"/>
      <c r="U957" s="169"/>
      <c r="V957" s="169"/>
      <c r="W957" s="169"/>
      <c r="X957" s="11"/>
      <c r="Y957" s="170"/>
      <c r="Z957" s="170"/>
      <c r="AA957" s="170"/>
      <c r="AB957" s="170"/>
      <c r="AC957" s="170"/>
      <c r="AD957" s="170"/>
      <c r="AE957" s="171"/>
      <c r="AF957" s="170"/>
      <c r="AG957" s="170"/>
      <c r="AH957" s="170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</row>
    <row r="958" spans="1:149" s="1" customFormat="1" x14ac:dyDescent="0.35">
      <c r="A958" s="190"/>
      <c r="B958" s="2"/>
      <c r="C958" s="2"/>
      <c r="D958" s="2"/>
      <c r="E958" s="2"/>
      <c r="F958" s="2"/>
      <c r="G958" s="2"/>
      <c r="H958" s="169"/>
      <c r="I958" s="169"/>
      <c r="J958" s="169"/>
      <c r="K958"/>
      <c r="L958" s="170"/>
      <c r="M958" s="170"/>
      <c r="N958" s="170"/>
      <c r="O958" s="170"/>
      <c r="P958" s="169"/>
      <c r="Q958" s="169"/>
      <c r="R958" s="169"/>
      <c r="S958" s="169"/>
      <c r="T958" s="169"/>
      <c r="U958" s="169"/>
      <c r="V958" s="169"/>
      <c r="W958" s="169"/>
      <c r="X958" s="170"/>
      <c r="Y958" s="170"/>
      <c r="Z958" s="170"/>
      <c r="AA958" s="170"/>
      <c r="AB958" s="170"/>
      <c r="AC958" s="170"/>
      <c r="AD958" s="170"/>
      <c r="AE958" s="171"/>
      <c r="AF958" s="170"/>
      <c r="AG958" s="170"/>
      <c r="AH958" s="170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</row>
    <row r="959" spans="1:149" s="1" customFormat="1" x14ac:dyDescent="0.35">
      <c r="A959" s="190"/>
      <c r="B959" s="2"/>
      <c r="C959" s="2"/>
      <c r="D959" s="2"/>
      <c r="E959" s="2"/>
      <c r="F959" s="2"/>
      <c r="G959" s="2"/>
      <c r="H959" s="169"/>
      <c r="I959" s="169"/>
      <c r="J959" s="169"/>
      <c r="K959"/>
      <c r="L959" s="170"/>
      <c r="M959" s="170"/>
      <c r="N959" s="170"/>
      <c r="O959" s="170"/>
      <c r="P959" s="169"/>
      <c r="Q959" s="169"/>
      <c r="R959" s="169"/>
      <c r="S959" s="169"/>
      <c r="T959" s="169"/>
      <c r="U959" s="169"/>
      <c r="V959" s="169"/>
      <c r="W959" s="169"/>
      <c r="X959" s="11"/>
      <c r="Y959" s="170"/>
      <c r="Z959" s="170"/>
      <c r="AA959" s="170"/>
      <c r="AB959" s="170"/>
      <c r="AC959" s="170"/>
      <c r="AD959" s="170"/>
      <c r="AE959" s="171"/>
      <c r="AF959" s="170"/>
      <c r="AG959" s="170"/>
      <c r="AH959" s="170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</row>
    <row r="960" spans="1:149" s="1" customFormat="1" x14ac:dyDescent="0.35">
      <c r="A960" s="190"/>
      <c r="B960" s="2"/>
      <c r="C960" s="2"/>
      <c r="D960" s="2"/>
      <c r="E960" s="2"/>
      <c r="F960" s="2"/>
      <c r="G960" s="2"/>
      <c r="H960" s="169"/>
      <c r="I960" s="169"/>
      <c r="J960" s="169"/>
      <c r="K960"/>
      <c r="L960" s="170"/>
      <c r="M960" s="170"/>
      <c r="N960" s="170"/>
      <c r="O960" s="170"/>
      <c r="P960" s="169"/>
      <c r="Q960" s="169"/>
      <c r="R960" s="169"/>
      <c r="S960" s="169"/>
      <c r="T960" s="169"/>
      <c r="U960" s="169"/>
      <c r="V960" s="169"/>
      <c r="W960" s="169"/>
      <c r="X960" s="11"/>
      <c r="Y960" s="170"/>
      <c r="Z960" s="170"/>
      <c r="AA960" s="170"/>
      <c r="AB960" s="170"/>
      <c r="AC960" s="170"/>
      <c r="AD960" s="170"/>
      <c r="AE960" s="171"/>
      <c r="AF960" s="170"/>
      <c r="AG960" s="170"/>
      <c r="AH960" s="17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</row>
    <row r="961" spans="1:149" s="1" customFormat="1" x14ac:dyDescent="0.35">
      <c r="A961" s="190"/>
      <c r="B961" s="2"/>
      <c r="C961" s="2"/>
      <c r="D961" s="2"/>
      <c r="E961" s="2"/>
      <c r="F961" s="2"/>
      <c r="G961" s="2"/>
      <c r="H961" s="169"/>
      <c r="I961" s="169"/>
      <c r="J961" s="169"/>
      <c r="K961"/>
      <c r="L961" s="170"/>
      <c r="M961" s="170"/>
      <c r="N961" s="170"/>
      <c r="O961" s="170"/>
      <c r="P961" s="169"/>
      <c r="Q961" s="169"/>
      <c r="R961" s="169"/>
      <c r="S961" s="169"/>
      <c r="T961" s="169"/>
      <c r="U961" s="169"/>
      <c r="V961" s="169"/>
      <c r="W961" s="169"/>
      <c r="X961" s="11"/>
      <c r="Y961" s="170"/>
      <c r="Z961" s="170"/>
      <c r="AA961" s="170"/>
      <c r="AB961" s="170"/>
      <c r="AC961" s="170"/>
      <c r="AD961" s="170"/>
      <c r="AE961" s="171"/>
      <c r="AF961" s="170"/>
      <c r="AG961" s="170"/>
      <c r="AH961" s="170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</row>
    <row r="962" spans="1:149" s="1" customFormat="1" x14ac:dyDescent="0.35">
      <c r="A962" s="190"/>
      <c r="B962" s="2"/>
      <c r="C962" s="2"/>
      <c r="D962" s="2"/>
      <c r="E962" s="2"/>
      <c r="F962" s="2"/>
      <c r="G962" s="2"/>
      <c r="H962" s="169"/>
      <c r="I962" s="169"/>
      <c r="J962" s="169"/>
      <c r="K962"/>
      <c r="L962" s="170"/>
      <c r="M962" s="170"/>
      <c r="N962" s="170"/>
      <c r="O962" s="170"/>
      <c r="P962" s="169"/>
      <c r="Q962" s="169"/>
      <c r="R962" s="169"/>
      <c r="S962" s="169"/>
      <c r="T962" s="169"/>
      <c r="U962" s="169"/>
      <c r="V962" s="169"/>
      <c r="W962" s="169"/>
      <c r="X962" s="170"/>
      <c r="Y962" s="170"/>
      <c r="Z962" s="170"/>
      <c r="AA962" s="170"/>
      <c r="AB962" s="170"/>
      <c r="AC962" s="170"/>
      <c r="AD962" s="170"/>
      <c r="AE962" s="171"/>
      <c r="AF962" s="170"/>
      <c r="AG962" s="170"/>
      <c r="AH962" s="170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</row>
    <row r="963" spans="1:149" s="1" customFormat="1" x14ac:dyDescent="0.35">
      <c r="A963" s="190"/>
      <c r="B963" s="2"/>
      <c r="C963" s="2"/>
      <c r="D963" s="2"/>
      <c r="E963" s="2"/>
      <c r="F963" s="2"/>
      <c r="G963" s="2"/>
      <c r="H963" s="169"/>
      <c r="I963" s="169"/>
      <c r="J963" s="169"/>
      <c r="K963"/>
      <c r="L963" s="170"/>
      <c r="M963" s="170"/>
      <c r="N963" s="170"/>
      <c r="O963" s="170"/>
      <c r="P963" s="169"/>
      <c r="Q963" s="169"/>
      <c r="R963" s="169"/>
      <c r="S963" s="169"/>
      <c r="T963" s="169"/>
      <c r="U963" s="169"/>
      <c r="V963" s="169"/>
      <c r="W963" s="169"/>
      <c r="X963" s="11"/>
      <c r="Y963" s="170"/>
      <c r="Z963" s="170"/>
      <c r="AA963" s="170"/>
      <c r="AB963" s="170"/>
      <c r="AC963" s="170"/>
      <c r="AD963" s="170"/>
      <c r="AE963" s="171"/>
      <c r="AF963" s="170"/>
      <c r="AG963" s="170"/>
      <c r="AH963" s="170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</row>
    <row r="964" spans="1:149" s="1" customFormat="1" x14ac:dyDescent="0.35">
      <c r="A964" s="190"/>
      <c r="B964" s="2"/>
      <c r="C964" s="2"/>
      <c r="D964" s="2"/>
      <c r="E964" s="2"/>
      <c r="F964" s="2"/>
      <c r="G964" s="2"/>
      <c r="H964" s="169"/>
      <c r="I964" s="169"/>
      <c r="J964" s="169"/>
      <c r="K964"/>
      <c r="L964" s="170"/>
      <c r="M964" s="170"/>
      <c r="N964" s="170"/>
      <c r="O964" s="170"/>
      <c r="P964" s="169"/>
      <c r="Q964" s="169"/>
      <c r="R964" s="169"/>
      <c r="S964" s="169"/>
      <c r="T964" s="169"/>
      <c r="U964" s="169"/>
      <c r="V964" s="169"/>
      <c r="W964" s="169"/>
      <c r="X964" s="11"/>
      <c r="Y964" s="170"/>
      <c r="Z964" s="170"/>
      <c r="AA964" s="170"/>
      <c r="AB964" s="170"/>
      <c r="AC964" s="170"/>
      <c r="AD964" s="170"/>
      <c r="AE964" s="171"/>
      <c r="AF964" s="170"/>
      <c r="AG964" s="170"/>
      <c r="AH964" s="170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</row>
    <row r="965" spans="1:149" s="1" customFormat="1" x14ac:dyDescent="0.35">
      <c r="A965" s="190"/>
      <c r="B965" s="2"/>
      <c r="C965" s="2"/>
      <c r="D965" s="2"/>
      <c r="E965" s="2"/>
      <c r="F965" s="2"/>
      <c r="G965" s="2"/>
      <c r="H965" s="169"/>
      <c r="I965" s="169"/>
      <c r="J965" s="169"/>
      <c r="K965"/>
      <c r="L965" s="170"/>
      <c r="M965" s="170"/>
      <c r="N965" s="170"/>
      <c r="O965" s="170"/>
      <c r="P965" s="169"/>
      <c r="Q965" s="169"/>
      <c r="R965" s="169"/>
      <c r="S965" s="169"/>
      <c r="T965" s="169"/>
      <c r="U965" s="169"/>
      <c r="V965" s="169"/>
      <c r="W965" s="169"/>
      <c r="X965" s="11"/>
      <c r="Y965" s="170"/>
      <c r="Z965" s="170"/>
      <c r="AA965" s="170"/>
      <c r="AB965" s="170"/>
      <c r="AC965" s="170"/>
      <c r="AD965" s="170"/>
      <c r="AE965" s="171"/>
      <c r="AF965" s="170"/>
      <c r="AG965" s="170"/>
      <c r="AH965" s="170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</row>
    <row r="966" spans="1:149" s="1" customFormat="1" x14ac:dyDescent="0.35">
      <c r="A966" s="190"/>
      <c r="B966" s="2"/>
      <c r="C966" s="2"/>
      <c r="D966" s="2"/>
      <c r="E966" s="2"/>
      <c r="F966" s="2"/>
      <c r="G966" s="2"/>
      <c r="H966" s="169"/>
      <c r="I966" s="169"/>
      <c r="J966" s="169"/>
      <c r="K966"/>
      <c r="L966" s="170"/>
      <c r="M966" s="170"/>
      <c r="N966" s="170"/>
      <c r="O966" s="170"/>
      <c r="P966" s="169"/>
      <c r="Q966" s="169"/>
      <c r="R966" s="169"/>
      <c r="S966" s="169"/>
      <c r="T966" s="169"/>
      <c r="U966" s="169"/>
      <c r="V966" s="169"/>
      <c r="W966" s="169"/>
      <c r="X966" s="170"/>
      <c r="Y966" s="170"/>
      <c r="Z966" s="170"/>
      <c r="AA966" s="170"/>
      <c r="AB966" s="170"/>
      <c r="AC966" s="170"/>
      <c r="AD966" s="170"/>
      <c r="AE966" s="171"/>
      <c r="AF966" s="170"/>
      <c r="AG966" s="170"/>
      <c r="AH966" s="170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</row>
    <row r="967" spans="1:149" s="1" customFormat="1" x14ac:dyDescent="0.35">
      <c r="A967" s="190"/>
      <c r="B967" s="2"/>
      <c r="C967" s="2"/>
      <c r="D967" s="2"/>
      <c r="E967" s="2"/>
      <c r="F967" s="2"/>
      <c r="G967" s="2"/>
      <c r="H967" s="169"/>
      <c r="I967" s="169"/>
      <c r="J967" s="169"/>
      <c r="K967"/>
      <c r="L967" s="170"/>
      <c r="M967" s="170"/>
      <c r="N967" s="170"/>
      <c r="O967" s="170"/>
      <c r="P967" s="169"/>
      <c r="Q967" s="169"/>
      <c r="R967" s="169"/>
      <c r="S967" s="169"/>
      <c r="T967" s="169"/>
      <c r="U967" s="169"/>
      <c r="V967" s="169"/>
      <c r="W967" s="169"/>
      <c r="X967" s="11"/>
      <c r="Y967" s="170"/>
      <c r="Z967" s="170"/>
      <c r="AA967" s="170"/>
      <c r="AB967" s="170"/>
      <c r="AC967" s="170"/>
      <c r="AD967" s="170"/>
      <c r="AE967" s="171"/>
      <c r="AF967" s="170"/>
      <c r="AG967" s="170"/>
      <c r="AH967" s="170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</row>
    <row r="968" spans="1:149" s="1" customFormat="1" x14ac:dyDescent="0.35">
      <c r="A968" s="190"/>
      <c r="B968" s="2"/>
      <c r="C968" s="2"/>
      <c r="D968" s="2"/>
      <c r="E968" s="2"/>
      <c r="F968" s="2"/>
      <c r="G968" s="2"/>
      <c r="H968" s="169"/>
      <c r="I968" s="169"/>
      <c r="J968" s="169"/>
      <c r="K968"/>
      <c r="L968" s="170"/>
      <c r="M968" s="170"/>
      <c r="N968" s="170"/>
      <c r="O968" s="170"/>
      <c r="P968" s="169"/>
      <c r="Q968" s="169"/>
      <c r="R968" s="169"/>
      <c r="S968" s="169"/>
      <c r="T968" s="169"/>
      <c r="U968" s="169"/>
      <c r="V968" s="169"/>
      <c r="W968" s="169"/>
      <c r="X968" s="11"/>
      <c r="Y968" s="170"/>
      <c r="Z968" s="170"/>
      <c r="AA968" s="170"/>
      <c r="AB968" s="170"/>
      <c r="AC968" s="170"/>
      <c r="AD968" s="170"/>
      <c r="AE968" s="171"/>
      <c r="AF968" s="170"/>
      <c r="AG968" s="170"/>
      <c r="AH968" s="170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</row>
    <row r="969" spans="1:149" s="1" customFormat="1" x14ac:dyDescent="0.35">
      <c r="A969" s="190"/>
      <c r="B969" s="2"/>
      <c r="C969" s="2"/>
      <c r="D969" s="2"/>
      <c r="E969" s="2"/>
      <c r="F969" s="2"/>
      <c r="G969" s="2"/>
      <c r="H969" s="169"/>
      <c r="I969" s="169"/>
      <c r="J969" s="169"/>
      <c r="K969"/>
      <c r="L969" s="170"/>
      <c r="M969" s="170"/>
      <c r="N969" s="170"/>
      <c r="O969" s="170"/>
      <c r="P969" s="169"/>
      <c r="Q969" s="169"/>
      <c r="R969" s="169"/>
      <c r="S969" s="169"/>
      <c r="T969" s="169"/>
      <c r="U969" s="169"/>
      <c r="V969" s="169"/>
      <c r="W969" s="169"/>
      <c r="X969" s="11"/>
      <c r="Y969" s="170"/>
      <c r="Z969" s="170"/>
      <c r="AA969" s="170"/>
      <c r="AB969" s="170"/>
      <c r="AC969" s="170"/>
      <c r="AD969" s="170"/>
      <c r="AE969" s="171"/>
      <c r="AF969" s="170"/>
      <c r="AG969" s="170"/>
      <c r="AH969" s="170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</row>
    <row r="970" spans="1:149" s="1" customFormat="1" x14ac:dyDescent="0.35">
      <c r="A970" s="190"/>
      <c r="B970" s="11"/>
      <c r="C970" s="11"/>
      <c r="D970" s="11"/>
      <c r="E970" s="11"/>
      <c r="F970" s="11"/>
      <c r="G970" s="11"/>
      <c r="H970" s="169"/>
      <c r="I970" s="169"/>
      <c r="J970" s="169"/>
      <c r="K970"/>
      <c r="L970" s="170"/>
      <c r="M970" s="170"/>
      <c r="N970" s="170"/>
      <c r="O970" s="170"/>
      <c r="P970" s="169"/>
      <c r="Q970" s="169"/>
      <c r="R970" s="169"/>
      <c r="S970" s="169"/>
      <c r="T970" s="169"/>
      <c r="U970" s="169"/>
      <c r="V970" s="169"/>
      <c r="W970" s="169"/>
      <c r="X970" s="170"/>
      <c r="Y970" s="170"/>
      <c r="Z970" s="170"/>
      <c r="AA970" s="170"/>
      <c r="AB970" s="170"/>
      <c r="AC970" s="170"/>
      <c r="AD970" s="170"/>
      <c r="AE970" s="171"/>
      <c r="AF970" s="170"/>
      <c r="AG970" s="170"/>
      <c r="AH970" s="1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</row>
    <row r="971" spans="1:149" s="1" customFormat="1" x14ac:dyDescent="0.35">
      <c r="A971" s="190"/>
      <c r="B971" s="11"/>
      <c r="C971" s="11"/>
      <c r="D971" s="11"/>
      <c r="E971" s="11"/>
      <c r="F971" s="11"/>
      <c r="G971" s="11"/>
      <c r="H971" s="169"/>
      <c r="I971" s="169"/>
      <c r="J971" s="169"/>
      <c r="K971"/>
      <c r="L971" s="170"/>
      <c r="M971" s="170"/>
      <c r="N971" s="170"/>
      <c r="O971" s="170"/>
      <c r="P971" s="169"/>
      <c r="Q971" s="169"/>
      <c r="R971" s="169"/>
      <c r="S971" s="169"/>
      <c r="T971" s="169"/>
      <c r="U971" s="169"/>
      <c r="V971" s="169"/>
      <c r="W971" s="169"/>
      <c r="X971" s="11"/>
      <c r="Y971" s="170"/>
      <c r="Z971" s="170"/>
      <c r="AA971" s="170"/>
      <c r="AB971" s="170"/>
      <c r="AC971" s="170"/>
      <c r="AD971" s="170"/>
      <c r="AE971" s="171"/>
      <c r="AF971" s="170"/>
      <c r="AG971" s="170"/>
      <c r="AH971" s="170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</row>
    <row r="972" spans="1:149" s="1" customFormat="1" x14ac:dyDescent="0.35">
      <c r="A972" s="190"/>
      <c r="B972" s="11"/>
      <c r="C972" s="11"/>
      <c r="D972" s="11"/>
      <c r="E972" s="11"/>
      <c r="F972" s="11"/>
      <c r="G972" s="11"/>
      <c r="H972" s="169"/>
      <c r="I972" s="169"/>
      <c r="J972" s="169"/>
      <c r="K972"/>
      <c r="L972" s="170"/>
      <c r="M972" s="170"/>
      <c r="N972" s="170"/>
      <c r="O972" s="170"/>
      <c r="P972" s="169"/>
      <c r="Q972" s="169"/>
      <c r="R972" s="169"/>
      <c r="S972" s="169"/>
      <c r="T972" s="169"/>
      <c r="U972" s="169"/>
      <c r="V972" s="169"/>
      <c r="W972" s="169"/>
      <c r="X972" s="11"/>
      <c r="Y972" s="170"/>
      <c r="Z972" s="170"/>
      <c r="AA972" s="170"/>
      <c r="AB972" s="170"/>
      <c r="AC972" s="170"/>
      <c r="AD972" s="170"/>
      <c r="AE972" s="171"/>
      <c r="AF972" s="170"/>
      <c r="AG972" s="170"/>
      <c r="AH972" s="170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</row>
    <row r="973" spans="1:149" s="1" customFormat="1" x14ac:dyDescent="0.35">
      <c r="A973" s="190"/>
      <c r="B973" s="11"/>
      <c r="C973" s="11"/>
      <c r="D973" s="11"/>
      <c r="E973" s="11"/>
      <c r="F973" s="11"/>
      <c r="G973" s="11"/>
      <c r="H973" s="169"/>
      <c r="I973" s="169"/>
      <c r="J973" s="169"/>
      <c r="K973"/>
      <c r="L973" s="170"/>
      <c r="M973" s="170"/>
      <c r="N973" s="170"/>
      <c r="O973" s="170"/>
      <c r="P973" s="169"/>
      <c r="Q973" s="169"/>
      <c r="R973" s="169"/>
      <c r="S973" s="169"/>
      <c r="T973" s="169"/>
      <c r="U973" s="169"/>
      <c r="V973" s="169"/>
      <c r="W973" s="169"/>
      <c r="X973" s="11"/>
      <c r="Y973" s="170"/>
      <c r="Z973" s="170"/>
      <c r="AA973" s="170"/>
      <c r="AB973" s="170"/>
      <c r="AC973" s="170"/>
      <c r="AD973" s="170"/>
      <c r="AE973" s="171"/>
      <c r="AF973" s="170"/>
      <c r="AG973" s="170"/>
      <c r="AH973" s="170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</row>
    <row r="974" spans="1:149" s="1" customFormat="1" x14ac:dyDescent="0.35">
      <c r="A974" s="190"/>
      <c r="B974" s="2"/>
      <c r="C974" s="2"/>
      <c r="D974" s="2"/>
      <c r="E974" s="2"/>
      <c r="F974" s="2"/>
      <c r="G974" s="2"/>
      <c r="H974" s="169"/>
      <c r="I974" s="169"/>
      <c r="J974" s="169"/>
      <c r="K974"/>
      <c r="L974" s="170"/>
      <c r="M974" s="170"/>
      <c r="N974" s="170"/>
      <c r="O974" s="170"/>
      <c r="P974" s="169"/>
      <c r="Q974" s="169"/>
      <c r="R974" s="169"/>
      <c r="S974" s="169"/>
      <c r="T974" s="169"/>
      <c r="U974" s="169"/>
      <c r="V974" s="169"/>
      <c r="W974" s="169"/>
      <c r="X974" s="170"/>
      <c r="Y974" s="170"/>
      <c r="Z974" s="170"/>
      <c r="AA974" s="170"/>
      <c r="AB974" s="170"/>
      <c r="AC974" s="170"/>
      <c r="AD974" s="170"/>
      <c r="AE974" s="171"/>
      <c r="AF974" s="170"/>
      <c r="AG974" s="170"/>
      <c r="AH974" s="170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</row>
    <row r="975" spans="1:149" s="1" customFormat="1" x14ac:dyDescent="0.35">
      <c r="A975" s="190"/>
      <c r="B975" s="2"/>
      <c r="C975" s="2"/>
      <c r="D975" s="2"/>
      <c r="E975" s="2"/>
      <c r="F975" s="2"/>
      <c r="G975" s="2"/>
      <c r="H975" s="169"/>
      <c r="I975" s="169"/>
      <c r="J975" s="169"/>
      <c r="K975"/>
      <c r="L975" s="170"/>
      <c r="M975" s="170"/>
      <c r="N975" s="170"/>
      <c r="O975" s="170"/>
      <c r="P975" s="169"/>
      <c r="Q975" s="169"/>
      <c r="R975" s="169"/>
      <c r="S975" s="169"/>
      <c r="T975" s="169"/>
      <c r="U975" s="169"/>
      <c r="V975" s="169"/>
      <c r="W975" s="169"/>
      <c r="X975" s="11"/>
      <c r="Y975" s="170"/>
      <c r="Z975" s="170"/>
      <c r="AA975" s="170"/>
      <c r="AB975" s="170"/>
      <c r="AC975" s="170"/>
      <c r="AD975" s="170"/>
      <c r="AE975" s="171"/>
      <c r="AF975" s="170"/>
      <c r="AG975" s="170"/>
      <c r="AH975" s="170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</row>
    <row r="976" spans="1:149" s="1" customFormat="1" x14ac:dyDescent="0.35">
      <c r="A976" s="190"/>
      <c r="B976" s="2"/>
      <c r="C976" s="2"/>
      <c r="D976" s="2"/>
      <c r="E976" s="2"/>
      <c r="F976" s="2"/>
      <c r="G976" s="2"/>
      <c r="H976" s="169"/>
      <c r="I976" s="169"/>
      <c r="J976" s="169"/>
      <c r="K976"/>
      <c r="L976" s="170"/>
      <c r="M976" s="170"/>
      <c r="N976" s="170"/>
      <c r="O976" s="170"/>
      <c r="P976" s="169"/>
      <c r="Q976" s="169"/>
      <c r="R976" s="169"/>
      <c r="S976" s="169"/>
      <c r="T976" s="169"/>
      <c r="U976" s="169"/>
      <c r="V976" s="169"/>
      <c r="W976" s="169"/>
      <c r="X976" s="11"/>
      <c r="Y976" s="170"/>
      <c r="Z976" s="170"/>
      <c r="AA976" s="170"/>
      <c r="AB976" s="170"/>
      <c r="AC976" s="170"/>
      <c r="AD976" s="170"/>
      <c r="AE976" s="171"/>
      <c r="AF976" s="170"/>
      <c r="AG976" s="170"/>
      <c r="AH976" s="170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</row>
    <row r="977" spans="1:149" s="1" customFormat="1" x14ac:dyDescent="0.35">
      <c r="A977" s="190"/>
      <c r="B977" s="2"/>
      <c r="C977" s="2"/>
      <c r="D977" s="2"/>
      <c r="E977" s="2"/>
      <c r="F977" s="2"/>
      <c r="G977" s="2"/>
      <c r="H977" s="169"/>
      <c r="I977" s="169"/>
      <c r="J977" s="169"/>
      <c r="K977"/>
      <c r="L977" s="170"/>
      <c r="M977" s="170"/>
      <c r="N977" s="170"/>
      <c r="O977" s="170"/>
      <c r="P977" s="169"/>
      <c r="Q977" s="169"/>
      <c r="R977" s="169"/>
      <c r="S977" s="169"/>
      <c r="T977" s="169"/>
      <c r="U977" s="169"/>
      <c r="V977" s="169"/>
      <c r="W977" s="169"/>
      <c r="X977" s="11"/>
      <c r="Y977" s="170"/>
      <c r="Z977" s="170"/>
      <c r="AA977" s="170"/>
      <c r="AB977" s="170"/>
      <c r="AC977" s="170"/>
      <c r="AD977" s="170"/>
      <c r="AE977" s="171"/>
      <c r="AF977" s="170"/>
      <c r="AG977" s="170"/>
      <c r="AH977" s="170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</row>
    <row r="978" spans="1:149" s="1" customFormat="1" x14ac:dyDescent="0.35">
      <c r="A978" s="190"/>
      <c r="B978" s="2"/>
      <c r="C978" s="2"/>
      <c r="D978" s="2"/>
      <c r="E978" s="2"/>
      <c r="F978" s="2"/>
      <c r="G978" s="2"/>
      <c r="H978" s="169"/>
      <c r="I978" s="169"/>
      <c r="J978" s="169"/>
      <c r="K978"/>
      <c r="L978" s="170"/>
      <c r="M978" s="170"/>
      <c r="N978" s="170"/>
      <c r="O978" s="170"/>
      <c r="P978" s="169"/>
      <c r="Q978" s="169"/>
      <c r="R978" s="169"/>
      <c r="S978" s="169"/>
      <c r="T978" s="169"/>
      <c r="U978" s="169"/>
      <c r="V978" s="169"/>
      <c r="W978" s="169"/>
      <c r="X978" s="170"/>
      <c r="Y978" s="170"/>
      <c r="Z978" s="170"/>
      <c r="AA978" s="170"/>
      <c r="AB978" s="170"/>
      <c r="AC978" s="170"/>
      <c r="AD978" s="170"/>
      <c r="AE978" s="171"/>
      <c r="AF978" s="170"/>
      <c r="AG978" s="170"/>
      <c r="AH978" s="170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</row>
    <row r="979" spans="1:149" s="1" customFormat="1" x14ac:dyDescent="0.35">
      <c r="A979" s="190"/>
      <c r="B979" s="2"/>
      <c r="C979" s="2"/>
      <c r="D979" s="2"/>
      <c r="E979" s="2"/>
      <c r="F979" s="2"/>
      <c r="G979" s="2"/>
      <c r="H979" s="169"/>
      <c r="I979" s="169"/>
      <c r="J979" s="169"/>
      <c r="K979"/>
      <c r="L979" s="170"/>
      <c r="M979" s="170"/>
      <c r="N979" s="170"/>
      <c r="O979" s="170"/>
      <c r="P979" s="169"/>
      <c r="Q979" s="169"/>
      <c r="R979" s="169"/>
      <c r="S979" s="169"/>
      <c r="T979" s="169"/>
      <c r="U979" s="169"/>
      <c r="V979" s="169"/>
      <c r="W979" s="169"/>
      <c r="X979" s="11"/>
      <c r="Y979" s="170"/>
      <c r="Z979" s="170"/>
      <c r="AA979" s="170"/>
      <c r="AB979" s="170"/>
      <c r="AC979" s="170"/>
      <c r="AD979" s="170"/>
      <c r="AE979" s="171"/>
      <c r="AF979" s="170"/>
      <c r="AG979" s="170"/>
      <c r="AH979" s="170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</row>
    <row r="980" spans="1:149" s="1" customFormat="1" x14ac:dyDescent="0.35">
      <c r="A980" s="190"/>
      <c r="B980" s="2"/>
      <c r="C980" s="2"/>
      <c r="D980" s="2"/>
      <c r="E980" s="2"/>
      <c r="F980" s="2"/>
      <c r="G980" s="2"/>
      <c r="H980" s="169"/>
      <c r="I980" s="169"/>
      <c r="J980" s="169"/>
      <c r="K980"/>
      <c r="L980" s="170"/>
      <c r="M980" s="170"/>
      <c r="N980" s="170"/>
      <c r="O980" s="170"/>
      <c r="P980" s="169"/>
      <c r="Q980" s="169"/>
      <c r="R980" s="169"/>
      <c r="S980" s="169"/>
      <c r="T980" s="169"/>
      <c r="U980" s="169"/>
      <c r="V980" s="169"/>
      <c r="W980" s="169"/>
      <c r="X980" s="11"/>
      <c r="Y980" s="170"/>
      <c r="Z980" s="170"/>
      <c r="AA980" s="170"/>
      <c r="AB980" s="170"/>
      <c r="AC980" s="170"/>
      <c r="AD980" s="170"/>
      <c r="AE980" s="171"/>
      <c r="AF980" s="170"/>
      <c r="AG980" s="170"/>
      <c r="AH980" s="17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</row>
    <row r="981" spans="1:149" s="1" customFormat="1" x14ac:dyDescent="0.35">
      <c r="A981" s="190"/>
      <c r="B981" s="2"/>
      <c r="C981" s="2"/>
      <c r="D981" s="2"/>
      <c r="E981" s="2"/>
      <c r="F981" s="2"/>
      <c r="G981" s="2"/>
      <c r="H981" s="169"/>
      <c r="I981" s="169"/>
      <c r="J981" s="169"/>
      <c r="K981"/>
      <c r="L981" s="170"/>
      <c r="M981" s="170"/>
      <c r="N981" s="170"/>
      <c r="O981" s="170"/>
      <c r="P981" s="169"/>
      <c r="Q981" s="169"/>
      <c r="R981" s="169"/>
      <c r="S981" s="169"/>
      <c r="T981" s="169"/>
      <c r="U981" s="169"/>
      <c r="V981" s="169"/>
      <c r="W981" s="169"/>
      <c r="X981" s="11"/>
      <c r="Y981" s="170"/>
      <c r="Z981" s="170"/>
      <c r="AA981" s="170"/>
      <c r="AB981" s="170"/>
      <c r="AC981" s="170"/>
      <c r="AD981" s="170"/>
      <c r="AE981" s="171"/>
      <c r="AF981" s="170"/>
      <c r="AG981" s="170"/>
      <c r="AH981" s="170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</row>
    <row r="982" spans="1:149" s="1" customFormat="1" x14ac:dyDescent="0.35">
      <c r="A982" s="190"/>
      <c r="B982" s="2"/>
      <c r="C982" s="2"/>
      <c r="D982" s="2"/>
      <c r="E982" s="2"/>
      <c r="F982" s="2"/>
      <c r="G982" s="2"/>
      <c r="H982" s="169"/>
      <c r="I982" s="169"/>
      <c r="J982" s="169"/>
      <c r="K982"/>
      <c r="L982" s="170"/>
      <c r="M982" s="170"/>
      <c r="N982" s="170"/>
      <c r="O982" s="170"/>
      <c r="P982" s="169"/>
      <c r="Q982" s="169"/>
      <c r="R982" s="169"/>
      <c r="S982" s="169"/>
      <c r="T982" s="169"/>
      <c r="U982" s="169"/>
      <c r="V982" s="169"/>
      <c r="W982" s="169"/>
      <c r="X982" s="170"/>
      <c r="Y982" s="170"/>
      <c r="Z982" s="170"/>
      <c r="AA982" s="170"/>
      <c r="AB982" s="170"/>
      <c r="AC982" s="170"/>
      <c r="AD982" s="170"/>
      <c r="AE982" s="171"/>
      <c r="AF982" s="170"/>
      <c r="AG982" s="170"/>
      <c r="AH982" s="170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</row>
    <row r="983" spans="1:149" s="1" customFormat="1" x14ac:dyDescent="0.35">
      <c r="A983" s="190"/>
      <c r="B983" s="2"/>
      <c r="C983" s="2"/>
      <c r="D983" s="2"/>
      <c r="E983" s="2"/>
      <c r="F983" s="2"/>
      <c r="G983" s="2"/>
      <c r="H983" s="169"/>
      <c r="I983" s="169"/>
      <c r="J983" s="169"/>
      <c r="K983"/>
      <c r="L983" s="170"/>
      <c r="M983" s="170"/>
      <c r="N983" s="170"/>
      <c r="O983" s="170"/>
      <c r="P983" s="169"/>
      <c r="Q983" s="169"/>
      <c r="R983" s="169"/>
      <c r="S983" s="169"/>
      <c r="T983" s="169"/>
      <c r="U983" s="169"/>
      <c r="V983" s="169"/>
      <c r="W983" s="169"/>
      <c r="X983" s="11"/>
      <c r="Y983" s="170"/>
      <c r="Z983" s="170"/>
      <c r="AA983" s="170"/>
      <c r="AB983" s="170"/>
      <c r="AC983" s="170"/>
      <c r="AD983" s="170"/>
      <c r="AE983" s="171"/>
      <c r="AF983" s="170"/>
      <c r="AG983" s="170"/>
      <c r="AH983" s="170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</row>
    <row r="984" spans="1:149" s="1" customFormat="1" x14ac:dyDescent="0.35">
      <c r="A984" s="190"/>
      <c r="B984" s="2"/>
      <c r="C984" s="2"/>
      <c r="D984" s="2"/>
      <c r="E984" s="2"/>
      <c r="F984" s="2"/>
      <c r="G984" s="2"/>
      <c r="H984" s="169"/>
      <c r="I984" s="169"/>
      <c r="J984" s="169"/>
      <c r="K984"/>
      <c r="L984" s="170"/>
      <c r="M984" s="170"/>
      <c r="N984" s="170"/>
      <c r="O984" s="170"/>
      <c r="P984" s="169"/>
      <c r="Q984" s="169"/>
      <c r="R984" s="169"/>
      <c r="S984" s="169"/>
      <c r="T984" s="169"/>
      <c r="U984" s="169"/>
      <c r="V984" s="169"/>
      <c r="W984" s="169"/>
      <c r="X984" s="11"/>
      <c r="Y984" s="170"/>
      <c r="Z984" s="170"/>
      <c r="AA984" s="170"/>
      <c r="AB984" s="170"/>
      <c r="AC984" s="170"/>
      <c r="AD984" s="170"/>
      <c r="AE984" s="171"/>
      <c r="AF984" s="170"/>
      <c r="AG984" s="170"/>
      <c r="AH984" s="170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</row>
    <row r="985" spans="1:149" s="1" customFormat="1" x14ac:dyDescent="0.35">
      <c r="A985" s="190"/>
      <c r="B985" s="2"/>
      <c r="C985" s="2"/>
      <c r="D985" s="2"/>
      <c r="E985" s="2"/>
      <c r="F985" s="2"/>
      <c r="G985" s="2"/>
      <c r="H985" s="169"/>
      <c r="I985" s="169"/>
      <c r="J985" s="169"/>
      <c r="K985"/>
      <c r="L985" s="170"/>
      <c r="M985" s="170"/>
      <c r="N985" s="170"/>
      <c r="O985" s="170"/>
      <c r="P985" s="169"/>
      <c r="Q985" s="169"/>
      <c r="R985" s="169"/>
      <c r="S985" s="169"/>
      <c r="T985" s="169"/>
      <c r="U985" s="169"/>
      <c r="V985" s="169"/>
      <c r="W985" s="169"/>
      <c r="X985" s="11"/>
      <c r="Y985" s="170"/>
      <c r="Z985" s="170"/>
      <c r="AA985" s="170"/>
      <c r="AB985" s="170"/>
      <c r="AC985" s="170"/>
      <c r="AD985" s="170"/>
      <c r="AE985" s="171"/>
      <c r="AF985" s="170"/>
      <c r="AG985" s="170"/>
      <c r="AH985" s="170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</row>
    <row r="986" spans="1:149" s="1" customFormat="1" x14ac:dyDescent="0.35">
      <c r="A986" s="190"/>
      <c r="B986" s="2"/>
      <c r="C986" s="2"/>
      <c r="D986" s="2"/>
      <c r="E986" s="2"/>
      <c r="F986" s="2"/>
      <c r="G986" s="2"/>
      <c r="H986" s="169"/>
      <c r="I986" s="169"/>
      <c r="J986" s="169"/>
      <c r="K986"/>
      <c r="L986" s="170"/>
      <c r="M986" s="170"/>
      <c r="N986" s="170"/>
      <c r="O986" s="170"/>
      <c r="P986" s="169"/>
      <c r="Q986" s="169"/>
      <c r="R986" s="169"/>
      <c r="S986" s="169"/>
      <c r="T986" s="169"/>
      <c r="U986" s="169"/>
      <c r="V986" s="169"/>
      <c r="W986" s="169"/>
      <c r="X986" s="170"/>
      <c r="Y986" s="170"/>
      <c r="Z986" s="170"/>
      <c r="AA986" s="170"/>
      <c r="AB986" s="170"/>
      <c r="AC986" s="170"/>
      <c r="AD986" s="170"/>
      <c r="AE986" s="171"/>
      <c r="AF986" s="170"/>
      <c r="AG986" s="170"/>
      <c r="AH986" s="170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</row>
    <row r="987" spans="1:149" s="1" customFormat="1" x14ac:dyDescent="0.35">
      <c r="A987" s="190"/>
      <c r="B987" s="2"/>
      <c r="C987" s="2"/>
      <c r="D987" s="2"/>
      <c r="E987" s="2"/>
      <c r="F987" s="2"/>
      <c r="G987" s="2"/>
      <c r="H987" s="169"/>
      <c r="I987" s="169"/>
      <c r="J987" s="169"/>
      <c r="K987"/>
      <c r="L987" s="170"/>
      <c r="M987" s="170"/>
      <c r="N987" s="170"/>
      <c r="O987" s="170"/>
      <c r="P987" s="169"/>
      <c r="Q987" s="169"/>
      <c r="R987" s="169"/>
      <c r="S987" s="169"/>
      <c r="T987" s="169"/>
      <c r="U987" s="169"/>
      <c r="V987" s="169"/>
      <c r="W987" s="169"/>
      <c r="X987" s="11"/>
      <c r="Y987" s="170"/>
      <c r="Z987" s="170"/>
      <c r="AA987" s="170"/>
      <c r="AB987" s="170"/>
      <c r="AC987" s="170"/>
      <c r="AD987" s="170"/>
      <c r="AE987" s="171"/>
      <c r="AF987" s="170"/>
      <c r="AG987" s="170"/>
      <c r="AH987" s="170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</row>
    <row r="988" spans="1:149" s="1" customFormat="1" x14ac:dyDescent="0.35">
      <c r="A988" s="190"/>
      <c r="B988" s="2"/>
      <c r="C988" s="2"/>
      <c r="D988" s="2"/>
      <c r="E988" s="2"/>
      <c r="F988" s="2"/>
      <c r="G988" s="2"/>
      <c r="H988" s="169"/>
      <c r="I988" s="169"/>
      <c r="J988" s="169"/>
      <c r="K988"/>
      <c r="L988" s="170"/>
      <c r="M988" s="170"/>
      <c r="N988" s="170"/>
      <c r="O988" s="170"/>
      <c r="P988" s="169"/>
      <c r="Q988" s="169"/>
      <c r="R988" s="169"/>
      <c r="S988" s="169"/>
      <c r="T988" s="169"/>
      <c r="U988" s="169"/>
      <c r="V988" s="169"/>
      <c r="W988" s="169"/>
      <c r="X988" s="11"/>
      <c r="Y988" s="170"/>
      <c r="Z988" s="170"/>
      <c r="AA988" s="170"/>
      <c r="AB988" s="170"/>
      <c r="AC988" s="170"/>
      <c r="AD988" s="170"/>
      <c r="AE988" s="171"/>
      <c r="AF988" s="170"/>
      <c r="AG988" s="170"/>
      <c r="AH988" s="170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</row>
    <row r="989" spans="1:149" s="1" customFormat="1" x14ac:dyDescent="0.35">
      <c r="A989" s="190"/>
      <c r="B989" s="2"/>
      <c r="C989" s="2"/>
      <c r="D989" s="2"/>
      <c r="E989" s="2"/>
      <c r="F989" s="2"/>
      <c r="G989" s="2"/>
      <c r="H989" s="169"/>
      <c r="I989" s="169"/>
      <c r="J989" s="169"/>
      <c r="K989"/>
      <c r="L989" s="170"/>
      <c r="M989" s="170"/>
      <c r="N989" s="170"/>
      <c r="O989" s="170"/>
      <c r="P989" s="169"/>
      <c r="Q989" s="169"/>
      <c r="R989" s="169"/>
      <c r="S989" s="169"/>
      <c r="T989" s="169"/>
      <c r="U989" s="169"/>
      <c r="V989" s="169"/>
      <c r="W989" s="169"/>
      <c r="X989" s="11"/>
      <c r="Y989" s="170"/>
      <c r="Z989" s="170"/>
      <c r="AA989" s="170"/>
      <c r="AB989" s="170"/>
      <c r="AC989" s="170"/>
      <c r="AD989" s="170"/>
      <c r="AE989" s="171"/>
      <c r="AF989" s="170"/>
      <c r="AG989" s="170"/>
      <c r="AH989" s="170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</row>
    <row r="990" spans="1:149" s="1" customFormat="1" x14ac:dyDescent="0.35">
      <c r="A990" s="190"/>
      <c r="B990" s="2"/>
      <c r="C990" s="2"/>
      <c r="D990" s="2"/>
      <c r="E990" s="2"/>
      <c r="F990" s="2"/>
      <c r="G990" s="2"/>
      <c r="H990" s="169"/>
      <c r="I990" s="169"/>
      <c r="J990" s="169"/>
      <c r="K990"/>
      <c r="L990" s="170"/>
      <c r="M990" s="170"/>
      <c r="N990" s="170"/>
      <c r="O990" s="170"/>
      <c r="P990" s="169"/>
      <c r="Q990" s="169"/>
      <c r="R990" s="169"/>
      <c r="S990" s="169"/>
      <c r="T990" s="169"/>
      <c r="U990" s="169"/>
      <c r="V990" s="169"/>
      <c r="W990" s="169"/>
      <c r="X990" s="170"/>
      <c r="Y990" s="170"/>
      <c r="Z990" s="170"/>
      <c r="AA990" s="170"/>
      <c r="AB990" s="170"/>
      <c r="AC990" s="170"/>
      <c r="AD990" s="170"/>
      <c r="AE990" s="171"/>
      <c r="AF990" s="170"/>
      <c r="AG990" s="170"/>
      <c r="AH990" s="17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</row>
    <row r="991" spans="1:149" s="1" customFormat="1" x14ac:dyDescent="0.35">
      <c r="A991" s="190"/>
      <c r="B991" s="2"/>
      <c r="C991" s="2"/>
      <c r="D991" s="2"/>
      <c r="E991" s="2"/>
      <c r="F991" s="2"/>
      <c r="G991" s="2"/>
      <c r="H991" s="169"/>
      <c r="I991" s="169"/>
      <c r="J991" s="169"/>
      <c r="K991"/>
      <c r="L991" s="170"/>
      <c r="M991" s="170"/>
      <c r="N991" s="170"/>
      <c r="O991" s="170"/>
      <c r="P991" s="169"/>
      <c r="Q991" s="169"/>
      <c r="R991" s="169"/>
      <c r="S991" s="169"/>
      <c r="T991" s="169"/>
      <c r="U991" s="169"/>
      <c r="V991" s="169"/>
      <c r="W991" s="169"/>
      <c r="X991" s="11"/>
      <c r="Y991" s="170"/>
      <c r="Z991" s="170"/>
      <c r="AA991" s="170"/>
      <c r="AB991" s="170"/>
      <c r="AC991" s="170"/>
      <c r="AD991" s="170"/>
      <c r="AE991" s="171"/>
      <c r="AF991" s="170"/>
      <c r="AG991" s="170"/>
      <c r="AH991" s="170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</row>
    <row r="992" spans="1:149" s="1" customFormat="1" x14ac:dyDescent="0.35">
      <c r="A992" s="190"/>
      <c r="B992" s="2"/>
      <c r="C992" s="2"/>
      <c r="D992" s="2"/>
      <c r="E992" s="2"/>
      <c r="F992" s="2"/>
      <c r="G992" s="2"/>
      <c r="H992" s="169"/>
      <c r="I992" s="169"/>
      <c r="J992" s="169"/>
      <c r="K992"/>
      <c r="L992" s="170"/>
      <c r="M992" s="170"/>
      <c r="N992" s="170"/>
      <c r="O992" s="170"/>
      <c r="P992" s="169"/>
      <c r="Q992" s="169"/>
      <c r="R992" s="169"/>
      <c r="S992" s="169"/>
      <c r="T992" s="169"/>
      <c r="U992" s="169"/>
      <c r="V992" s="169"/>
      <c r="W992" s="169"/>
      <c r="X992" s="11"/>
      <c r="Y992" s="170"/>
      <c r="Z992" s="170"/>
      <c r="AA992" s="170"/>
      <c r="AB992" s="170"/>
      <c r="AC992" s="170"/>
      <c r="AD992" s="170"/>
      <c r="AE992" s="171"/>
      <c r="AF992" s="170"/>
      <c r="AG992" s="170"/>
      <c r="AH992" s="170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</row>
    <row r="993" spans="1:149" s="1" customFormat="1" x14ac:dyDescent="0.35">
      <c r="A993" s="190"/>
      <c r="B993" s="2"/>
      <c r="C993" s="2"/>
      <c r="D993" s="2"/>
      <c r="E993" s="2"/>
      <c r="F993" s="2"/>
      <c r="G993" s="2"/>
      <c r="H993" s="169"/>
      <c r="I993" s="169"/>
      <c r="J993" s="169"/>
      <c r="K993"/>
      <c r="L993" s="170"/>
      <c r="M993" s="170"/>
      <c r="N993" s="170"/>
      <c r="O993" s="170"/>
      <c r="P993" s="169"/>
      <c r="Q993" s="169"/>
      <c r="R993" s="169"/>
      <c r="S993" s="169"/>
      <c r="T993" s="169"/>
      <c r="U993" s="169"/>
      <c r="V993" s="169"/>
      <c r="W993" s="169"/>
      <c r="X993" s="11"/>
      <c r="Y993" s="170"/>
      <c r="Z993" s="170"/>
      <c r="AA993" s="170"/>
      <c r="AB993" s="170"/>
      <c r="AC993" s="170"/>
      <c r="AD993" s="170"/>
      <c r="AE993" s="171"/>
      <c r="AF993" s="170"/>
      <c r="AG993" s="170"/>
      <c r="AH993" s="170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</row>
    <row r="994" spans="1:149" s="1" customFormat="1" x14ac:dyDescent="0.35">
      <c r="A994" s="190"/>
      <c r="B994" s="2"/>
      <c r="C994" s="2"/>
      <c r="D994" s="2"/>
      <c r="E994" s="2"/>
      <c r="F994" s="2"/>
      <c r="G994" s="2"/>
      <c r="H994" s="169"/>
      <c r="I994" s="169"/>
      <c r="J994" s="169"/>
      <c r="K994"/>
      <c r="L994" s="170"/>
      <c r="M994" s="170"/>
      <c r="N994" s="170"/>
      <c r="O994" s="170"/>
      <c r="P994" s="169"/>
      <c r="Q994" s="169"/>
      <c r="R994" s="169"/>
      <c r="S994" s="169"/>
      <c r="T994" s="169"/>
      <c r="U994" s="169"/>
      <c r="V994" s="169"/>
      <c r="W994" s="169"/>
      <c r="X994" s="170"/>
      <c r="Y994" s="170"/>
      <c r="Z994" s="170"/>
      <c r="AA994" s="170"/>
      <c r="AB994" s="170"/>
      <c r="AC994" s="170"/>
      <c r="AD994" s="170"/>
      <c r="AE994" s="171"/>
      <c r="AF994" s="170"/>
      <c r="AG994" s="170"/>
      <c r="AH994" s="170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</row>
    <row r="995" spans="1:149" s="1" customFormat="1" x14ac:dyDescent="0.35">
      <c r="A995" s="190"/>
      <c r="B995" s="2"/>
      <c r="C995" s="2"/>
      <c r="D995" s="2"/>
      <c r="E995" s="2"/>
      <c r="F995" s="2"/>
      <c r="G995" s="2"/>
      <c r="H995" s="169"/>
      <c r="I995" s="169"/>
      <c r="J995" s="169"/>
      <c r="K995"/>
      <c r="L995" s="170"/>
      <c r="M995" s="170"/>
      <c r="N995" s="170"/>
      <c r="O995" s="170"/>
      <c r="P995" s="169"/>
      <c r="Q995" s="169"/>
      <c r="R995" s="169"/>
      <c r="S995" s="169"/>
      <c r="T995" s="169"/>
      <c r="U995" s="169"/>
      <c r="V995" s="169"/>
      <c r="W995" s="169"/>
      <c r="X995" s="11"/>
      <c r="Y995" s="170"/>
      <c r="Z995" s="170"/>
      <c r="AA995" s="170"/>
      <c r="AB995" s="170"/>
      <c r="AC995" s="170"/>
      <c r="AD995" s="170"/>
      <c r="AE995" s="171"/>
      <c r="AF995" s="170"/>
      <c r="AG995" s="170"/>
      <c r="AH995" s="170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</row>
    <row r="996" spans="1:149" s="1" customFormat="1" x14ac:dyDescent="0.35">
      <c r="A996" s="190"/>
      <c r="B996" s="2"/>
      <c r="C996" s="2"/>
      <c r="D996" s="2"/>
      <c r="E996" s="2"/>
      <c r="F996" s="2"/>
      <c r="G996" s="2"/>
      <c r="H996" s="169"/>
      <c r="I996" s="169"/>
      <c r="J996" s="169"/>
      <c r="K996"/>
      <c r="L996" s="170"/>
      <c r="M996" s="170"/>
      <c r="N996" s="170"/>
      <c r="O996" s="170"/>
      <c r="P996" s="169"/>
      <c r="Q996" s="169"/>
      <c r="R996" s="169"/>
      <c r="S996" s="169"/>
      <c r="T996" s="169"/>
      <c r="U996" s="169"/>
      <c r="V996" s="169"/>
      <c r="W996" s="169"/>
      <c r="X996" s="11"/>
      <c r="Y996" s="170"/>
      <c r="Z996" s="170"/>
      <c r="AA996" s="170"/>
      <c r="AB996" s="170"/>
      <c r="AC996" s="170"/>
      <c r="AD996" s="170"/>
      <c r="AE996" s="171"/>
      <c r="AF996" s="170"/>
      <c r="AG996" s="170"/>
      <c r="AH996" s="170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</row>
    <row r="997" spans="1:149" s="1" customFormat="1" x14ac:dyDescent="0.35">
      <c r="A997" s="190"/>
      <c r="B997" s="2"/>
      <c r="C997" s="2"/>
      <c r="D997" s="2"/>
      <c r="E997" s="2"/>
      <c r="F997" s="2"/>
      <c r="G997" s="2"/>
      <c r="H997" s="169"/>
      <c r="I997" s="169"/>
      <c r="J997" s="169"/>
      <c r="K997"/>
      <c r="L997" s="170"/>
      <c r="M997" s="170"/>
      <c r="N997" s="170"/>
      <c r="O997" s="170"/>
      <c r="P997" s="169"/>
      <c r="Q997" s="169"/>
      <c r="R997" s="169"/>
      <c r="S997" s="169"/>
      <c r="T997" s="169"/>
      <c r="U997" s="169"/>
      <c r="V997" s="169"/>
      <c r="W997" s="169"/>
      <c r="X997" s="11"/>
      <c r="Y997" s="170"/>
      <c r="Z997" s="170"/>
      <c r="AA997" s="170"/>
      <c r="AB997" s="170"/>
      <c r="AC997" s="170"/>
      <c r="AD997" s="170"/>
      <c r="AE997" s="171"/>
      <c r="AF997" s="170"/>
      <c r="AG997" s="170"/>
      <c r="AH997" s="170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</row>
    <row r="998" spans="1:149" s="1" customFormat="1" x14ac:dyDescent="0.35">
      <c r="A998" s="190"/>
      <c r="B998" s="2"/>
      <c r="C998" s="2"/>
      <c r="D998" s="2"/>
      <c r="E998" s="2"/>
      <c r="F998" s="2"/>
      <c r="G998" s="2"/>
      <c r="H998" s="169"/>
      <c r="I998" s="169"/>
      <c r="J998" s="169"/>
      <c r="K998"/>
      <c r="L998" s="170"/>
      <c r="M998" s="170"/>
      <c r="N998" s="170"/>
      <c r="O998" s="170"/>
      <c r="P998" s="169"/>
      <c r="Q998" s="169"/>
      <c r="R998" s="169"/>
      <c r="S998" s="169"/>
      <c r="T998" s="169"/>
      <c r="U998" s="169"/>
      <c r="V998" s="169"/>
      <c r="W998" s="169"/>
      <c r="X998" s="170"/>
      <c r="Y998" s="170"/>
      <c r="Z998" s="170"/>
      <c r="AA998" s="170"/>
      <c r="AB998" s="170"/>
      <c r="AC998" s="170"/>
      <c r="AD998" s="170"/>
      <c r="AE998" s="171"/>
      <c r="AF998" s="170"/>
      <c r="AG998" s="170"/>
      <c r="AH998" s="170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</row>
    <row r="999" spans="1:149" s="1" customFormat="1" x14ac:dyDescent="0.35">
      <c r="A999" s="190"/>
      <c r="B999" s="2"/>
      <c r="C999" s="2"/>
      <c r="D999" s="2"/>
      <c r="E999" s="2"/>
      <c r="F999" s="2"/>
      <c r="G999" s="2"/>
      <c r="H999" s="169"/>
      <c r="I999" s="169"/>
      <c r="J999" s="169"/>
      <c r="K999"/>
      <c r="L999" s="170"/>
      <c r="M999" s="170"/>
      <c r="N999" s="170"/>
      <c r="O999" s="170"/>
      <c r="P999" s="169"/>
      <c r="Q999" s="169"/>
      <c r="R999" s="169"/>
      <c r="S999" s="169"/>
      <c r="T999" s="169"/>
      <c r="U999" s="169"/>
      <c r="V999" s="169"/>
      <c r="W999" s="169"/>
      <c r="X999" s="11"/>
      <c r="Y999" s="170"/>
      <c r="Z999" s="170"/>
      <c r="AA999" s="170"/>
      <c r="AB999" s="170"/>
      <c r="AC999" s="170"/>
      <c r="AD999" s="170"/>
      <c r="AE999" s="171"/>
      <c r="AF999" s="170"/>
      <c r="AG999" s="170"/>
      <c r="AH999" s="170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</row>
    <row r="1000" spans="1:149" s="1" customFormat="1" x14ac:dyDescent="0.35">
      <c r="A1000" s="190"/>
      <c r="B1000" s="2"/>
      <c r="C1000" s="2"/>
      <c r="D1000" s="2"/>
      <c r="E1000" s="2"/>
      <c r="F1000" s="2"/>
      <c r="G1000" s="2"/>
      <c r="H1000" s="169"/>
      <c r="I1000" s="169"/>
      <c r="J1000" s="169"/>
      <c r="K1000"/>
      <c r="L1000" s="170"/>
      <c r="M1000" s="170"/>
      <c r="N1000" s="170"/>
      <c r="O1000" s="170"/>
      <c r="P1000" s="169"/>
      <c r="Q1000" s="169"/>
      <c r="R1000" s="169"/>
      <c r="S1000" s="169"/>
      <c r="T1000" s="169"/>
      <c r="U1000" s="169"/>
      <c r="V1000" s="169"/>
      <c r="W1000" s="169"/>
      <c r="X1000" s="11"/>
      <c r="Y1000" s="170"/>
      <c r="Z1000" s="170"/>
      <c r="AA1000" s="170"/>
      <c r="AB1000" s="170"/>
      <c r="AC1000" s="170"/>
      <c r="AD1000" s="170"/>
      <c r="AE1000" s="171"/>
      <c r="AF1000" s="170"/>
      <c r="AG1000" s="170"/>
      <c r="AH1000" s="17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</row>
    <row r="1001" spans="1:149" s="1" customFormat="1" x14ac:dyDescent="0.35">
      <c r="A1001" s="190"/>
      <c r="B1001" s="2"/>
      <c r="C1001" s="2"/>
      <c r="D1001" s="2"/>
      <c r="E1001" s="2"/>
      <c r="F1001" s="2"/>
      <c r="G1001" s="2"/>
      <c r="H1001" s="169"/>
      <c r="I1001" s="169"/>
      <c r="J1001" s="169"/>
      <c r="K1001"/>
      <c r="L1001" s="170"/>
      <c r="M1001" s="170"/>
      <c r="N1001" s="170"/>
      <c r="O1001" s="170"/>
      <c r="P1001" s="169"/>
      <c r="Q1001" s="169"/>
      <c r="R1001" s="169"/>
      <c r="S1001" s="169"/>
      <c r="T1001" s="169"/>
      <c r="U1001" s="169"/>
      <c r="V1001" s="169"/>
      <c r="W1001" s="169"/>
      <c r="X1001" s="11"/>
      <c r="Y1001" s="170"/>
      <c r="Z1001" s="170"/>
      <c r="AA1001" s="170"/>
      <c r="AB1001" s="170"/>
      <c r="AC1001" s="170"/>
      <c r="AD1001" s="170"/>
      <c r="AE1001" s="171"/>
      <c r="AF1001" s="170"/>
      <c r="AG1001" s="170"/>
      <c r="AH1001" s="170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</row>
    <row r="1002" spans="1:149" s="1" customFormat="1" x14ac:dyDescent="0.35">
      <c r="A1002" s="190"/>
      <c r="B1002" s="2"/>
      <c r="C1002" s="2"/>
      <c r="D1002" s="2"/>
      <c r="E1002" s="2"/>
      <c r="F1002" s="2"/>
      <c r="G1002" s="2"/>
      <c r="H1002" s="169"/>
      <c r="I1002" s="169"/>
      <c r="J1002" s="169"/>
      <c r="K1002"/>
      <c r="L1002" s="170"/>
      <c r="M1002" s="170"/>
      <c r="N1002" s="170"/>
      <c r="O1002" s="170"/>
      <c r="P1002" s="169"/>
      <c r="Q1002" s="169"/>
      <c r="R1002" s="169"/>
      <c r="S1002" s="169"/>
      <c r="T1002" s="169"/>
      <c r="U1002" s="169"/>
      <c r="V1002" s="169"/>
      <c r="W1002" s="169"/>
      <c r="X1002" s="170"/>
      <c r="Y1002" s="170"/>
      <c r="Z1002" s="170"/>
      <c r="AA1002" s="170"/>
      <c r="AB1002" s="170"/>
      <c r="AC1002" s="170"/>
      <c r="AD1002" s="170"/>
      <c r="AE1002" s="171"/>
      <c r="AF1002" s="170"/>
      <c r="AG1002" s="170"/>
      <c r="AH1002" s="170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</row>
    <row r="1003" spans="1:149" s="1" customFormat="1" x14ac:dyDescent="0.35">
      <c r="A1003" s="190"/>
      <c r="B1003" s="2"/>
      <c r="C1003" s="2"/>
      <c r="D1003" s="2"/>
      <c r="E1003" s="2"/>
      <c r="F1003" s="2"/>
      <c r="G1003" s="2"/>
      <c r="H1003" s="169"/>
      <c r="I1003" s="169"/>
      <c r="J1003" s="169"/>
      <c r="K1003"/>
      <c r="L1003" s="170"/>
      <c r="M1003" s="170"/>
      <c r="N1003" s="170"/>
      <c r="O1003" s="170"/>
      <c r="P1003" s="169"/>
      <c r="Q1003" s="169"/>
      <c r="R1003" s="169"/>
      <c r="S1003" s="169"/>
      <c r="T1003" s="169"/>
      <c r="U1003" s="169"/>
      <c r="V1003" s="169"/>
      <c r="W1003" s="169"/>
      <c r="X1003" s="11"/>
      <c r="Y1003" s="170"/>
      <c r="Z1003" s="170"/>
      <c r="AA1003" s="170"/>
      <c r="AB1003" s="170"/>
      <c r="AC1003" s="170"/>
      <c r="AD1003" s="170"/>
      <c r="AE1003" s="171"/>
      <c r="AF1003" s="170"/>
      <c r="AG1003" s="170"/>
      <c r="AH1003" s="170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</row>
    <row r="1004" spans="1:149" s="1" customFormat="1" x14ac:dyDescent="0.35">
      <c r="A1004" s="190"/>
      <c r="B1004" s="2"/>
      <c r="C1004" s="2"/>
      <c r="D1004" s="2"/>
      <c r="E1004" s="2"/>
      <c r="F1004" s="2"/>
      <c r="G1004" s="2"/>
      <c r="H1004" s="169"/>
      <c r="I1004" s="169"/>
      <c r="J1004" s="169"/>
      <c r="K1004"/>
      <c r="L1004" s="170"/>
      <c r="M1004" s="170"/>
      <c r="N1004" s="170"/>
      <c r="O1004" s="170"/>
      <c r="P1004" s="169"/>
      <c r="Q1004" s="169"/>
      <c r="R1004" s="169"/>
      <c r="S1004" s="169"/>
      <c r="T1004" s="169"/>
      <c r="U1004" s="169"/>
      <c r="V1004" s="169"/>
      <c r="W1004" s="169"/>
      <c r="X1004" s="11"/>
      <c r="Y1004" s="170"/>
      <c r="Z1004" s="170"/>
      <c r="AA1004" s="170"/>
      <c r="AB1004" s="170"/>
      <c r="AC1004" s="170"/>
      <c r="AD1004" s="170"/>
      <c r="AE1004" s="171"/>
      <c r="AF1004" s="170"/>
      <c r="AG1004" s="170"/>
      <c r="AH1004" s="170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</row>
    <row r="1005" spans="1:149" s="1" customFormat="1" x14ac:dyDescent="0.35">
      <c r="A1005" s="190"/>
      <c r="B1005" s="2"/>
      <c r="C1005" s="2"/>
      <c r="D1005" s="2"/>
      <c r="E1005" s="2"/>
      <c r="F1005" s="2"/>
      <c r="G1005" s="2"/>
      <c r="H1005" s="169"/>
      <c r="I1005" s="169"/>
      <c r="J1005" s="169"/>
      <c r="K1005"/>
      <c r="L1005" s="170"/>
      <c r="M1005" s="170"/>
      <c r="N1005" s="170"/>
      <c r="O1005" s="170"/>
      <c r="P1005" s="169"/>
      <c r="Q1005" s="169"/>
      <c r="R1005" s="169"/>
      <c r="S1005" s="169"/>
      <c r="T1005" s="169"/>
      <c r="U1005" s="169"/>
      <c r="V1005" s="169"/>
      <c r="W1005" s="169"/>
      <c r="X1005" s="11"/>
      <c r="Y1005" s="170"/>
      <c r="Z1005" s="170"/>
      <c r="AA1005" s="170"/>
      <c r="AB1005" s="170"/>
      <c r="AC1005" s="170"/>
      <c r="AD1005" s="170"/>
      <c r="AE1005" s="171"/>
      <c r="AF1005" s="170"/>
      <c r="AG1005" s="170"/>
      <c r="AH1005" s="170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</row>
    <row r="1006" spans="1:149" s="1" customFormat="1" x14ac:dyDescent="0.35">
      <c r="A1006" s="190"/>
      <c r="B1006" s="2"/>
      <c r="C1006" s="2"/>
      <c r="D1006" s="2"/>
      <c r="E1006" s="2"/>
      <c r="F1006" s="2"/>
      <c r="G1006" s="2"/>
      <c r="H1006" s="169"/>
      <c r="I1006" s="169"/>
      <c r="J1006" s="169"/>
      <c r="K1006"/>
      <c r="L1006" s="170"/>
      <c r="M1006" s="170"/>
      <c r="N1006" s="170"/>
      <c r="O1006" s="170"/>
      <c r="P1006" s="169"/>
      <c r="Q1006" s="169"/>
      <c r="R1006" s="169"/>
      <c r="S1006" s="169"/>
      <c r="T1006" s="169"/>
      <c r="U1006" s="169"/>
      <c r="V1006" s="169"/>
      <c r="W1006" s="169"/>
      <c r="X1006" s="170"/>
      <c r="Y1006" s="170"/>
      <c r="Z1006" s="170"/>
      <c r="AA1006" s="170"/>
      <c r="AB1006" s="170"/>
      <c r="AC1006" s="170"/>
      <c r="AD1006" s="170"/>
      <c r="AE1006" s="171"/>
      <c r="AF1006" s="170"/>
      <c r="AG1006" s="170"/>
      <c r="AH1006" s="170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</row>
    <row r="1007" spans="1:149" s="1" customFormat="1" x14ac:dyDescent="0.35">
      <c r="A1007" s="190"/>
      <c r="B1007" s="2"/>
      <c r="C1007" s="2"/>
      <c r="D1007" s="2"/>
      <c r="E1007" s="2"/>
      <c r="F1007" s="2"/>
      <c r="G1007" s="2"/>
      <c r="H1007" s="169"/>
      <c r="I1007" s="169"/>
      <c r="J1007" s="169"/>
      <c r="K1007"/>
      <c r="L1007" s="170"/>
      <c r="M1007" s="170"/>
      <c r="N1007" s="170"/>
      <c r="O1007" s="170"/>
      <c r="P1007" s="169"/>
      <c r="Q1007" s="169"/>
      <c r="R1007" s="169"/>
      <c r="S1007" s="169"/>
      <c r="T1007" s="169"/>
      <c r="U1007" s="169"/>
      <c r="V1007" s="169"/>
      <c r="W1007" s="169"/>
      <c r="X1007" s="11"/>
      <c r="Y1007" s="170"/>
      <c r="Z1007" s="170"/>
      <c r="AA1007" s="170"/>
      <c r="AB1007" s="170"/>
      <c r="AC1007" s="170"/>
      <c r="AD1007" s="170"/>
      <c r="AE1007" s="171"/>
      <c r="AF1007" s="170"/>
      <c r="AG1007" s="170"/>
      <c r="AH1007" s="170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</row>
    <row r="1008" spans="1:149" s="1" customFormat="1" x14ac:dyDescent="0.35">
      <c r="A1008" s="190"/>
      <c r="B1008" s="2"/>
      <c r="C1008" s="2"/>
      <c r="D1008" s="2"/>
      <c r="E1008" s="2"/>
      <c r="F1008" s="2"/>
      <c r="G1008" s="2"/>
      <c r="H1008" s="169"/>
      <c r="I1008" s="169"/>
      <c r="J1008" s="169"/>
      <c r="K1008"/>
      <c r="L1008" s="170"/>
      <c r="M1008" s="170"/>
      <c r="N1008" s="170"/>
      <c r="O1008" s="170"/>
      <c r="P1008" s="169"/>
      <c r="Q1008" s="169"/>
      <c r="R1008" s="169"/>
      <c r="S1008" s="169"/>
      <c r="T1008" s="169"/>
      <c r="U1008" s="169"/>
      <c r="V1008" s="169"/>
      <c r="W1008" s="169"/>
      <c r="X1008" s="11"/>
      <c r="Y1008" s="170"/>
      <c r="Z1008" s="170"/>
      <c r="AA1008" s="170"/>
      <c r="AB1008" s="170"/>
      <c r="AC1008" s="170"/>
      <c r="AD1008" s="170"/>
      <c r="AE1008" s="171"/>
      <c r="AF1008" s="170"/>
      <c r="AG1008" s="170"/>
      <c r="AH1008" s="170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</row>
    <row r="1009" spans="1:149" s="1" customFormat="1" x14ac:dyDescent="0.35">
      <c r="A1009" s="190"/>
      <c r="B1009" s="2"/>
      <c r="C1009" s="2"/>
      <c r="D1009" s="2"/>
      <c r="E1009" s="2"/>
      <c r="F1009" s="2"/>
      <c r="G1009" s="2"/>
      <c r="H1009" s="169"/>
      <c r="I1009" s="169"/>
      <c r="J1009" s="169"/>
      <c r="K1009"/>
      <c r="L1009" s="170"/>
      <c r="M1009" s="170"/>
      <c r="N1009" s="170"/>
      <c r="O1009" s="170"/>
      <c r="P1009" s="169"/>
      <c r="Q1009" s="169"/>
      <c r="R1009" s="169"/>
      <c r="S1009" s="169"/>
      <c r="T1009" s="169"/>
      <c r="U1009" s="169"/>
      <c r="V1009" s="169"/>
      <c r="W1009" s="169"/>
      <c r="X1009" s="11"/>
      <c r="Y1009" s="170"/>
      <c r="Z1009" s="170"/>
      <c r="AA1009" s="170"/>
      <c r="AB1009" s="170"/>
      <c r="AC1009" s="170"/>
      <c r="AD1009" s="170"/>
      <c r="AE1009" s="171"/>
      <c r="AF1009" s="170"/>
      <c r="AG1009" s="170"/>
      <c r="AH1009" s="170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</row>
    <row r="1010" spans="1:149" s="1" customFormat="1" x14ac:dyDescent="0.35">
      <c r="A1010" s="190"/>
      <c r="B1010" s="2"/>
      <c r="C1010" s="2"/>
      <c r="D1010" s="2"/>
      <c r="E1010" s="2"/>
      <c r="F1010" s="2"/>
      <c r="G1010" s="2"/>
      <c r="H1010" s="169"/>
      <c r="I1010" s="169"/>
      <c r="J1010" s="169"/>
      <c r="K1010"/>
      <c r="L1010" s="170"/>
      <c r="M1010" s="170"/>
      <c r="N1010" s="170"/>
      <c r="O1010" s="170"/>
      <c r="P1010" s="169"/>
      <c r="Q1010" s="169"/>
      <c r="R1010" s="169"/>
      <c r="S1010" s="169"/>
      <c r="T1010" s="169"/>
      <c r="U1010" s="169"/>
      <c r="V1010" s="169"/>
      <c r="W1010" s="169"/>
      <c r="X1010" s="170"/>
      <c r="Y1010" s="170"/>
      <c r="Z1010" s="170"/>
      <c r="AA1010" s="170"/>
      <c r="AB1010" s="170"/>
      <c r="AC1010" s="170"/>
      <c r="AD1010" s="170"/>
      <c r="AE1010" s="171"/>
      <c r="AF1010" s="170"/>
      <c r="AG1010" s="170"/>
      <c r="AH1010" s="17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</row>
    <row r="1011" spans="1:149" s="1" customFormat="1" x14ac:dyDescent="0.35">
      <c r="A1011" s="190"/>
      <c r="B1011" s="2"/>
      <c r="C1011" s="2"/>
      <c r="D1011" s="2"/>
      <c r="E1011" s="2"/>
      <c r="F1011" s="2"/>
      <c r="G1011" s="2"/>
      <c r="H1011" s="169"/>
      <c r="I1011" s="169"/>
      <c r="J1011" s="169"/>
      <c r="K1011"/>
      <c r="L1011" s="170"/>
      <c r="M1011" s="170"/>
      <c r="N1011" s="170"/>
      <c r="O1011" s="170"/>
      <c r="P1011" s="169"/>
      <c r="Q1011" s="169"/>
      <c r="R1011" s="169"/>
      <c r="S1011" s="169"/>
      <c r="T1011" s="169"/>
      <c r="U1011" s="169"/>
      <c r="V1011" s="169"/>
      <c r="W1011" s="169"/>
      <c r="X1011" s="11"/>
      <c r="Y1011" s="170"/>
      <c r="Z1011" s="170"/>
      <c r="AA1011" s="170"/>
      <c r="AB1011" s="170"/>
      <c r="AC1011" s="170"/>
      <c r="AD1011" s="170"/>
      <c r="AE1011" s="171"/>
      <c r="AF1011" s="170"/>
      <c r="AG1011" s="170"/>
      <c r="AH1011" s="170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</row>
    <row r="1012" spans="1:149" s="1" customFormat="1" x14ac:dyDescent="0.35">
      <c r="A1012" s="190"/>
      <c r="B1012" s="2"/>
      <c r="C1012" s="2"/>
      <c r="D1012" s="2"/>
      <c r="E1012" s="2"/>
      <c r="F1012" s="2"/>
      <c r="G1012" s="2"/>
      <c r="H1012" s="169"/>
      <c r="I1012" s="169"/>
      <c r="J1012" s="169"/>
      <c r="K1012"/>
      <c r="L1012" s="170"/>
      <c r="M1012" s="170"/>
      <c r="N1012" s="170"/>
      <c r="O1012" s="170"/>
      <c r="P1012" s="169"/>
      <c r="Q1012" s="169"/>
      <c r="R1012" s="169"/>
      <c r="S1012" s="169"/>
      <c r="T1012" s="169"/>
      <c r="U1012" s="169"/>
      <c r="V1012" s="169"/>
      <c r="W1012" s="169"/>
      <c r="X1012" s="11"/>
      <c r="Y1012" s="170"/>
      <c r="Z1012" s="170"/>
      <c r="AA1012" s="170"/>
      <c r="AB1012" s="170"/>
      <c r="AC1012" s="170"/>
      <c r="AD1012" s="170"/>
      <c r="AE1012" s="171"/>
      <c r="AF1012" s="170"/>
      <c r="AG1012" s="170"/>
      <c r="AH1012" s="170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</row>
    <row r="1013" spans="1:149" s="1" customFormat="1" x14ac:dyDescent="0.35">
      <c r="A1013" s="190"/>
      <c r="B1013" s="2"/>
      <c r="C1013" s="2"/>
      <c r="D1013" s="2"/>
      <c r="E1013" s="2"/>
      <c r="F1013" s="2"/>
      <c r="G1013" s="2"/>
      <c r="H1013" s="169"/>
      <c r="I1013" s="169"/>
      <c r="J1013" s="169"/>
      <c r="K1013"/>
      <c r="L1013" s="170"/>
      <c r="M1013" s="170"/>
      <c r="N1013" s="170"/>
      <c r="O1013" s="170"/>
      <c r="P1013" s="169"/>
      <c r="Q1013" s="169"/>
      <c r="R1013" s="169"/>
      <c r="S1013" s="169"/>
      <c r="T1013" s="169"/>
      <c r="U1013" s="169"/>
      <c r="V1013" s="169"/>
      <c r="W1013" s="169"/>
      <c r="X1013" s="11"/>
      <c r="Y1013" s="170"/>
      <c r="Z1013" s="170"/>
      <c r="AA1013" s="170"/>
      <c r="AB1013" s="170"/>
      <c r="AC1013" s="170"/>
      <c r="AD1013" s="170"/>
      <c r="AE1013" s="171"/>
      <c r="AF1013" s="170"/>
      <c r="AG1013" s="170"/>
      <c r="AH1013" s="170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</row>
    <row r="1014" spans="1:149" s="1" customFormat="1" x14ac:dyDescent="0.35">
      <c r="A1014" s="190"/>
      <c r="B1014" s="2"/>
      <c r="C1014" s="2"/>
      <c r="D1014" s="2"/>
      <c r="E1014" s="2"/>
      <c r="F1014" s="2"/>
      <c r="G1014" s="2"/>
      <c r="H1014" s="169"/>
      <c r="I1014" s="169"/>
      <c r="J1014" s="169"/>
      <c r="K1014"/>
      <c r="L1014" s="170"/>
      <c r="M1014" s="170"/>
      <c r="N1014" s="170"/>
      <c r="O1014" s="170"/>
      <c r="P1014" s="169"/>
      <c r="Q1014" s="169"/>
      <c r="R1014" s="169"/>
      <c r="S1014" s="169"/>
      <c r="T1014" s="169"/>
      <c r="U1014" s="169"/>
      <c r="V1014" s="169"/>
      <c r="W1014" s="169"/>
      <c r="X1014" s="170"/>
      <c r="Y1014" s="170"/>
      <c r="Z1014" s="170"/>
      <c r="AA1014" s="170"/>
      <c r="AB1014" s="170"/>
      <c r="AC1014" s="170"/>
      <c r="AD1014" s="170"/>
      <c r="AE1014" s="171"/>
      <c r="AF1014" s="170"/>
      <c r="AG1014" s="170"/>
      <c r="AH1014" s="170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</row>
    <row r="1015" spans="1:149" s="1" customFormat="1" x14ac:dyDescent="0.35">
      <c r="A1015" s="190"/>
      <c r="B1015" s="2"/>
      <c r="C1015" s="2"/>
      <c r="D1015" s="2"/>
      <c r="E1015" s="2"/>
      <c r="F1015" s="2"/>
      <c r="G1015" s="2"/>
      <c r="H1015" s="169"/>
      <c r="I1015" s="169"/>
      <c r="J1015" s="169"/>
      <c r="K1015"/>
      <c r="L1015" s="170"/>
      <c r="M1015" s="170"/>
      <c r="N1015" s="170"/>
      <c r="O1015" s="170"/>
      <c r="P1015" s="169"/>
      <c r="Q1015" s="169"/>
      <c r="R1015" s="169"/>
      <c r="S1015" s="169"/>
      <c r="T1015" s="169"/>
      <c r="U1015" s="169"/>
      <c r="V1015" s="169"/>
      <c r="W1015" s="169"/>
      <c r="X1015" s="11"/>
      <c r="Y1015" s="170"/>
      <c r="Z1015" s="170"/>
      <c r="AA1015" s="170"/>
      <c r="AB1015" s="170"/>
      <c r="AC1015" s="170"/>
      <c r="AD1015" s="170"/>
      <c r="AE1015" s="171"/>
      <c r="AF1015" s="170"/>
      <c r="AG1015" s="170"/>
      <c r="AH1015" s="170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</row>
    <row r="1016" spans="1:149" s="1" customFormat="1" x14ac:dyDescent="0.35">
      <c r="A1016" s="190"/>
      <c r="B1016" s="2"/>
      <c r="C1016" s="2"/>
      <c r="D1016" s="2"/>
      <c r="E1016" s="2"/>
      <c r="F1016" s="2"/>
      <c r="G1016" s="2"/>
      <c r="H1016" s="169"/>
      <c r="I1016" s="169"/>
      <c r="J1016" s="169"/>
      <c r="K1016"/>
      <c r="L1016" s="170"/>
      <c r="M1016" s="170"/>
      <c r="N1016" s="170"/>
      <c r="O1016" s="170"/>
      <c r="P1016" s="169"/>
      <c r="Q1016" s="169"/>
      <c r="R1016" s="169"/>
      <c r="S1016" s="169"/>
      <c r="T1016" s="169"/>
      <c r="U1016" s="169"/>
      <c r="V1016" s="169"/>
      <c r="W1016" s="169"/>
      <c r="X1016" s="11"/>
      <c r="Y1016" s="170"/>
      <c r="Z1016" s="170"/>
      <c r="AA1016" s="170"/>
      <c r="AB1016" s="170"/>
      <c r="AC1016" s="170"/>
      <c r="AD1016" s="170"/>
      <c r="AE1016" s="171"/>
      <c r="AF1016" s="170"/>
      <c r="AG1016" s="170"/>
      <c r="AH1016" s="170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</row>
    <row r="1017" spans="1:149" s="1" customFormat="1" x14ac:dyDescent="0.35">
      <c r="A1017" s="190"/>
      <c r="B1017" s="2"/>
      <c r="C1017" s="2"/>
      <c r="D1017" s="2"/>
      <c r="E1017" s="2"/>
      <c r="F1017" s="2"/>
      <c r="G1017" s="2"/>
      <c r="H1017" s="169"/>
      <c r="I1017" s="169"/>
      <c r="J1017" s="169"/>
      <c r="K1017"/>
      <c r="L1017" s="170"/>
      <c r="M1017" s="170"/>
      <c r="N1017" s="170"/>
      <c r="O1017" s="170"/>
      <c r="P1017" s="169"/>
      <c r="Q1017" s="169"/>
      <c r="R1017" s="169"/>
      <c r="S1017" s="169"/>
      <c r="T1017" s="169"/>
      <c r="U1017" s="169"/>
      <c r="V1017" s="169"/>
      <c r="W1017" s="169"/>
      <c r="X1017" s="11"/>
      <c r="Y1017" s="170"/>
      <c r="Z1017" s="170"/>
      <c r="AA1017" s="170"/>
      <c r="AB1017" s="170"/>
      <c r="AC1017" s="170"/>
      <c r="AD1017" s="170"/>
      <c r="AE1017" s="171"/>
      <c r="AF1017" s="170"/>
      <c r="AG1017" s="170"/>
      <c r="AH1017" s="170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</row>
    <row r="1018" spans="1:149" s="1" customFormat="1" x14ac:dyDescent="0.35">
      <c r="A1018" s="190"/>
      <c r="B1018" s="2"/>
      <c r="C1018" s="2"/>
      <c r="D1018" s="2"/>
      <c r="E1018" s="2"/>
      <c r="F1018" s="2"/>
      <c r="G1018" s="2"/>
      <c r="H1018" s="169"/>
      <c r="I1018" s="169"/>
      <c r="J1018" s="169"/>
      <c r="K1018"/>
      <c r="L1018" s="170"/>
      <c r="M1018" s="170"/>
      <c r="N1018" s="170"/>
      <c r="O1018" s="170"/>
      <c r="P1018" s="169"/>
      <c r="Q1018" s="169"/>
      <c r="R1018" s="169"/>
      <c r="S1018" s="169"/>
      <c r="T1018" s="169"/>
      <c r="U1018" s="169"/>
      <c r="V1018" s="169"/>
      <c r="W1018" s="169"/>
      <c r="X1018" s="170"/>
      <c r="Y1018" s="170"/>
      <c r="Z1018" s="170"/>
      <c r="AA1018" s="170"/>
      <c r="AB1018" s="170"/>
      <c r="AC1018" s="170"/>
      <c r="AD1018" s="170"/>
      <c r="AE1018" s="171"/>
      <c r="AF1018" s="170"/>
      <c r="AG1018" s="170"/>
      <c r="AH1018" s="170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</row>
    <row r="1019" spans="1:149" s="1" customFormat="1" x14ac:dyDescent="0.35">
      <c r="A1019" s="190"/>
      <c r="B1019" s="2"/>
      <c r="C1019" s="2"/>
      <c r="D1019" s="2"/>
      <c r="E1019" s="2"/>
      <c r="F1019" s="2"/>
      <c r="G1019" s="2"/>
      <c r="H1019" s="169"/>
      <c r="I1019" s="169"/>
      <c r="J1019" s="169"/>
      <c r="K1019"/>
      <c r="L1019" s="170"/>
      <c r="M1019" s="170"/>
      <c r="N1019" s="170"/>
      <c r="O1019" s="170"/>
      <c r="P1019" s="169"/>
      <c r="Q1019" s="169"/>
      <c r="R1019" s="169"/>
      <c r="S1019" s="169"/>
      <c r="T1019" s="169"/>
      <c r="U1019" s="169"/>
      <c r="V1019" s="169"/>
      <c r="W1019" s="169"/>
      <c r="X1019" s="11"/>
      <c r="Y1019" s="170"/>
      <c r="Z1019" s="170"/>
      <c r="AA1019" s="170"/>
      <c r="AB1019" s="170"/>
      <c r="AC1019" s="170"/>
      <c r="AD1019" s="170"/>
      <c r="AE1019" s="171"/>
      <c r="AF1019" s="170"/>
      <c r="AG1019" s="170"/>
      <c r="AH1019" s="170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</row>
    <row r="1020" spans="1:149" s="1" customFormat="1" x14ac:dyDescent="0.35">
      <c r="A1020" s="190"/>
      <c r="B1020" s="2"/>
      <c r="C1020" s="2"/>
      <c r="D1020" s="2"/>
      <c r="E1020" s="2"/>
      <c r="F1020" s="2"/>
      <c r="G1020" s="2"/>
      <c r="H1020" s="169"/>
      <c r="I1020" s="169"/>
      <c r="J1020" s="169"/>
      <c r="K1020"/>
      <c r="L1020" s="170"/>
      <c r="M1020" s="170"/>
      <c r="N1020" s="170"/>
      <c r="O1020" s="170"/>
      <c r="P1020" s="169"/>
      <c r="Q1020" s="169"/>
      <c r="R1020" s="169"/>
      <c r="S1020" s="169"/>
      <c r="T1020" s="169"/>
      <c r="U1020" s="169"/>
      <c r="V1020" s="169"/>
      <c r="W1020" s="169"/>
      <c r="X1020" s="11"/>
      <c r="Y1020" s="170"/>
      <c r="Z1020" s="170"/>
      <c r="AA1020" s="170"/>
      <c r="AB1020" s="170"/>
      <c r="AC1020" s="170"/>
      <c r="AD1020" s="170"/>
      <c r="AE1020" s="171"/>
      <c r="AF1020" s="170"/>
      <c r="AG1020" s="170"/>
      <c r="AH1020" s="17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</row>
    <row r="1021" spans="1:149" s="1" customFormat="1" x14ac:dyDescent="0.35">
      <c r="A1021" s="190"/>
      <c r="B1021" s="2"/>
      <c r="C1021" s="2"/>
      <c r="D1021" s="2"/>
      <c r="E1021" s="2"/>
      <c r="F1021" s="2"/>
      <c r="G1021" s="2"/>
      <c r="H1021" s="169"/>
      <c r="I1021" s="169"/>
      <c r="J1021" s="169"/>
      <c r="K1021"/>
      <c r="L1021" s="170"/>
      <c r="M1021" s="170"/>
      <c r="N1021" s="170"/>
      <c r="O1021" s="170"/>
      <c r="P1021" s="169"/>
      <c r="Q1021" s="169"/>
      <c r="R1021" s="169"/>
      <c r="S1021" s="169"/>
      <c r="T1021" s="169"/>
      <c r="U1021" s="169"/>
      <c r="V1021" s="169"/>
      <c r="W1021" s="169"/>
      <c r="X1021" s="11"/>
      <c r="Y1021" s="170"/>
      <c r="Z1021" s="170"/>
      <c r="AA1021" s="170"/>
      <c r="AB1021" s="170"/>
      <c r="AC1021" s="170"/>
      <c r="AD1021" s="170"/>
      <c r="AE1021" s="171"/>
      <c r="AF1021" s="170"/>
      <c r="AG1021" s="170"/>
      <c r="AH1021" s="170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</row>
    <row r="1022" spans="1:149" s="1" customFormat="1" x14ac:dyDescent="0.35">
      <c r="A1022" s="190"/>
      <c r="B1022" s="2"/>
      <c r="C1022" s="2"/>
      <c r="D1022" s="2"/>
      <c r="E1022" s="2"/>
      <c r="F1022" s="2"/>
      <c r="G1022" s="2"/>
      <c r="H1022" s="169"/>
      <c r="I1022" s="169"/>
      <c r="J1022" s="169"/>
      <c r="K1022"/>
      <c r="L1022" s="170"/>
      <c r="M1022" s="170"/>
      <c r="N1022" s="170"/>
      <c r="O1022" s="170"/>
      <c r="P1022" s="169"/>
      <c r="Q1022" s="169"/>
      <c r="R1022" s="169"/>
      <c r="S1022" s="169"/>
      <c r="T1022" s="169"/>
      <c r="U1022" s="169"/>
      <c r="V1022" s="169"/>
      <c r="W1022" s="169"/>
      <c r="X1022" s="170"/>
      <c r="Y1022" s="170"/>
      <c r="Z1022" s="170"/>
      <c r="AA1022" s="170"/>
      <c r="AB1022" s="170"/>
      <c r="AC1022" s="170"/>
      <c r="AD1022" s="170"/>
      <c r="AE1022" s="171"/>
      <c r="AF1022" s="170"/>
      <c r="AG1022" s="170"/>
      <c r="AH1022" s="170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</row>
    <row r="1023" spans="1:149" s="1" customFormat="1" x14ac:dyDescent="0.35">
      <c r="A1023" s="190"/>
      <c r="B1023" s="2"/>
      <c r="C1023" s="2"/>
      <c r="D1023" s="2"/>
      <c r="E1023" s="2"/>
      <c r="F1023" s="2"/>
      <c r="G1023" s="2"/>
      <c r="H1023" s="169"/>
      <c r="I1023" s="169"/>
      <c r="J1023" s="169"/>
      <c r="K1023"/>
      <c r="L1023" s="170"/>
      <c r="M1023" s="170"/>
      <c r="N1023" s="170"/>
      <c r="O1023" s="170"/>
      <c r="P1023" s="169"/>
      <c r="Q1023" s="169"/>
      <c r="R1023" s="169"/>
      <c r="S1023" s="169"/>
      <c r="T1023" s="169"/>
      <c r="U1023" s="169"/>
      <c r="V1023" s="169"/>
      <c r="W1023" s="169"/>
      <c r="X1023" s="11"/>
      <c r="Y1023" s="170"/>
      <c r="Z1023" s="170"/>
      <c r="AA1023" s="170"/>
      <c r="AB1023" s="170"/>
      <c r="AC1023" s="170"/>
      <c r="AD1023" s="170"/>
      <c r="AE1023" s="171"/>
      <c r="AF1023" s="170"/>
      <c r="AG1023" s="170"/>
      <c r="AH1023" s="170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</row>
    <row r="1024" spans="1:149" s="1" customFormat="1" x14ac:dyDescent="0.35">
      <c r="A1024" s="190"/>
      <c r="B1024" s="2"/>
      <c r="C1024" s="2"/>
      <c r="D1024" s="2"/>
      <c r="E1024" s="2"/>
      <c r="F1024" s="2"/>
      <c r="G1024" s="2"/>
      <c r="H1024" s="169"/>
      <c r="I1024" s="169"/>
      <c r="J1024" s="169"/>
      <c r="K1024"/>
      <c r="L1024" s="170"/>
      <c r="M1024" s="170"/>
      <c r="N1024" s="170"/>
      <c r="O1024" s="170"/>
      <c r="P1024" s="169"/>
      <c r="Q1024" s="169"/>
      <c r="R1024" s="169"/>
      <c r="S1024" s="169"/>
      <c r="T1024" s="169"/>
      <c r="U1024" s="169"/>
      <c r="V1024" s="169"/>
      <c r="W1024" s="169"/>
      <c r="X1024" s="11"/>
      <c r="Y1024" s="170"/>
      <c r="Z1024" s="170"/>
      <c r="AA1024" s="170"/>
      <c r="AB1024" s="170"/>
      <c r="AC1024" s="170"/>
      <c r="AD1024" s="170"/>
      <c r="AE1024" s="171"/>
      <c r="AF1024" s="170"/>
      <c r="AG1024" s="170"/>
      <c r="AH1024" s="170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</row>
    <row r="1025" spans="1:149" s="1" customFormat="1" x14ac:dyDescent="0.35">
      <c r="A1025" s="190"/>
      <c r="B1025" s="2"/>
      <c r="C1025" s="2"/>
      <c r="D1025" s="2"/>
      <c r="E1025" s="2"/>
      <c r="F1025" s="2"/>
      <c r="G1025" s="2"/>
      <c r="H1025" s="169"/>
      <c r="I1025" s="169"/>
      <c r="J1025" s="169"/>
      <c r="K1025"/>
      <c r="L1025" s="170"/>
      <c r="M1025" s="170"/>
      <c r="N1025" s="170"/>
      <c r="O1025" s="170"/>
      <c r="P1025" s="169"/>
      <c r="Q1025" s="169"/>
      <c r="R1025" s="169"/>
      <c r="S1025" s="169"/>
      <c r="T1025" s="169"/>
      <c r="U1025" s="169"/>
      <c r="V1025" s="169"/>
      <c r="W1025" s="169"/>
      <c r="X1025" s="11"/>
      <c r="Y1025" s="170"/>
      <c r="Z1025" s="170"/>
      <c r="AA1025" s="170"/>
      <c r="AB1025" s="170"/>
      <c r="AC1025" s="170"/>
      <c r="AD1025" s="170"/>
      <c r="AE1025" s="171"/>
      <c r="AF1025" s="170"/>
      <c r="AG1025" s="170"/>
      <c r="AH1025" s="170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</row>
    <row r="1026" spans="1:149" s="1" customFormat="1" x14ac:dyDescent="0.35">
      <c r="A1026" s="190"/>
      <c r="B1026" s="2"/>
      <c r="C1026" s="2"/>
      <c r="D1026" s="2"/>
      <c r="E1026" s="2"/>
      <c r="F1026" s="2"/>
      <c r="G1026" s="2"/>
      <c r="H1026" s="169"/>
      <c r="I1026" s="169"/>
      <c r="J1026" s="169"/>
      <c r="K1026"/>
      <c r="L1026" s="170"/>
      <c r="M1026" s="170"/>
      <c r="N1026" s="170"/>
      <c r="O1026" s="170"/>
      <c r="P1026" s="169"/>
      <c r="Q1026" s="169"/>
      <c r="R1026" s="169"/>
      <c r="S1026" s="169"/>
      <c r="T1026" s="169"/>
      <c r="U1026" s="169"/>
      <c r="V1026" s="169"/>
      <c r="W1026" s="169"/>
      <c r="X1026" s="170"/>
      <c r="Y1026" s="170"/>
      <c r="Z1026" s="170"/>
      <c r="AA1026" s="170"/>
      <c r="AB1026" s="170"/>
      <c r="AC1026" s="170"/>
      <c r="AD1026" s="170"/>
      <c r="AE1026" s="171"/>
      <c r="AF1026" s="170"/>
      <c r="AG1026" s="170"/>
      <c r="AH1026" s="170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</row>
    <row r="1027" spans="1:149" s="1" customFormat="1" x14ac:dyDescent="0.35">
      <c r="A1027" s="190"/>
      <c r="B1027" s="2"/>
      <c r="C1027" s="2"/>
      <c r="D1027" s="2"/>
      <c r="E1027" s="2"/>
      <c r="F1027" s="2"/>
      <c r="G1027" s="2"/>
      <c r="H1027" s="169"/>
      <c r="I1027" s="169"/>
      <c r="J1027" s="169"/>
      <c r="K1027"/>
      <c r="L1027" s="170"/>
      <c r="M1027" s="170"/>
      <c r="N1027" s="170"/>
      <c r="O1027" s="170"/>
      <c r="P1027" s="169"/>
      <c r="Q1027" s="169"/>
      <c r="R1027" s="169"/>
      <c r="S1027" s="169"/>
      <c r="T1027" s="169"/>
      <c r="U1027" s="169"/>
      <c r="V1027" s="169"/>
      <c r="W1027" s="169"/>
      <c r="X1027" s="11"/>
      <c r="Y1027" s="170"/>
      <c r="Z1027" s="170"/>
      <c r="AA1027" s="170"/>
      <c r="AB1027" s="170"/>
      <c r="AC1027" s="170"/>
      <c r="AD1027" s="170"/>
      <c r="AE1027" s="171"/>
      <c r="AF1027" s="170"/>
      <c r="AG1027" s="170"/>
      <c r="AH1027" s="170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</row>
    <row r="1028" spans="1:149" s="1" customFormat="1" x14ac:dyDescent="0.35">
      <c r="A1028" s="190"/>
      <c r="B1028" s="2"/>
      <c r="C1028" s="2"/>
      <c r="D1028" s="2"/>
      <c r="E1028" s="2"/>
      <c r="F1028" s="2"/>
      <c r="G1028" s="2"/>
      <c r="H1028" s="169"/>
      <c r="I1028" s="169"/>
      <c r="J1028" s="169"/>
      <c r="K1028"/>
      <c r="L1028" s="170"/>
      <c r="M1028" s="170"/>
      <c r="N1028" s="170"/>
      <c r="O1028" s="170"/>
      <c r="P1028" s="169"/>
      <c r="Q1028" s="169"/>
      <c r="R1028" s="169"/>
      <c r="S1028" s="169"/>
      <c r="T1028" s="169"/>
      <c r="U1028" s="169"/>
      <c r="V1028" s="169"/>
      <c r="W1028" s="169"/>
      <c r="X1028" s="11"/>
      <c r="Y1028" s="170"/>
      <c r="Z1028" s="170"/>
      <c r="AA1028" s="170"/>
      <c r="AB1028" s="170"/>
      <c r="AC1028" s="170"/>
      <c r="AD1028" s="170"/>
      <c r="AE1028" s="171"/>
      <c r="AF1028" s="170"/>
      <c r="AG1028" s="170"/>
      <c r="AH1028" s="170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</row>
    <row r="1029" spans="1:149" s="1" customFormat="1" x14ac:dyDescent="0.35">
      <c r="A1029" s="190"/>
      <c r="B1029" s="2"/>
      <c r="C1029" s="2"/>
      <c r="D1029" s="2"/>
      <c r="E1029" s="2"/>
      <c r="F1029" s="2"/>
      <c r="G1029" s="2"/>
      <c r="H1029" s="169"/>
      <c r="I1029" s="169"/>
      <c r="J1029" s="169"/>
      <c r="K1029"/>
      <c r="L1029" s="170"/>
      <c r="M1029" s="170"/>
      <c r="N1029" s="170"/>
      <c r="O1029" s="170"/>
      <c r="P1029" s="169"/>
      <c r="Q1029" s="169"/>
      <c r="R1029" s="169"/>
      <c r="S1029" s="169"/>
      <c r="T1029" s="169"/>
      <c r="U1029" s="169"/>
      <c r="V1029" s="169"/>
      <c r="W1029" s="169"/>
      <c r="X1029" s="11"/>
      <c r="Y1029" s="170"/>
      <c r="Z1029" s="170"/>
      <c r="AA1029" s="170"/>
      <c r="AB1029" s="170"/>
      <c r="AC1029" s="170"/>
      <c r="AD1029" s="170"/>
      <c r="AE1029" s="171"/>
      <c r="AF1029" s="170"/>
      <c r="AG1029" s="170"/>
      <c r="AH1029" s="170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</row>
    <row r="1030" spans="1:149" s="1" customFormat="1" x14ac:dyDescent="0.35">
      <c r="A1030" s="190"/>
      <c r="B1030" s="2"/>
      <c r="C1030" s="2"/>
      <c r="D1030" s="2"/>
      <c r="E1030" s="2"/>
      <c r="F1030" s="2"/>
      <c r="G1030" s="2"/>
      <c r="H1030" s="169"/>
      <c r="I1030" s="169"/>
      <c r="J1030" s="169"/>
      <c r="K1030"/>
      <c r="L1030" s="170"/>
      <c r="M1030" s="170"/>
      <c r="N1030" s="170"/>
      <c r="O1030" s="170"/>
      <c r="P1030" s="169"/>
      <c r="Q1030" s="169"/>
      <c r="R1030" s="169"/>
      <c r="S1030" s="169"/>
      <c r="T1030" s="169"/>
      <c r="U1030" s="169"/>
      <c r="V1030" s="169"/>
      <c r="W1030" s="169"/>
      <c r="X1030" s="170"/>
      <c r="Y1030" s="170"/>
      <c r="Z1030" s="170"/>
      <c r="AA1030" s="170"/>
      <c r="AB1030" s="170"/>
      <c r="AC1030" s="170"/>
      <c r="AD1030" s="170"/>
      <c r="AE1030" s="171"/>
      <c r="AF1030" s="170"/>
      <c r="AG1030" s="170"/>
      <c r="AH1030" s="17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</row>
    <row r="1031" spans="1:149" s="1" customFormat="1" x14ac:dyDescent="0.35">
      <c r="A1031" s="190"/>
      <c r="B1031" s="2"/>
      <c r="C1031" s="2"/>
      <c r="D1031" s="2"/>
      <c r="E1031" s="2"/>
      <c r="F1031" s="2"/>
      <c r="G1031" s="2"/>
      <c r="H1031" s="169"/>
      <c r="I1031" s="169"/>
      <c r="J1031" s="169"/>
      <c r="K1031"/>
      <c r="L1031" s="170"/>
      <c r="M1031" s="170"/>
      <c r="N1031" s="170"/>
      <c r="O1031" s="170"/>
      <c r="P1031" s="169"/>
      <c r="Q1031" s="169"/>
      <c r="R1031" s="169"/>
      <c r="S1031" s="169"/>
      <c r="T1031" s="169"/>
      <c r="U1031" s="169"/>
      <c r="V1031" s="169"/>
      <c r="W1031" s="169"/>
      <c r="X1031" s="11"/>
      <c r="Y1031" s="170"/>
      <c r="Z1031" s="170"/>
      <c r="AA1031" s="170"/>
      <c r="AB1031" s="170"/>
      <c r="AC1031" s="170"/>
      <c r="AD1031" s="170"/>
      <c r="AE1031" s="171"/>
      <c r="AF1031" s="170"/>
      <c r="AG1031" s="170"/>
      <c r="AH1031" s="170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</row>
    <row r="1032" spans="1:149" s="1" customFormat="1" x14ac:dyDescent="0.35">
      <c r="A1032" s="190"/>
      <c r="B1032" s="2"/>
      <c r="C1032" s="2"/>
      <c r="D1032" s="2"/>
      <c r="E1032" s="2"/>
      <c r="F1032" s="2"/>
      <c r="G1032" s="2"/>
      <c r="H1032" s="169"/>
      <c r="I1032" s="169"/>
      <c r="J1032" s="169"/>
      <c r="K1032"/>
      <c r="L1032" s="170"/>
      <c r="M1032" s="170"/>
      <c r="N1032" s="170"/>
      <c r="O1032" s="170"/>
      <c r="P1032" s="169"/>
      <c r="Q1032" s="169"/>
      <c r="R1032" s="169"/>
      <c r="S1032" s="169"/>
      <c r="T1032" s="169"/>
      <c r="U1032" s="169"/>
      <c r="V1032" s="169"/>
      <c r="W1032" s="169"/>
      <c r="X1032" s="11"/>
      <c r="Y1032" s="170"/>
      <c r="Z1032" s="170"/>
      <c r="AA1032" s="170"/>
      <c r="AB1032" s="170"/>
      <c r="AC1032" s="170"/>
      <c r="AD1032" s="170"/>
      <c r="AE1032" s="171"/>
      <c r="AF1032" s="170"/>
      <c r="AG1032" s="170"/>
      <c r="AH1032" s="170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</row>
    <row r="1033" spans="1:149" s="1" customFormat="1" x14ac:dyDescent="0.35">
      <c r="A1033" s="190"/>
      <c r="B1033" s="2"/>
      <c r="C1033" s="2"/>
      <c r="D1033" s="2"/>
      <c r="E1033" s="2"/>
      <c r="F1033" s="2"/>
      <c r="G1033" s="2"/>
      <c r="H1033" s="169"/>
      <c r="I1033" s="169"/>
      <c r="J1033" s="169"/>
      <c r="K1033"/>
      <c r="L1033" s="170"/>
      <c r="M1033" s="170"/>
      <c r="N1033" s="170"/>
      <c r="O1033" s="170"/>
      <c r="P1033" s="169"/>
      <c r="Q1033" s="169"/>
      <c r="R1033" s="169"/>
      <c r="S1033" s="169"/>
      <c r="T1033" s="169"/>
      <c r="U1033" s="169"/>
      <c r="V1033" s="169"/>
      <c r="W1033" s="169"/>
      <c r="X1033" s="11"/>
      <c r="Y1033" s="170"/>
      <c r="Z1033" s="170"/>
      <c r="AA1033" s="170"/>
      <c r="AB1033" s="170"/>
      <c r="AC1033" s="170"/>
      <c r="AD1033" s="170"/>
      <c r="AE1033" s="171"/>
      <c r="AF1033" s="170"/>
      <c r="AG1033" s="170"/>
      <c r="AH1033" s="170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</row>
    <row r="1034" spans="1:149" s="1" customFormat="1" x14ac:dyDescent="0.35">
      <c r="A1034" s="190"/>
      <c r="B1034" s="2"/>
      <c r="C1034" s="2"/>
      <c r="D1034" s="2"/>
      <c r="E1034" s="2"/>
      <c r="F1034" s="2"/>
      <c r="G1034" s="2"/>
      <c r="H1034" s="169"/>
      <c r="I1034" s="169"/>
      <c r="J1034" s="169"/>
      <c r="K1034"/>
      <c r="L1034" s="170"/>
      <c r="M1034" s="170"/>
      <c r="N1034" s="170"/>
      <c r="O1034" s="170"/>
      <c r="P1034" s="169"/>
      <c r="Q1034" s="169"/>
      <c r="R1034" s="169"/>
      <c r="S1034" s="169"/>
      <c r="T1034" s="169"/>
      <c r="U1034" s="169"/>
      <c r="V1034" s="169"/>
      <c r="W1034" s="169"/>
      <c r="X1034" s="170"/>
      <c r="Y1034" s="170"/>
      <c r="Z1034" s="170"/>
      <c r="AA1034" s="170"/>
      <c r="AB1034" s="170"/>
      <c r="AC1034" s="170"/>
      <c r="AD1034" s="170"/>
      <c r="AE1034" s="171"/>
      <c r="AF1034" s="170"/>
      <c r="AG1034" s="170"/>
      <c r="AH1034" s="170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</row>
    <row r="1035" spans="1:149" s="1" customFormat="1" x14ac:dyDescent="0.35">
      <c r="A1035" s="190"/>
      <c r="B1035" s="2"/>
      <c r="C1035" s="2"/>
      <c r="D1035" s="2"/>
      <c r="E1035" s="2"/>
      <c r="F1035" s="2"/>
      <c r="G1035" s="2"/>
      <c r="H1035" s="169"/>
      <c r="I1035" s="169"/>
      <c r="J1035" s="169"/>
      <c r="K1035"/>
      <c r="L1035" s="170"/>
      <c r="M1035" s="170"/>
      <c r="N1035" s="170"/>
      <c r="O1035" s="170"/>
      <c r="P1035" s="169"/>
      <c r="Q1035" s="169"/>
      <c r="R1035" s="169"/>
      <c r="S1035" s="169"/>
      <c r="T1035" s="169"/>
      <c r="U1035" s="169"/>
      <c r="V1035" s="169"/>
      <c r="W1035" s="169"/>
      <c r="X1035" s="11"/>
      <c r="Y1035" s="170"/>
      <c r="Z1035" s="170"/>
      <c r="AA1035" s="170"/>
      <c r="AB1035" s="170"/>
      <c r="AC1035" s="170"/>
      <c r="AD1035" s="170"/>
      <c r="AE1035" s="171"/>
      <c r="AF1035" s="170"/>
      <c r="AG1035" s="170"/>
      <c r="AH1035" s="170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</row>
    <row r="1036" spans="1:149" s="1" customFormat="1" x14ac:dyDescent="0.35">
      <c r="A1036" s="190"/>
      <c r="B1036" s="2"/>
      <c r="C1036" s="2"/>
      <c r="D1036" s="2"/>
      <c r="E1036" s="2"/>
      <c r="F1036" s="2"/>
      <c r="G1036" s="2"/>
      <c r="H1036" s="169"/>
      <c r="I1036" s="169"/>
      <c r="J1036" s="169"/>
      <c r="K1036"/>
      <c r="L1036" s="170"/>
      <c r="M1036" s="170"/>
      <c r="N1036" s="170"/>
      <c r="O1036" s="170"/>
      <c r="P1036" s="169"/>
      <c r="Q1036" s="169"/>
      <c r="R1036" s="169"/>
      <c r="S1036" s="169"/>
      <c r="T1036" s="169"/>
      <c r="U1036" s="169"/>
      <c r="V1036" s="169"/>
      <c r="W1036" s="169"/>
      <c r="X1036" s="11"/>
      <c r="Y1036" s="170"/>
      <c r="Z1036" s="170"/>
      <c r="AA1036" s="170"/>
      <c r="AB1036" s="170"/>
      <c r="AC1036" s="170"/>
      <c r="AD1036" s="170"/>
      <c r="AE1036" s="171"/>
      <c r="AF1036" s="170"/>
      <c r="AG1036" s="170"/>
      <c r="AH1036" s="170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</row>
    <row r="1037" spans="1:149" s="1" customFormat="1" x14ac:dyDescent="0.35">
      <c r="A1037" s="190"/>
      <c r="B1037" s="2"/>
      <c r="C1037" s="2"/>
      <c r="D1037" s="2"/>
      <c r="E1037" s="2"/>
      <c r="F1037" s="2"/>
      <c r="G1037" s="2"/>
      <c r="H1037" s="169"/>
      <c r="I1037" s="169"/>
      <c r="J1037" s="169"/>
      <c r="K1037"/>
      <c r="L1037" s="170"/>
      <c r="M1037" s="170"/>
      <c r="N1037" s="170"/>
      <c r="O1037" s="170"/>
      <c r="P1037" s="169"/>
      <c r="Q1037" s="169"/>
      <c r="R1037" s="169"/>
      <c r="S1037" s="169"/>
      <c r="T1037" s="169"/>
      <c r="U1037" s="169"/>
      <c r="V1037" s="169"/>
      <c r="W1037" s="169"/>
      <c r="X1037" s="11"/>
      <c r="Y1037" s="170"/>
      <c r="Z1037" s="170"/>
      <c r="AA1037" s="170"/>
      <c r="AB1037" s="170"/>
      <c r="AC1037" s="170"/>
      <c r="AD1037" s="170"/>
      <c r="AE1037" s="171"/>
      <c r="AF1037" s="170"/>
      <c r="AG1037" s="170"/>
      <c r="AH1037" s="170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</row>
    <row r="1038" spans="1:149" s="1" customFormat="1" x14ac:dyDescent="0.35">
      <c r="A1038" s="190"/>
      <c r="B1038" s="2"/>
      <c r="C1038" s="2"/>
      <c r="D1038" s="2"/>
      <c r="E1038" s="2"/>
      <c r="F1038" s="2"/>
      <c r="G1038" s="2"/>
      <c r="H1038" s="169"/>
      <c r="I1038" s="169"/>
      <c r="J1038" s="169"/>
      <c r="K1038"/>
      <c r="L1038" s="170"/>
      <c r="M1038" s="170"/>
      <c r="N1038" s="170"/>
      <c r="O1038" s="170"/>
      <c r="P1038" s="169"/>
      <c r="Q1038" s="169"/>
      <c r="R1038" s="169"/>
      <c r="S1038" s="169"/>
      <c r="T1038" s="169"/>
      <c r="U1038" s="169"/>
      <c r="V1038" s="169"/>
      <c r="W1038" s="169"/>
      <c r="X1038" s="170"/>
      <c r="Y1038" s="170"/>
      <c r="Z1038" s="170"/>
      <c r="AA1038" s="170"/>
      <c r="AB1038" s="170"/>
      <c r="AC1038" s="170"/>
      <c r="AD1038" s="170"/>
      <c r="AE1038" s="171"/>
      <c r="AF1038" s="170"/>
      <c r="AG1038" s="170"/>
      <c r="AH1038" s="170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</row>
    <row r="1039" spans="1:149" s="1" customFormat="1" x14ac:dyDescent="0.35">
      <c r="A1039" s="190"/>
      <c r="B1039" s="2"/>
      <c r="C1039" s="2"/>
      <c r="D1039" s="2"/>
      <c r="E1039" s="2"/>
      <c r="F1039" s="2"/>
      <c r="G1039" s="2"/>
      <c r="H1039" s="169"/>
      <c r="I1039" s="169"/>
      <c r="J1039" s="169"/>
      <c r="K1039"/>
      <c r="L1039" s="170"/>
      <c r="M1039" s="170"/>
      <c r="N1039" s="170"/>
      <c r="O1039" s="170"/>
      <c r="P1039" s="169"/>
      <c r="Q1039" s="169"/>
      <c r="R1039" s="169"/>
      <c r="S1039" s="169"/>
      <c r="T1039" s="169"/>
      <c r="U1039" s="169"/>
      <c r="V1039" s="169"/>
      <c r="W1039" s="169"/>
      <c r="X1039" s="11"/>
      <c r="Y1039" s="170"/>
      <c r="Z1039" s="170"/>
      <c r="AA1039" s="170"/>
      <c r="AB1039" s="170"/>
      <c r="AC1039" s="170"/>
      <c r="AD1039" s="170"/>
      <c r="AE1039" s="171"/>
      <c r="AF1039" s="170"/>
      <c r="AG1039" s="170"/>
      <c r="AH1039" s="170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</row>
    <row r="1040" spans="1:149" s="1" customFormat="1" x14ac:dyDescent="0.35">
      <c r="A1040" s="190"/>
      <c r="B1040" s="2"/>
      <c r="C1040" s="2"/>
      <c r="D1040" s="2"/>
      <c r="E1040" s="2"/>
      <c r="F1040" s="2"/>
      <c r="G1040" s="2"/>
      <c r="H1040" s="169"/>
      <c r="I1040" s="169"/>
      <c r="J1040" s="169"/>
      <c r="K1040"/>
      <c r="L1040" s="170"/>
      <c r="M1040" s="170"/>
      <c r="N1040" s="170"/>
      <c r="O1040" s="170"/>
      <c r="P1040" s="169"/>
      <c r="Q1040" s="169"/>
      <c r="R1040" s="169"/>
      <c r="S1040" s="169"/>
      <c r="T1040" s="169"/>
      <c r="U1040" s="169"/>
      <c r="V1040" s="169"/>
      <c r="W1040" s="169"/>
      <c r="X1040" s="11"/>
      <c r="Y1040" s="170"/>
      <c r="Z1040" s="170"/>
      <c r="AA1040" s="170"/>
      <c r="AB1040" s="170"/>
      <c r="AC1040" s="170"/>
      <c r="AD1040" s="170"/>
      <c r="AE1040" s="171"/>
      <c r="AF1040" s="170"/>
      <c r="AG1040" s="170"/>
      <c r="AH1040" s="17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</row>
    <row r="1041" spans="1:149" s="1" customFormat="1" x14ac:dyDescent="0.35">
      <c r="A1041" s="190"/>
      <c r="B1041" s="2"/>
      <c r="C1041" s="2"/>
      <c r="D1041" s="2"/>
      <c r="E1041" s="2"/>
      <c r="F1041" s="2"/>
      <c r="G1041" s="2"/>
      <c r="H1041" s="169"/>
      <c r="I1041" s="169"/>
      <c r="J1041" s="169"/>
      <c r="K1041"/>
      <c r="L1041" s="170"/>
      <c r="M1041" s="170"/>
      <c r="N1041" s="170"/>
      <c r="O1041" s="170"/>
      <c r="P1041" s="169"/>
      <c r="Q1041" s="169"/>
      <c r="R1041" s="169"/>
      <c r="S1041" s="169"/>
      <c r="T1041" s="169"/>
      <c r="U1041" s="169"/>
      <c r="V1041" s="169"/>
      <c r="W1041" s="169"/>
      <c r="X1041" s="11"/>
      <c r="Y1041" s="170"/>
      <c r="Z1041" s="170"/>
      <c r="AA1041" s="170"/>
      <c r="AB1041" s="170"/>
      <c r="AC1041" s="170"/>
      <c r="AD1041" s="170"/>
      <c r="AE1041" s="171"/>
      <c r="AF1041" s="170"/>
      <c r="AG1041" s="170"/>
      <c r="AH1041" s="170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</row>
    <row r="1042" spans="1:149" s="1" customFormat="1" x14ac:dyDescent="0.35">
      <c r="A1042" s="190"/>
      <c r="B1042" s="2"/>
      <c r="C1042" s="2"/>
      <c r="D1042" s="2"/>
      <c r="E1042" s="2"/>
      <c r="F1042" s="2"/>
      <c r="G1042" s="2"/>
      <c r="H1042" s="169"/>
      <c r="I1042" s="169"/>
      <c r="J1042" s="169"/>
      <c r="K1042"/>
      <c r="L1042" s="170"/>
      <c r="M1042" s="170"/>
      <c r="N1042" s="170"/>
      <c r="O1042" s="170"/>
      <c r="P1042" s="169"/>
      <c r="Q1042" s="169"/>
      <c r="R1042" s="169"/>
      <c r="S1042" s="169"/>
      <c r="T1042" s="169"/>
      <c r="U1042" s="169"/>
      <c r="V1042" s="169"/>
      <c r="W1042" s="169"/>
      <c r="X1042" s="170"/>
      <c r="Y1042" s="170"/>
      <c r="Z1042" s="170"/>
      <c r="AA1042" s="170"/>
      <c r="AB1042" s="170"/>
      <c r="AC1042" s="170"/>
      <c r="AD1042" s="170"/>
      <c r="AE1042" s="171"/>
      <c r="AF1042" s="170"/>
      <c r="AG1042" s="170"/>
      <c r="AH1042" s="170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</row>
    <row r="1043" spans="1:149" s="1" customFormat="1" x14ac:dyDescent="0.35">
      <c r="A1043" s="190"/>
      <c r="B1043" s="2"/>
      <c r="C1043" s="2"/>
      <c r="D1043" s="2"/>
      <c r="E1043" s="2"/>
      <c r="F1043" s="2"/>
      <c r="G1043" s="2"/>
      <c r="H1043" s="169"/>
      <c r="I1043" s="169"/>
      <c r="J1043" s="169"/>
      <c r="K1043"/>
      <c r="L1043" s="170"/>
      <c r="M1043" s="170"/>
      <c r="N1043" s="170"/>
      <c r="O1043" s="170"/>
      <c r="P1043" s="169"/>
      <c r="Q1043" s="169"/>
      <c r="R1043" s="169"/>
      <c r="S1043" s="169"/>
      <c r="T1043" s="169"/>
      <c r="U1043" s="169"/>
      <c r="V1043" s="169"/>
      <c r="W1043" s="169"/>
      <c r="X1043" s="11"/>
      <c r="Y1043" s="170"/>
      <c r="Z1043" s="170"/>
      <c r="AA1043" s="170"/>
      <c r="AB1043" s="170"/>
      <c r="AC1043" s="170"/>
      <c r="AD1043" s="170"/>
      <c r="AE1043" s="171"/>
      <c r="AF1043" s="170"/>
      <c r="AG1043" s="170"/>
      <c r="AH1043" s="170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</row>
    <row r="1044" spans="1:149" s="1" customFormat="1" x14ac:dyDescent="0.35">
      <c r="A1044" s="190"/>
      <c r="B1044" s="2"/>
      <c r="C1044" s="2"/>
      <c r="D1044" s="2"/>
      <c r="E1044" s="2"/>
      <c r="F1044" s="2"/>
      <c r="G1044" s="2"/>
      <c r="H1044" s="169"/>
      <c r="I1044" s="169"/>
      <c r="J1044" s="169"/>
      <c r="K1044"/>
      <c r="L1044" s="170"/>
      <c r="M1044" s="170"/>
      <c r="N1044" s="170"/>
      <c r="O1044" s="170"/>
      <c r="P1044" s="169"/>
      <c r="Q1044" s="169"/>
      <c r="R1044" s="169"/>
      <c r="S1044" s="169"/>
      <c r="T1044" s="169"/>
      <c r="U1044" s="169"/>
      <c r="V1044" s="169"/>
      <c r="W1044" s="169"/>
      <c r="X1044" s="11"/>
      <c r="Y1044" s="170"/>
      <c r="Z1044" s="170"/>
      <c r="AA1044" s="170"/>
      <c r="AB1044" s="170"/>
      <c r="AC1044" s="170"/>
      <c r="AD1044" s="170"/>
      <c r="AE1044" s="171"/>
      <c r="AF1044" s="170"/>
      <c r="AG1044" s="170"/>
      <c r="AH1044" s="170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</row>
    <row r="1045" spans="1:149" s="1" customFormat="1" x14ac:dyDescent="0.35">
      <c r="A1045" s="190"/>
      <c r="B1045" s="2"/>
      <c r="C1045" s="2"/>
      <c r="D1045" s="2"/>
      <c r="E1045" s="2"/>
      <c r="F1045" s="2"/>
      <c r="G1045" s="2"/>
      <c r="H1045" s="169"/>
      <c r="I1045" s="169"/>
      <c r="J1045" s="169"/>
      <c r="K1045"/>
      <c r="L1045" s="170"/>
      <c r="M1045" s="170"/>
      <c r="N1045" s="170"/>
      <c r="O1045" s="170"/>
      <c r="P1045" s="169"/>
      <c r="Q1045" s="169"/>
      <c r="R1045" s="169"/>
      <c r="S1045" s="169"/>
      <c r="T1045" s="169"/>
      <c r="U1045" s="169"/>
      <c r="V1045" s="169"/>
      <c r="W1045" s="169"/>
      <c r="X1045" s="11"/>
      <c r="Y1045" s="170"/>
      <c r="Z1045" s="170"/>
      <c r="AA1045" s="170"/>
      <c r="AB1045" s="170"/>
      <c r="AC1045" s="170"/>
      <c r="AD1045" s="170"/>
      <c r="AE1045" s="171"/>
      <c r="AF1045" s="170"/>
      <c r="AG1045" s="170"/>
      <c r="AH1045" s="170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</row>
    <row r="1046" spans="1:149" s="1" customFormat="1" x14ac:dyDescent="0.35">
      <c r="A1046" s="190"/>
      <c r="B1046" s="2"/>
      <c r="C1046" s="2"/>
      <c r="D1046" s="2"/>
      <c r="E1046" s="2"/>
      <c r="F1046" s="2"/>
      <c r="G1046" s="2"/>
      <c r="H1046" s="169"/>
      <c r="I1046" s="169"/>
      <c r="J1046" s="169"/>
      <c r="K1046"/>
      <c r="L1046" s="170"/>
      <c r="M1046" s="170"/>
      <c r="N1046" s="170"/>
      <c r="O1046" s="170"/>
      <c r="P1046" s="169"/>
      <c r="Q1046" s="169"/>
      <c r="R1046" s="169"/>
      <c r="S1046" s="169"/>
      <c r="T1046" s="169"/>
      <c r="U1046" s="169"/>
      <c r="V1046" s="169"/>
      <c r="W1046" s="169"/>
      <c r="X1046" s="170"/>
      <c r="Y1046" s="170"/>
      <c r="Z1046" s="170"/>
      <c r="AA1046" s="170"/>
      <c r="AB1046" s="170"/>
      <c r="AC1046" s="170"/>
      <c r="AD1046" s="170"/>
      <c r="AE1046" s="171"/>
      <c r="AF1046" s="170"/>
      <c r="AG1046" s="170"/>
      <c r="AH1046" s="170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</row>
    <row r="1047" spans="1:149" s="1" customFormat="1" x14ac:dyDescent="0.35">
      <c r="A1047" s="190"/>
      <c r="B1047" s="2"/>
      <c r="C1047" s="2"/>
      <c r="D1047" s="2"/>
      <c r="E1047" s="2"/>
      <c r="F1047" s="2"/>
      <c r="G1047" s="2"/>
      <c r="H1047" s="169"/>
      <c r="I1047" s="169"/>
      <c r="J1047" s="169"/>
      <c r="K1047"/>
      <c r="L1047" s="170"/>
      <c r="M1047" s="170"/>
      <c r="N1047" s="170"/>
      <c r="O1047" s="170"/>
      <c r="P1047" s="169"/>
      <c r="Q1047" s="169"/>
      <c r="R1047" s="169"/>
      <c r="S1047" s="169"/>
      <c r="T1047" s="169"/>
      <c r="U1047" s="169"/>
      <c r="V1047" s="169"/>
      <c r="W1047" s="169"/>
      <c r="X1047" s="11"/>
      <c r="Y1047" s="170"/>
      <c r="Z1047" s="170"/>
      <c r="AA1047" s="170"/>
      <c r="AB1047" s="170"/>
      <c r="AC1047" s="170"/>
      <c r="AD1047" s="170"/>
      <c r="AE1047" s="171"/>
      <c r="AF1047" s="170"/>
      <c r="AG1047" s="170"/>
      <c r="AH1047" s="170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</row>
    <row r="1048" spans="1:149" s="1" customFormat="1" x14ac:dyDescent="0.35">
      <c r="A1048" s="190"/>
      <c r="B1048" s="2"/>
      <c r="C1048" s="2"/>
      <c r="D1048" s="2"/>
      <c r="E1048" s="2"/>
      <c r="F1048" s="2"/>
      <c r="G1048" s="2"/>
      <c r="H1048" s="169"/>
      <c r="I1048" s="169"/>
      <c r="J1048" s="169"/>
      <c r="K1048"/>
      <c r="L1048" s="170"/>
      <c r="M1048" s="170"/>
      <c r="N1048" s="170"/>
      <c r="O1048" s="170"/>
      <c r="P1048" s="169"/>
      <c r="Q1048" s="169"/>
      <c r="R1048" s="169"/>
      <c r="S1048" s="169"/>
      <c r="T1048" s="169"/>
      <c r="U1048" s="169"/>
      <c r="V1048" s="169"/>
      <c r="W1048" s="169"/>
      <c r="X1048" s="11"/>
      <c r="Y1048" s="170"/>
      <c r="Z1048" s="170"/>
      <c r="AA1048" s="170"/>
      <c r="AB1048" s="170"/>
      <c r="AC1048" s="170"/>
      <c r="AD1048" s="170"/>
      <c r="AE1048" s="171"/>
      <c r="AF1048" s="170"/>
      <c r="AG1048" s="170"/>
      <c r="AH1048" s="170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</row>
    <row r="1049" spans="1:149" s="1" customFormat="1" x14ac:dyDescent="0.35">
      <c r="A1049" s="190"/>
      <c r="B1049" s="2"/>
      <c r="C1049" s="2"/>
      <c r="D1049" s="2"/>
      <c r="E1049" s="2"/>
      <c r="F1049" s="2"/>
      <c r="G1049" s="2"/>
      <c r="H1049" s="169"/>
      <c r="I1049" s="169"/>
      <c r="J1049" s="169"/>
      <c r="K1049"/>
      <c r="L1049" s="170"/>
      <c r="M1049" s="170"/>
      <c r="N1049" s="170"/>
      <c r="O1049" s="170"/>
      <c r="P1049" s="169"/>
      <c r="Q1049" s="169"/>
      <c r="R1049" s="169"/>
      <c r="S1049" s="169"/>
      <c r="T1049" s="169"/>
      <c r="U1049" s="169"/>
      <c r="V1049" s="169"/>
      <c r="W1049" s="169"/>
      <c r="X1049" s="11"/>
      <c r="Y1049" s="170"/>
      <c r="Z1049" s="170"/>
      <c r="AA1049" s="170"/>
      <c r="AB1049" s="170"/>
      <c r="AC1049" s="170"/>
      <c r="AD1049" s="170"/>
      <c r="AE1049" s="171"/>
      <c r="AF1049" s="170"/>
      <c r="AG1049" s="170"/>
      <c r="AH1049" s="170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</row>
    <row r="1050" spans="1:149" s="1" customFormat="1" x14ac:dyDescent="0.35">
      <c r="A1050" s="190"/>
      <c r="B1050" s="2"/>
      <c r="C1050" s="2"/>
      <c r="D1050" s="2"/>
      <c r="E1050" s="2"/>
      <c r="F1050" s="2"/>
      <c r="G1050" s="2"/>
      <c r="H1050" s="169"/>
      <c r="I1050" s="169"/>
      <c r="J1050" s="169"/>
      <c r="K1050"/>
      <c r="L1050" s="170"/>
      <c r="M1050" s="170"/>
      <c r="N1050" s="170"/>
      <c r="O1050" s="170"/>
      <c r="P1050" s="169"/>
      <c r="Q1050" s="169"/>
      <c r="R1050" s="169"/>
      <c r="S1050" s="169"/>
      <c r="T1050" s="169"/>
      <c r="U1050" s="169"/>
      <c r="V1050" s="169"/>
      <c r="W1050" s="169"/>
      <c r="X1050" s="170"/>
      <c r="Y1050" s="170"/>
      <c r="Z1050" s="170"/>
      <c r="AA1050" s="170"/>
      <c r="AB1050" s="170"/>
      <c r="AC1050" s="170"/>
      <c r="AD1050" s="170"/>
      <c r="AE1050" s="171"/>
      <c r="AF1050" s="170"/>
      <c r="AG1050" s="170"/>
      <c r="AH1050" s="17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</row>
    <row r="1051" spans="1:149" s="1" customFormat="1" x14ac:dyDescent="0.35">
      <c r="A1051" s="190"/>
      <c r="B1051" s="2"/>
      <c r="C1051" s="2"/>
      <c r="D1051" s="2"/>
      <c r="E1051" s="2"/>
      <c r="F1051" s="2"/>
      <c r="G1051" s="2"/>
      <c r="H1051" s="169"/>
      <c r="I1051" s="169"/>
      <c r="J1051" s="169"/>
      <c r="K1051"/>
      <c r="L1051" s="170"/>
      <c r="M1051" s="170"/>
      <c r="N1051" s="170"/>
      <c r="O1051" s="170"/>
      <c r="P1051" s="169"/>
      <c r="Q1051" s="169"/>
      <c r="R1051" s="169"/>
      <c r="S1051" s="169"/>
      <c r="T1051" s="169"/>
      <c r="U1051" s="169"/>
      <c r="V1051" s="169"/>
      <c r="W1051" s="169"/>
      <c r="X1051" s="11"/>
      <c r="Y1051" s="170"/>
      <c r="Z1051" s="170"/>
      <c r="AA1051" s="170"/>
      <c r="AB1051" s="170"/>
      <c r="AC1051" s="170"/>
      <c r="AD1051" s="170"/>
      <c r="AE1051" s="171"/>
      <c r="AF1051" s="170"/>
      <c r="AG1051" s="170"/>
      <c r="AH1051" s="170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</row>
    <row r="1052" spans="1:149" s="1" customFormat="1" x14ac:dyDescent="0.35">
      <c r="A1052" s="190"/>
      <c r="B1052" s="2"/>
      <c r="C1052" s="2"/>
      <c r="D1052" s="2"/>
      <c r="E1052" s="2"/>
      <c r="F1052" s="2"/>
      <c r="G1052" s="2"/>
      <c r="H1052" s="169"/>
      <c r="I1052" s="169"/>
      <c r="J1052" s="169"/>
      <c r="K1052"/>
      <c r="L1052" s="170"/>
      <c r="M1052" s="170"/>
      <c r="N1052" s="170"/>
      <c r="O1052" s="170"/>
      <c r="P1052" s="169"/>
      <c r="Q1052" s="169"/>
      <c r="R1052" s="169"/>
      <c r="S1052" s="169"/>
      <c r="T1052" s="169"/>
      <c r="U1052" s="169"/>
      <c r="V1052" s="169"/>
      <c r="W1052" s="169"/>
      <c r="X1052" s="11"/>
      <c r="Y1052" s="170"/>
      <c r="Z1052" s="170"/>
      <c r="AA1052" s="170"/>
      <c r="AB1052" s="170"/>
      <c r="AC1052" s="170"/>
      <c r="AD1052" s="170"/>
      <c r="AE1052" s="171"/>
      <c r="AF1052" s="170"/>
      <c r="AG1052" s="170"/>
      <c r="AH1052" s="170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</row>
    <row r="1053" spans="1:149" s="1" customFormat="1" x14ac:dyDescent="0.35">
      <c r="A1053" s="190"/>
      <c r="B1053" s="2"/>
      <c r="C1053" s="2"/>
      <c r="D1053" s="2"/>
      <c r="E1053" s="2"/>
      <c r="F1053" s="2"/>
      <c r="G1053" s="2"/>
      <c r="H1053" s="169"/>
      <c r="I1053" s="169"/>
      <c r="J1053" s="169"/>
      <c r="K1053"/>
      <c r="L1053" s="170"/>
      <c r="M1053" s="170"/>
      <c r="N1053" s="170"/>
      <c r="O1053" s="170"/>
      <c r="P1053" s="169"/>
      <c r="Q1053" s="169"/>
      <c r="R1053" s="169"/>
      <c r="S1053" s="169"/>
      <c r="T1053" s="169"/>
      <c r="U1053" s="169"/>
      <c r="V1053" s="169"/>
      <c r="W1053" s="169"/>
      <c r="X1053" s="11"/>
      <c r="Y1053" s="170"/>
      <c r="Z1053" s="170"/>
      <c r="AA1053" s="170"/>
      <c r="AB1053" s="170"/>
      <c r="AC1053" s="170"/>
      <c r="AD1053" s="170"/>
      <c r="AE1053" s="171"/>
      <c r="AF1053" s="170"/>
      <c r="AG1053" s="170"/>
      <c r="AH1053" s="170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</row>
    <row r="1054" spans="1:149" s="1" customFormat="1" x14ac:dyDescent="0.35">
      <c r="A1054" s="190"/>
      <c r="B1054" s="2"/>
      <c r="C1054" s="2"/>
      <c r="D1054" s="2"/>
      <c r="E1054" s="2"/>
      <c r="F1054" s="2"/>
      <c r="G1054" s="2"/>
      <c r="H1054" s="169"/>
      <c r="I1054" s="169"/>
      <c r="J1054" s="169"/>
      <c r="K1054"/>
      <c r="L1054" s="170"/>
      <c r="M1054" s="170"/>
      <c r="N1054" s="170"/>
      <c r="O1054" s="170"/>
      <c r="P1054" s="169"/>
      <c r="Q1054" s="169"/>
      <c r="R1054" s="169"/>
      <c r="S1054" s="169"/>
      <c r="T1054" s="169"/>
      <c r="U1054" s="169"/>
      <c r="V1054" s="169"/>
      <c r="W1054" s="169"/>
      <c r="X1054" s="170"/>
      <c r="Y1054" s="170"/>
      <c r="Z1054" s="170"/>
      <c r="AA1054" s="170"/>
      <c r="AB1054" s="170"/>
      <c r="AC1054" s="170"/>
      <c r="AD1054" s="170"/>
      <c r="AE1054" s="171"/>
      <c r="AF1054" s="170"/>
      <c r="AG1054" s="170"/>
      <c r="AH1054" s="170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</row>
    <row r="1055" spans="1:149" s="1" customFormat="1" x14ac:dyDescent="0.35">
      <c r="A1055" s="190"/>
      <c r="B1055" s="2"/>
      <c r="C1055" s="2"/>
      <c r="D1055" s="2"/>
      <c r="E1055" s="2"/>
      <c r="F1055" s="2"/>
      <c r="G1055" s="2"/>
      <c r="H1055" s="169"/>
      <c r="I1055" s="169"/>
      <c r="J1055" s="169"/>
      <c r="K1055"/>
      <c r="L1055" s="170"/>
      <c r="M1055" s="170"/>
      <c r="N1055" s="170"/>
      <c r="O1055" s="170"/>
      <c r="P1055" s="169"/>
      <c r="Q1055" s="169"/>
      <c r="R1055" s="169"/>
      <c r="S1055" s="169"/>
      <c r="T1055" s="169"/>
      <c r="U1055" s="169"/>
      <c r="V1055" s="169"/>
      <c r="W1055" s="169"/>
      <c r="X1055" s="11"/>
      <c r="Y1055" s="170"/>
      <c r="Z1055" s="170"/>
      <c r="AA1055" s="170"/>
      <c r="AB1055" s="170"/>
      <c r="AC1055" s="170"/>
      <c r="AD1055" s="170"/>
      <c r="AE1055" s="171"/>
      <c r="AF1055" s="170"/>
      <c r="AG1055" s="170"/>
      <c r="AH1055" s="170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</row>
    <row r="1056" spans="1:149" s="1" customFormat="1" x14ac:dyDescent="0.35">
      <c r="A1056" s="190"/>
      <c r="B1056" s="2"/>
      <c r="C1056" s="2"/>
      <c r="D1056" s="2"/>
      <c r="E1056" s="2"/>
      <c r="F1056" s="2"/>
      <c r="G1056" s="2"/>
      <c r="H1056" s="169"/>
      <c r="I1056" s="169"/>
      <c r="J1056" s="169"/>
      <c r="K1056"/>
      <c r="L1056" s="170"/>
      <c r="M1056" s="170"/>
      <c r="N1056" s="170"/>
      <c r="O1056" s="170"/>
      <c r="P1056" s="169"/>
      <c r="Q1056" s="169"/>
      <c r="R1056" s="169"/>
      <c r="S1056" s="169"/>
      <c r="T1056" s="169"/>
      <c r="U1056" s="169"/>
      <c r="V1056" s="169"/>
      <c r="W1056" s="169"/>
      <c r="X1056" s="11"/>
      <c r="Y1056" s="170"/>
      <c r="Z1056" s="170"/>
      <c r="AA1056" s="170"/>
      <c r="AB1056" s="170"/>
      <c r="AC1056" s="170"/>
      <c r="AD1056" s="170"/>
      <c r="AE1056" s="171"/>
      <c r="AF1056" s="170"/>
      <c r="AG1056" s="170"/>
      <c r="AH1056" s="170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</row>
    <row r="1057" spans="1:149" s="1" customFormat="1" x14ac:dyDescent="0.35">
      <c r="A1057" s="190"/>
      <c r="B1057" s="2"/>
      <c r="C1057" s="2"/>
      <c r="D1057" s="2"/>
      <c r="E1057" s="2"/>
      <c r="F1057" s="2"/>
      <c r="G1057" s="2"/>
      <c r="H1057" s="169"/>
      <c r="I1057" s="169"/>
      <c r="J1057" s="169"/>
      <c r="K1057"/>
      <c r="L1057" s="170"/>
      <c r="M1057" s="170"/>
      <c r="N1057" s="170"/>
      <c r="O1057" s="170"/>
      <c r="P1057" s="169"/>
      <c r="Q1057" s="169"/>
      <c r="R1057" s="169"/>
      <c r="S1057" s="169"/>
      <c r="T1057" s="169"/>
      <c r="U1057" s="169"/>
      <c r="V1057" s="169"/>
      <c r="W1057" s="169"/>
      <c r="X1057" s="11"/>
      <c r="Y1057" s="170"/>
      <c r="Z1057" s="170"/>
      <c r="AA1057" s="170"/>
      <c r="AB1057" s="170"/>
      <c r="AC1057" s="170"/>
      <c r="AD1057" s="170"/>
      <c r="AE1057" s="171"/>
      <c r="AF1057" s="170"/>
      <c r="AG1057" s="170"/>
      <c r="AH1057" s="170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</row>
    <row r="1058" spans="1:149" s="1" customFormat="1" x14ac:dyDescent="0.35">
      <c r="A1058" s="190"/>
      <c r="B1058" s="2"/>
      <c r="C1058" s="2"/>
      <c r="D1058" s="2"/>
      <c r="E1058" s="2"/>
      <c r="F1058" s="2"/>
      <c r="G1058" s="2"/>
      <c r="H1058" s="169"/>
      <c r="I1058" s="169"/>
      <c r="J1058" s="169"/>
      <c r="K1058"/>
      <c r="L1058" s="170"/>
      <c r="M1058" s="170"/>
      <c r="N1058" s="170"/>
      <c r="O1058" s="170"/>
      <c r="P1058" s="169"/>
      <c r="Q1058" s="169"/>
      <c r="R1058" s="169"/>
      <c r="S1058" s="169"/>
      <c r="T1058" s="169"/>
      <c r="U1058" s="169"/>
      <c r="V1058" s="169"/>
      <c r="W1058" s="169"/>
      <c r="X1058" s="170"/>
      <c r="Y1058" s="170"/>
      <c r="Z1058" s="170"/>
      <c r="AA1058" s="170"/>
      <c r="AB1058" s="170"/>
      <c r="AC1058" s="170"/>
      <c r="AD1058" s="170"/>
      <c r="AE1058" s="171"/>
      <c r="AF1058" s="170"/>
      <c r="AG1058" s="170"/>
      <c r="AH1058" s="170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</row>
    <row r="1059" spans="1:149" s="1" customFormat="1" x14ac:dyDescent="0.35">
      <c r="A1059" s="190"/>
      <c r="B1059" s="2"/>
      <c r="C1059" s="2"/>
      <c r="D1059" s="2"/>
      <c r="E1059" s="2"/>
      <c r="F1059" s="2"/>
      <c r="G1059" s="2"/>
      <c r="H1059" s="169"/>
      <c r="I1059" s="169"/>
      <c r="J1059" s="169"/>
      <c r="K1059"/>
      <c r="L1059" s="170"/>
      <c r="M1059" s="170"/>
      <c r="N1059" s="170"/>
      <c r="O1059" s="170"/>
      <c r="P1059" s="169"/>
      <c r="Q1059" s="169"/>
      <c r="R1059" s="169"/>
      <c r="S1059" s="169"/>
      <c r="T1059" s="169"/>
      <c r="U1059" s="169"/>
      <c r="V1059" s="169"/>
      <c r="W1059" s="169"/>
      <c r="X1059" s="11"/>
      <c r="Y1059" s="170"/>
      <c r="Z1059" s="170"/>
      <c r="AA1059" s="170"/>
      <c r="AB1059" s="170"/>
      <c r="AC1059" s="170"/>
      <c r="AD1059" s="170"/>
      <c r="AE1059" s="171"/>
      <c r="AF1059" s="170"/>
      <c r="AG1059" s="170"/>
      <c r="AH1059" s="170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</row>
    <row r="1060" spans="1:149" s="1" customFormat="1" x14ac:dyDescent="0.35">
      <c r="A1060" s="190"/>
      <c r="B1060" s="2"/>
      <c r="C1060" s="2"/>
      <c r="D1060" s="2"/>
      <c r="E1060" s="2"/>
      <c r="F1060" s="2"/>
      <c r="G1060" s="2"/>
      <c r="H1060" s="169"/>
      <c r="I1060" s="169"/>
      <c r="J1060" s="169"/>
      <c r="K1060"/>
      <c r="L1060" s="170"/>
      <c r="M1060" s="170"/>
      <c r="N1060" s="170"/>
      <c r="O1060" s="170"/>
      <c r="P1060" s="169"/>
      <c r="Q1060" s="169"/>
      <c r="R1060" s="169"/>
      <c r="S1060" s="169"/>
      <c r="T1060" s="169"/>
      <c r="U1060" s="169"/>
      <c r="V1060" s="169"/>
      <c r="W1060" s="169"/>
      <c r="X1060" s="11"/>
      <c r="Y1060" s="170"/>
      <c r="Z1060" s="170"/>
      <c r="AA1060" s="170"/>
      <c r="AB1060" s="170"/>
      <c r="AC1060" s="170"/>
      <c r="AD1060" s="170"/>
      <c r="AE1060" s="171"/>
      <c r="AF1060" s="170"/>
      <c r="AG1060" s="170"/>
      <c r="AH1060" s="17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</row>
    <row r="1061" spans="1:149" s="1" customFormat="1" x14ac:dyDescent="0.35">
      <c r="A1061" s="190"/>
      <c r="B1061" s="2"/>
      <c r="C1061" s="2"/>
      <c r="D1061" s="2"/>
      <c r="E1061" s="2"/>
      <c r="F1061" s="2"/>
      <c r="G1061" s="2"/>
      <c r="H1061" s="169"/>
      <c r="I1061" s="169"/>
      <c r="J1061" s="169"/>
      <c r="K1061"/>
      <c r="L1061" s="170"/>
      <c r="M1061" s="170"/>
      <c r="N1061" s="170"/>
      <c r="O1061" s="170"/>
      <c r="P1061" s="169"/>
      <c r="Q1061" s="169"/>
      <c r="R1061" s="169"/>
      <c r="S1061" s="169"/>
      <c r="T1061" s="169"/>
      <c r="U1061" s="169"/>
      <c r="V1061" s="169"/>
      <c r="W1061" s="169"/>
      <c r="X1061" s="11"/>
      <c r="Y1061" s="170"/>
      <c r="Z1061" s="170"/>
      <c r="AA1061" s="170"/>
      <c r="AB1061" s="170"/>
      <c r="AC1061" s="170"/>
      <c r="AD1061" s="170"/>
      <c r="AE1061" s="171"/>
      <c r="AF1061" s="170"/>
      <c r="AG1061" s="170"/>
      <c r="AH1061" s="170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</row>
    <row r="1062" spans="1:149" s="1" customFormat="1" x14ac:dyDescent="0.35">
      <c r="A1062" s="190"/>
      <c r="B1062" s="2"/>
      <c r="C1062" s="2"/>
      <c r="D1062" s="2"/>
      <c r="E1062" s="2"/>
      <c r="F1062" s="2"/>
      <c r="G1062" s="2"/>
      <c r="H1062" s="169"/>
      <c r="I1062" s="169"/>
      <c r="J1062" s="169"/>
      <c r="K1062"/>
      <c r="L1062" s="170"/>
      <c r="M1062" s="170"/>
      <c r="N1062" s="170"/>
      <c r="O1062" s="170"/>
      <c r="P1062" s="169"/>
      <c r="Q1062" s="169"/>
      <c r="R1062" s="169"/>
      <c r="S1062" s="169"/>
      <c r="T1062" s="169"/>
      <c r="U1062" s="169"/>
      <c r="V1062" s="169"/>
      <c r="W1062" s="169"/>
      <c r="X1062" s="170"/>
      <c r="Y1062" s="170"/>
      <c r="Z1062" s="170"/>
      <c r="AA1062" s="170"/>
      <c r="AB1062" s="170"/>
      <c r="AC1062" s="170"/>
      <c r="AD1062" s="170"/>
      <c r="AE1062" s="171"/>
      <c r="AF1062" s="170"/>
      <c r="AG1062" s="170"/>
      <c r="AH1062" s="170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</row>
    <row r="1063" spans="1:149" s="1" customFormat="1" x14ac:dyDescent="0.35">
      <c r="A1063" s="190"/>
      <c r="B1063" s="2"/>
      <c r="C1063" s="2"/>
      <c r="D1063" s="2"/>
      <c r="E1063" s="2"/>
      <c r="F1063" s="2"/>
      <c r="G1063" s="2"/>
      <c r="H1063" s="169"/>
      <c r="I1063" s="169"/>
      <c r="J1063" s="169"/>
      <c r="K1063"/>
      <c r="L1063" s="170"/>
      <c r="M1063" s="170"/>
      <c r="N1063" s="170"/>
      <c r="O1063" s="170"/>
      <c r="P1063" s="169"/>
      <c r="Q1063" s="169"/>
      <c r="R1063" s="169"/>
      <c r="S1063" s="169"/>
      <c r="T1063" s="169"/>
      <c r="U1063" s="169"/>
      <c r="V1063" s="169"/>
      <c r="W1063" s="169"/>
      <c r="X1063" s="11"/>
      <c r="Y1063" s="170"/>
      <c r="Z1063" s="170"/>
      <c r="AA1063" s="170"/>
      <c r="AB1063" s="170"/>
      <c r="AC1063" s="170"/>
      <c r="AD1063" s="170"/>
      <c r="AE1063" s="171"/>
      <c r="AF1063" s="170"/>
      <c r="AG1063" s="170"/>
      <c r="AH1063" s="170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</row>
    <row r="1064" spans="1:149" s="1" customFormat="1" x14ac:dyDescent="0.35">
      <c r="A1064" s="190"/>
      <c r="B1064" s="2"/>
      <c r="C1064" s="2"/>
      <c r="D1064" s="2"/>
      <c r="E1064" s="2"/>
      <c r="F1064" s="2"/>
      <c r="G1064" s="2"/>
      <c r="H1064" s="169"/>
      <c r="I1064" s="169"/>
      <c r="J1064" s="169"/>
      <c r="K1064"/>
      <c r="L1064" s="170"/>
      <c r="M1064" s="170"/>
      <c r="N1064" s="170"/>
      <c r="O1064" s="170"/>
      <c r="P1064" s="169"/>
      <c r="Q1064" s="169"/>
      <c r="R1064" s="169"/>
      <c r="S1064" s="169"/>
      <c r="T1064" s="169"/>
      <c r="U1064" s="169"/>
      <c r="V1064" s="169"/>
      <c r="W1064" s="169"/>
      <c r="X1064" s="11"/>
      <c r="Y1064" s="170"/>
      <c r="Z1064" s="170"/>
      <c r="AA1064" s="170"/>
      <c r="AB1064" s="170"/>
      <c r="AC1064" s="170"/>
      <c r="AD1064" s="170"/>
      <c r="AE1064" s="171"/>
      <c r="AF1064" s="170"/>
      <c r="AG1064" s="170"/>
      <c r="AH1064" s="170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</row>
    <row r="1065" spans="1:149" s="1" customFormat="1" x14ac:dyDescent="0.35">
      <c r="A1065" s="190"/>
      <c r="B1065" s="2"/>
      <c r="C1065" s="2"/>
      <c r="D1065" s="2"/>
      <c r="E1065" s="2"/>
      <c r="F1065" s="2"/>
      <c r="G1065" s="2"/>
      <c r="H1065" s="169"/>
      <c r="I1065" s="169"/>
      <c r="J1065" s="169"/>
      <c r="K1065"/>
      <c r="L1065" s="170"/>
      <c r="M1065" s="170"/>
      <c r="N1065" s="170"/>
      <c r="O1065" s="170"/>
      <c r="P1065" s="169"/>
      <c r="Q1065" s="169"/>
      <c r="R1065" s="169"/>
      <c r="S1065" s="169"/>
      <c r="T1065" s="169"/>
      <c r="U1065" s="169"/>
      <c r="V1065" s="169"/>
      <c r="W1065" s="169"/>
      <c r="X1065" s="11"/>
      <c r="Y1065" s="170"/>
      <c r="Z1065" s="170"/>
      <c r="AA1065" s="170"/>
      <c r="AB1065" s="170"/>
      <c r="AC1065" s="170"/>
      <c r="AD1065" s="170"/>
      <c r="AE1065" s="171"/>
      <c r="AF1065" s="170"/>
      <c r="AG1065" s="170"/>
      <c r="AH1065" s="170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</row>
    <row r="1066" spans="1:149" s="1" customFormat="1" x14ac:dyDescent="0.35">
      <c r="A1066" s="190"/>
      <c r="B1066" s="2"/>
      <c r="C1066" s="2"/>
      <c r="D1066" s="2"/>
      <c r="E1066" s="2"/>
      <c r="F1066" s="2"/>
      <c r="G1066" s="2"/>
      <c r="H1066" s="169"/>
      <c r="I1066" s="169"/>
      <c r="J1066" s="169"/>
      <c r="K1066"/>
      <c r="L1066" s="170"/>
      <c r="M1066" s="170"/>
      <c r="N1066" s="170"/>
      <c r="O1066" s="170"/>
      <c r="P1066" s="169"/>
      <c r="Q1066" s="169"/>
      <c r="R1066" s="169"/>
      <c r="S1066" s="169"/>
      <c r="T1066" s="169"/>
      <c r="U1066" s="169"/>
      <c r="V1066" s="169"/>
      <c r="W1066" s="169"/>
      <c r="X1066" s="170"/>
      <c r="Y1066" s="170"/>
      <c r="Z1066" s="170"/>
      <c r="AA1066" s="170"/>
      <c r="AB1066" s="170"/>
      <c r="AC1066" s="170"/>
      <c r="AD1066" s="170"/>
      <c r="AE1066" s="171"/>
      <c r="AF1066" s="170"/>
      <c r="AG1066" s="170"/>
      <c r="AH1066" s="170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</row>
    <row r="1067" spans="1:149" s="1" customFormat="1" x14ac:dyDescent="0.35">
      <c r="A1067" s="190"/>
      <c r="B1067" s="2"/>
      <c r="C1067" s="2"/>
      <c r="D1067" s="2"/>
      <c r="E1067" s="2"/>
      <c r="F1067" s="2"/>
      <c r="G1067" s="2"/>
      <c r="H1067" s="169"/>
      <c r="I1067" s="169"/>
      <c r="J1067" s="169"/>
      <c r="K1067"/>
      <c r="L1067" s="170"/>
      <c r="M1067" s="170"/>
      <c r="N1067" s="170"/>
      <c r="O1067" s="170"/>
      <c r="P1067" s="169"/>
      <c r="Q1067" s="169"/>
      <c r="R1067" s="169"/>
      <c r="S1067" s="169"/>
      <c r="T1067" s="169"/>
      <c r="U1067" s="169"/>
      <c r="V1067" s="169"/>
      <c r="W1067" s="169"/>
      <c r="X1067" s="11"/>
      <c r="Y1067" s="170"/>
      <c r="Z1067" s="170"/>
      <c r="AA1067" s="170"/>
      <c r="AB1067" s="170"/>
      <c r="AC1067" s="170"/>
      <c r="AD1067" s="170"/>
      <c r="AE1067" s="171"/>
      <c r="AF1067" s="170"/>
      <c r="AG1067" s="170"/>
      <c r="AH1067" s="170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</row>
    <row r="1068" spans="1:149" s="1" customFormat="1" x14ac:dyDescent="0.35">
      <c r="A1068" s="190"/>
      <c r="B1068" s="2"/>
      <c r="C1068" s="2"/>
      <c r="D1068" s="2"/>
      <c r="E1068" s="2"/>
      <c r="F1068" s="2"/>
      <c r="G1068" s="2"/>
      <c r="H1068" s="169"/>
      <c r="I1068" s="169"/>
      <c r="J1068" s="169"/>
      <c r="K1068"/>
      <c r="L1068" s="170"/>
      <c r="M1068" s="170"/>
      <c r="N1068" s="170"/>
      <c r="O1068" s="170"/>
      <c r="P1068" s="169"/>
      <c r="Q1068" s="169"/>
      <c r="R1068" s="169"/>
      <c r="S1068" s="169"/>
      <c r="T1068" s="169"/>
      <c r="U1068" s="169"/>
      <c r="V1068" s="169"/>
      <c r="W1068" s="169"/>
      <c r="X1068" s="11"/>
      <c r="Y1068" s="170"/>
      <c r="Z1068" s="170"/>
      <c r="AA1068" s="170"/>
      <c r="AB1068" s="170"/>
      <c r="AC1068" s="170"/>
      <c r="AD1068" s="170"/>
      <c r="AE1068" s="171"/>
      <c r="AF1068" s="170"/>
      <c r="AG1068" s="170"/>
      <c r="AH1068" s="170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</row>
    <row r="1069" spans="1:149" s="1" customFormat="1" x14ac:dyDescent="0.35">
      <c r="A1069" s="190"/>
      <c r="B1069" s="2"/>
      <c r="C1069" s="2"/>
      <c r="D1069" s="2"/>
      <c r="E1069" s="2"/>
      <c r="F1069" s="2"/>
      <c r="G1069" s="2"/>
      <c r="H1069" s="169"/>
      <c r="I1069" s="169"/>
      <c r="J1069" s="169"/>
      <c r="K1069"/>
      <c r="L1069" s="170"/>
      <c r="M1069" s="170"/>
      <c r="N1069" s="170"/>
      <c r="O1069" s="170"/>
      <c r="P1069" s="169"/>
      <c r="Q1069" s="169"/>
      <c r="R1069" s="169"/>
      <c r="S1069" s="169"/>
      <c r="T1069" s="169"/>
      <c r="U1069" s="169"/>
      <c r="V1069" s="169"/>
      <c r="W1069" s="169"/>
      <c r="X1069" s="11"/>
      <c r="Y1069" s="170"/>
      <c r="Z1069" s="170"/>
      <c r="AA1069" s="170"/>
      <c r="AB1069" s="170"/>
      <c r="AC1069" s="170"/>
      <c r="AD1069" s="170"/>
      <c r="AE1069" s="171"/>
      <c r="AF1069" s="170"/>
      <c r="AG1069" s="170"/>
      <c r="AH1069" s="170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</row>
    <row r="1070" spans="1:149" s="1" customFormat="1" x14ac:dyDescent="0.35">
      <c r="A1070" s="190"/>
      <c r="B1070" s="2"/>
      <c r="C1070" s="2"/>
      <c r="D1070" s="2"/>
      <c r="E1070" s="2"/>
      <c r="F1070" s="2"/>
      <c r="G1070" s="2"/>
      <c r="H1070" s="169"/>
      <c r="I1070" s="169"/>
      <c r="J1070" s="169"/>
      <c r="K1070"/>
      <c r="L1070" s="170"/>
      <c r="M1070" s="170"/>
      <c r="N1070" s="170"/>
      <c r="O1070" s="170"/>
      <c r="P1070" s="169"/>
      <c r="Q1070" s="169"/>
      <c r="R1070" s="169"/>
      <c r="S1070" s="169"/>
      <c r="T1070" s="169"/>
      <c r="U1070" s="169"/>
      <c r="V1070" s="169"/>
      <c r="W1070" s="169"/>
      <c r="X1070" s="170"/>
      <c r="Y1070" s="170"/>
      <c r="Z1070" s="170"/>
      <c r="AA1070" s="170"/>
      <c r="AB1070" s="170"/>
      <c r="AC1070" s="170"/>
      <c r="AD1070" s="170"/>
      <c r="AE1070" s="171"/>
      <c r="AF1070" s="170"/>
      <c r="AG1070" s="170"/>
      <c r="AH1070" s="1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</row>
    <row r="1071" spans="1:149" s="1" customFormat="1" x14ac:dyDescent="0.35">
      <c r="A1071" s="190"/>
      <c r="B1071" s="2"/>
      <c r="C1071" s="2"/>
      <c r="D1071" s="2"/>
      <c r="E1071" s="2"/>
      <c r="F1071" s="2"/>
      <c r="G1071" s="2"/>
      <c r="H1071" s="169"/>
      <c r="I1071" s="169"/>
      <c r="J1071" s="169"/>
      <c r="K1071"/>
      <c r="L1071" s="170"/>
      <c r="M1071" s="170"/>
      <c r="N1071" s="170"/>
      <c r="O1071" s="170"/>
      <c r="P1071" s="169"/>
      <c r="Q1071" s="169"/>
      <c r="R1071" s="169"/>
      <c r="S1071" s="169"/>
      <c r="T1071" s="169"/>
      <c r="U1071" s="169"/>
      <c r="V1071" s="169"/>
      <c r="W1071" s="169"/>
      <c r="X1071" s="11"/>
      <c r="Y1071" s="170"/>
      <c r="Z1071" s="170"/>
      <c r="AA1071" s="170"/>
      <c r="AB1071" s="170"/>
      <c r="AC1071" s="170"/>
      <c r="AD1071" s="170"/>
      <c r="AE1071" s="171"/>
      <c r="AF1071" s="170"/>
      <c r="AG1071" s="170"/>
      <c r="AH1071" s="170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</row>
    <row r="1072" spans="1:149" s="1" customFormat="1" x14ac:dyDescent="0.35">
      <c r="A1072" s="190"/>
      <c r="B1072" s="2"/>
      <c r="C1072" s="2"/>
      <c r="D1072" s="2"/>
      <c r="E1072" s="2"/>
      <c r="F1072" s="2"/>
      <c r="G1072" s="2"/>
      <c r="H1072" s="169"/>
      <c r="I1072" s="169"/>
      <c r="J1072" s="169"/>
      <c r="K1072"/>
      <c r="L1072" s="170"/>
      <c r="M1072" s="170"/>
      <c r="N1072" s="170"/>
      <c r="O1072" s="170"/>
      <c r="P1072" s="169"/>
      <c r="Q1072" s="169"/>
      <c r="R1072" s="169"/>
      <c r="S1072" s="169"/>
      <c r="T1072" s="169"/>
      <c r="U1072" s="169"/>
      <c r="V1072" s="169"/>
      <c r="W1072" s="169"/>
      <c r="X1072" s="11"/>
      <c r="Y1072" s="170"/>
      <c r="Z1072" s="170"/>
      <c r="AA1072" s="170"/>
      <c r="AB1072" s="170"/>
      <c r="AC1072" s="170"/>
      <c r="AD1072" s="170"/>
      <c r="AE1072" s="171"/>
      <c r="AF1072" s="170"/>
      <c r="AG1072" s="170"/>
      <c r="AH1072" s="170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</row>
    <row r="1073" spans="1:149" s="1" customFormat="1" x14ac:dyDescent="0.35">
      <c r="A1073" s="190"/>
      <c r="B1073" s="2"/>
      <c r="C1073" s="2"/>
      <c r="D1073" s="2"/>
      <c r="E1073" s="2"/>
      <c r="F1073" s="2"/>
      <c r="G1073" s="2"/>
      <c r="H1073" s="169"/>
      <c r="I1073" s="169"/>
      <c r="J1073" s="169"/>
      <c r="K1073"/>
      <c r="L1073" s="170"/>
      <c r="M1073" s="170"/>
      <c r="N1073" s="170"/>
      <c r="O1073" s="170"/>
      <c r="P1073" s="169"/>
      <c r="Q1073" s="169"/>
      <c r="R1073" s="169"/>
      <c r="S1073" s="169"/>
      <c r="T1073" s="169"/>
      <c r="U1073" s="169"/>
      <c r="V1073" s="169"/>
      <c r="W1073" s="169"/>
      <c r="X1073" s="11"/>
      <c r="Y1073" s="170"/>
      <c r="Z1073" s="170"/>
      <c r="AA1073" s="170"/>
      <c r="AB1073" s="170"/>
      <c r="AC1073" s="170"/>
      <c r="AD1073" s="170"/>
      <c r="AE1073" s="171"/>
      <c r="AF1073" s="170"/>
      <c r="AG1073" s="170"/>
      <c r="AH1073" s="170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</row>
    <row r="1074" spans="1:149" s="1" customFormat="1" x14ac:dyDescent="0.35">
      <c r="A1074" s="190"/>
      <c r="B1074" s="2"/>
      <c r="C1074" s="2"/>
      <c r="D1074" s="2"/>
      <c r="E1074" s="2"/>
      <c r="F1074" s="2"/>
      <c r="G1074" s="2"/>
      <c r="H1074" s="169"/>
      <c r="I1074" s="169"/>
      <c r="J1074" s="169"/>
      <c r="K1074"/>
      <c r="L1074" s="170"/>
      <c r="M1074" s="170"/>
      <c r="N1074" s="170"/>
      <c r="O1074" s="170"/>
      <c r="P1074" s="169"/>
      <c r="Q1074" s="169"/>
      <c r="R1074" s="169"/>
      <c r="S1074" s="169"/>
      <c r="T1074" s="169"/>
      <c r="U1074" s="169"/>
      <c r="V1074" s="169"/>
      <c r="W1074" s="169"/>
      <c r="X1074" s="170"/>
      <c r="Y1074" s="170"/>
      <c r="Z1074" s="170"/>
      <c r="AA1074" s="170"/>
      <c r="AB1074" s="170"/>
      <c r="AC1074" s="170"/>
      <c r="AD1074" s="170"/>
      <c r="AE1074" s="171"/>
      <c r="AF1074" s="170"/>
      <c r="AG1074" s="170"/>
      <c r="AH1074" s="170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</row>
    <row r="1075" spans="1:149" s="1" customFormat="1" x14ac:dyDescent="0.35">
      <c r="A1075" s="190"/>
      <c r="B1075" s="2"/>
      <c r="C1075" s="2"/>
      <c r="D1075" s="2"/>
      <c r="E1075" s="2"/>
      <c r="F1075" s="2"/>
      <c r="G1075" s="2"/>
      <c r="H1075" s="169"/>
      <c r="I1075" s="169"/>
      <c r="J1075" s="169"/>
      <c r="K1075"/>
      <c r="L1075" s="170"/>
      <c r="M1075" s="170"/>
      <c r="N1075" s="170"/>
      <c r="O1075" s="170"/>
      <c r="P1075" s="169"/>
      <c r="Q1075" s="169"/>
      <c r="R1075" s="169"/>
      <c r="S1075" s="169"/>
      <c r="T1075" s="169"/>
      <c r="U1075" s="169"/>
      <c r="V1075" s="169"/>
      <c r="W1075" s="169"/>
      <c r="X1075" s="11"/>
      <c r="Y1075" s="170"/>
      <c r="Z1075" s="170"/>
      <c r="AA1075" s="170"/>
      <c r="AB1075" s="170"/>
      <c r="AC1075" s="170"/>
      <c r="AD1075" s="170"/>
      <c r="AE1075" s="171"/>
      <c r="AF1075" s="170"/>
      <c r="AG1075" s="170"/>
      <c r="AH1075" s="170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</row>
    <row r="1076" spans="1:149" s="1" customFormat="1" x14ac:dyDescent="0.35">
      <c r="A1076" s="190"/>
      <c r="B1076" s="2"/>
      <c r="C1076" s="2"/>
      <c r="D1076" s="2"/>
      <c r="E1076" s="2"/>
      <c r="F1076" s="2"/>
      <c r="G1076" s="2"/>
      <c r="H1076" s="169"/>
      <c r="I1076" s="169"/>
      <c r="J1076" s="169"/>
      <c r="K1076"/>
      <c r="L1076" s="170"/>
      <c r="M1076" s="170"/>
      <c r="N1076" s="170"/>
      <c r="O1076" s="170"/>
      <c r="P1076" s="169"/>
      <c r="Q1076" s="169"/>
      <c r="R1076" s="169"/>
      <c r="S1076" s="169"/>
      <c r="T1076" s="169"/>
      <c r="U1076" s="169"/>
      <c r="V1076" s="169"/>
      <c r="W1076" s="169"/>
      <c r="X1076" s="11"/>
      <c r="Y1076" s="170"/>
      <c r="Z1076" s="170"/>
      <c r="AA1076" s="170"/>
      <c r="AB1076" s="170"/>
      <c r="AC1076" s="170"/>
      <c r="AD1076" s="170"/>
      <c r="AE1076" s="171"/>
      <c r="AF1076" s="170"/>
      <c r="AG1076" s="170"/>
      <c r="AH1076" s="170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</row>
    <row r="1077" spans="1:149" s="1" customFormat="1" x14ac:dyDescent="0.35">
      <c r="A1077" s="190"/>
      <c r="B1077" s="2"/>
      <c r="C1077" s="2"/>
      <c r="D1077" s="2"/>
      <c r="E1077" s="2"/>
      <c r="F1077" s="2"/>
      <c r="G1077" s="2"/>
      <c r="H1077" s="169"/>
      <c r="I1077" s="169"/>
      <c r="J1077" s="169"/>
      <c r="K1077"/>
      <c r="L1077" s="170"/>
      <c r="M1077" s="170"/>
      <c r="N1077" s="170"/>
      <c r="O1077" s="170"/>
      <c r="P1077" s="169"/>
      <c r="Q1077" s="169"/>
      <c r="R1077" s="169"/>
      <c r="S1077" s="169"/>
      <c r="T1077" s="169"/>
      <c r="U1077" s="169"/>
      <c r="V1077" s="169"/>
      <c r="W1077" s="169"/>
      <c r="X1077" s="11"/>
      <c r="Y1077" s="170"/>
      <c r="Z1077" s="170"/>
      <c r="AA1077" s="170"/>
      <c r="AB1077" s="170"/>
      <c r="AC1077" s="170"/>
      <c r="AD1077" s="170"/>
      <c r="AE1077" s="171"/>
      <c r="AF1077" s="170"/>
      <c r="AG1077" s="170"/>
      <c r="AH1077" s="170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</row>
    <row r="1078" spans="1:149" s="1" customFormat="1" x14ac:dyDescent="0.35">
      <c r="A1078" s="190"/>
      <c r="B1078" s="2"/>
      <c r="C1078" s="2"/>
      <c r="D1078" s="2"/>
      <c r="E1078" s="2"/>
      <c r="F1078" s="2"/>
      <c r="G1078" s="2"/>
      <c r="H1078" s="169"/>
      <c r="I1078" s="169"/>
      <c r="J1078" s="169"/>
      <c r="K1078"/>
      <c r="L1078" s="170"/>
      <c r="M1078" s="170"/>
      <c r="N1078" s="170"/>
      <c r="O1078" s="170"/>
      <c r="P1078" s="169"/>
      <c r="Q1078" s="169"/>
      <c r="R1078" s="169"/>
      <c r="S1078" s="169"/>
      <c r="T1078" s="169"/>
      <c r="U1078" s="169"/>
      <c r="V1078" s="169"/>
      <c r="W1078" s="169"/>
      <c r="X1078" s="170"/>
      <c r="Y1078" s="170"/>
      <c r="Z1078" s="170"/>
      <c r="AA1078" s="170"/>
      <c r="AB1078" s="170"/>
      <c r="AC1078" s="170"/>
      <c r="AD1078" s="170"/>
      <c r="AE1078" s="171"/>
      <c r="AF1078" s="170"/>
      <c r="AG1078" s="170"/>
      <c r="AH1078" s="170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</row>
    <row r="1079" spans="1:149" s="1" customFormat="1" x14ac:dyDescent="0.35">
      <c r="A1079" s="190"/>
      <c r="B1079" s="2"/>
      <c r="C1079" s="2"/>
      <c r="D1079" s="2"/>
      <c r="E1079" s="2"/>
      <c r="F1079" s="2"/>
      <c r="G1079" s="2"/>
      <c r="H1079" s="169"/>
      <c r="I1079" s="169"/>
      <c r="J1079" s="169"/>
      <c r="K1079"/>
      <c r="L1079" s="170"/>
      <c r="M1079" s="170"/>
      <c r="N1079" s="170"/>
      <c r="O1079" s="170"/>
      <c r="P1079" s="169"/>
      <c r="Q1079" s="169"/>
      <c r="R1079" s="169"/>
      <c r="S1079" s="169"/>
      <c r="T1079" s="169"/>
      <c r="U1079" s="169"/>
      <c r="V1079" s="169"/>
      <c r="W1079" s="169"/>
      <c r="X1079" s="11"/>
      <c r="Y1079" s="170"/>
      <c r="Z1079" s="170"/>
      <c r="AA1079" s="170"/>
      <c r="AB1079" s="170"/>
      <c r="AC1079" s="170"/>
      <c r="AD1079" s="170"/>
      <c r="AE1079" s="171"/>
      <c r="AF1079" s="170"/>
      <c r="AG1079" s="170"/>
      <c r="AH1079" s="170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</row>
    <row r="1080" spans="1:149" s="1" customFormat="1" x14ac:dyDescent="0.35">
      <c r="A1080" s="190"/>
      <c r="B1080" s="2"/>
      <c r="C1080" s="2"/>
      <c r="D1080" s="2"/>
      <c r="E1080" s="2"/>
      <c r="F1080" s="2"/>
      <c r="G1080" s="2"/>
      <c r="H1080" s="169"/>
      <c r="I1080" s="169"/>
      <c r="J1080" s="169"/>
      <c r="K1080"/>
      <c r="L1080" s="170"/>
      <c r="M1080" s="170"/>
      <c r="N1080" s="170"/>
      <c r="O1080" s="170"/>
      <c r="P1080" s="169"/>
      <c r="Q1080" s="169"/>
      <c r="R1080" s="169"/>
      <c r="S1080" s="169"/>
      <c r="T1080" s="169"/>
      <c r="U1080" s="169"/>
      <c r="V1080" s="169"/>
      <c r="W1080" s="169"/>
      <c r="X1080" s="11"/>
      <c r="Y1080" s="170"/>
      <c r="Z1080" s="170"/>
      <c r="AA1080" s="170"/>
      <c r="AB1080" s="170"/>
      <c r="AC1080" s="170"/>
      <c r="AD1080" s="170"/>
      <c r="AE1080" s="171"/>
      <c r="AF1080" s="170"/>
      <c r="AG1080" s="170"/>
      <c r="AH1080" s="17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</row>
    <row r="1081" spans="1:149" s="1" customFormat="1" x14ac:dyDescent="0.35">
      <c r="A1081" s="190"/>
      <c r="B1081" s="2"/>
      <c r="C1081" s="2"/>
      <c r="D1081" s="2"/>
      <c r="E1081" s="2"/>
      <c r="F1081" s="2"/>
      <c r="G1081" s="2"/>
      <c r="H1081" s="169"/>
      <c r="I1081" s="169"/>
      <c r="J1081" s="169"/>
      <c r="K1081"/>
      <c r="L1081" s="170"/>
      <c r="M1081" s="170"/>
      <c r="N1081" s="170"/>
      <c r="O1081" s="170"/>
      <c r="P1081" s="169"/>
      <c r="Q1081" s="169"/>
      <c r="R1081" s="169"/>
      <c r="S1081" s="169"/>
      <c r="T1081" s="169"/>
      <c r="U1081" s="169"/>
      <c r="V1081" s="169"/>
      <c r="W1081" s="169"/>
      <c r="X1081" s="11"/>
      <c r="Y1081" s="170"/>
      <c r="Z1081" s="170"/>
      <c r="AA1081" s="170"/>
      <c r="AB1081" s="170"/>
      <c r="AC1081" s="170"/>
      <c r="AD1081" s="170"/>
      <c r="AE1081" s="171"/>
      <c r="AF1081" s="170"/>
      <c r="AG1081" s="170"/>
      <c r="AH1081" s="170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</row>
    <row r="1082" spans="1:149" s="1" customFormat="1" x14ac:dyDescent="0.35">
      <c r="A1082" s="190"/>
      <c r="B1082" s="2"/>
      <c r="C1082" s="2"/>
      <c r="D1082" s="2"/>
      <c r="E1082" s="2"/>
      <c r="F1082" s="2"/>
      <c r="G1082" s="2"/>
      <c r="H1082" s="169"/>
      <c r="I1082" s="169"/>
      <c r="J1082" s="169"/>
      <c r="K1082"/>
      <c r="L1082" s="170"/>
      <c r="M1082" s="170"/>
      <c r="N1082" s="170"/>
      <c r="O1082" s="170"/>
      <c r="P1082" s="169"/>
      <c r="Q1082" s="169"/>
      <c r="R1082" s="169"/>
      <c r="S1082" s="169"/>
      <c r="T1082" s="169"/>
      <c r="U1082" s="169"/>
      <c r="V1082" s="169"/>
      <c r="W1082" s="169"/>
      <c r="X1082" s="170"/>
      <c r="Y1082" s="170"/>
      <c r="Z1082" s="170"/>
      <c r="AA1082" s="170"/>
      <c r="AB1082" s="170"/>
      <c r="AC1082" s="170"/>
      <c r="AD1082" s="170"/>
      <c r="AE1082" s="171"/>
      <c r="AF1082" s="170"/>
      <c r="AG1082" s="170"/>
      <c r="AH1082" s="170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</row>
    <row r="1083" spans="1:149" s="1" customFormat="1" x14ac:dyDescent="0.35">
      <c r="A1083" s="190"/>
      <c r="B1083" s="2"/>
      <c r="C1083" s="2"/>
      <c r="D1083" s="2"/>
      <c r="E1083" s="2"/>
      <c r="F1083" s="2"/>
      <c r="G1083" s="2"/>
      <c r="H1083" s="169"/>
      <c r="I1083" s="169"/>
      <c r="J1083" s="169"/>
      <c r="K1083"/>
      <c r="L1083" s="170"/>
      <c r="M1083" s="170"/>
      <c r="N1083" s="170"/>
      <c r="O1083" s="170"/>
      <c r="P1083" s="169"/>
      <c r="Q1083" s="169"/>
      <c r="R1083" s="169"/>
      <c r="S1083" s="169"/>
      <c r="T1083" s="169"/>
      <c r="U1083" s="169"/>
      <c r="V1083" s="169"/>
      <c r="W1083" s="169"/>
      <c r="X1083" s="11"/>
      <c r="Y1083" s="170"/>
      <c r="Z1083" s="170"/>
      <c r="AA1083" s="170"/>
      <c r="AB1083" s="170"/>
      <c r="AC1083" s="170"/>
      <c r="AD1083" s="170"/>
      <c r="AE1083" s="171"/>
      <c r="AF1083" s="170"/>
      <c r="AG1083" s="170"/>
      <c r="AH1083" s="170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</row>
    <row r="1084" spans="1:149" s="1" customFormat="1" x14ac:dyDescent="0.35">
      <c r="A1084" s="190"/>
      <c r="B1084" s="2"/>
      <c r="C1084" s="2"/>
      <c r="D1084" s="2"/>
      <c r="E1084" s="2"/>
      <c r="F1084" s="2"/>
      <c r="G1084" s="2"/>
      <c r="H1084" s="169"/>
      <c r="I1084" s="169"/>
      <c r="J1084" s="169"/>
      <c r="K1084"/>
      <c r="L1084" s="170"/>
      <c r="M1084" s="170"/>
      <c r="N1084" s="170"/>
      <c r="O1084" s="170"/>
      <c r="P1084" s="169"/>
      <c r="Q1084" s="169"/>
      <c r="R1084" s="169"/>
      <c r="S1084" s="169"/>
      <c r="T1084" s="169"/>
      <c r="U1084" s="169"/>
      <c r="V1084" s="169"/>
      <c r="W1084" s="169"/>
      <c r="X1084" s="11"/>
      <c r="Y1084" s="170"/>
      <c r="Z1084" s="170"/>
      <c r="AA1084" s="170"/>
      <c r="AB1084" s="170"/>
      <c r="AC1084" s="170"/>
      <c r="AD1084" s="170"/>
      <c r="AE1084" s="171"/>
      <c r="AF1084" s="170"/>
      <c r="AG1084" s="170"/>
      <c r="AH1084" s="170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</row>
    <row r="1085" spans="1:149" s="1" customFormat="1" x14ac:dyDescent="0.35">
      <c r="A1085" s="190"/>
      <c r="B1085" s="2"/>
      <c r="C1085" s="2"/>
      <c r="D1085" s="2"/>
      <c r="E1085" s="2"/>
      <c r="F1085" s="2"/>
      <c r="G1085" s="2"/>
      <c r="H1085" s="169"/>
      <c r="I1085" s="169"/>
      <c r="J1085" s="169"/>
      <c r="K1085"/>
      <c r="L1085" s="170"/>
      <c r="M1085" s="170"/>
      <c r="N1085" s="170"/>
      <c r="O1085" s="170"/>
      <c r="P1085" s="169"/>
      <c r="Q1085" s="169"/>
      <c r="R1085" s="169"/>
      <c r="S1085" s="169"/>
      <c r="T1085" s="169"/>
      <c r="U1085" s="169"/>
      <c r="V1085" s="169"/>
      <c r="W1085" s="169"/>
      <c r="X1085" s="11"/>
      <c r="Y1085" s="170"/>
      <c r="Z1085" s="170"/>
      <c r="AA1085" s="170"/>
      <c r="AB1085" s="170"/>
      <c r="AC1085" s="170"/>
      <c r="AD1085" s="170"/>
      <c r="AE1085" s="171"/>
      <c r="AF1085" s="170"/>
      <c r="AG1085" s="170"/>
      <c r="AH1085" s="170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</row>
    <row r="1086" spans="1:149" s="1" customFormat="1" x14ac:dyDescent="0.35">
      <c r="A1086" s="190"/>
      <c r="B1086" s="2"/>
      <c r="C1086" s="2"/>
      <c r="D1086" s="2"/>
      <c r="E1086" s="2"/>
      <c r="F1086" s="2"/>
      <c r="G1086" s="2"/>
      <c r="H1086" s="169"/>
      <c r="I1086" s="169"/>
      <c r="J1086" s="169"/>
      <c r="K1086"/>
      <c r="L1086" s="170"/>
      <c r="M1086" s="170"/>
      <c r="N1086" s="170"/>
      <c r="O1086" s="170"/>
      <c r="P1086" s="169"/>
      <c r="Q1086" s="169"/>
      <c r="R1086" s="169"/>
      <c r="S1086" s="169"/>
      <c r="T1086" s="169"/>
      <c r="U1086" s="169"/>
      <c r="V1086" s="169"/>
      <c r="W1086" s="169"/>
      <c r="X1086" s="170"/>
      <c r="Y1086" s="170"/>
      <c r="Z1086" s="170"/>
      <c r="AA1086" s="170"/>
      <c r="AB1086" s="170"/>
      <c r="AC1086" s="170"/>
      <c r="AD1086" s="170"/>
      <c r="AE1086" s="171"/>
      <c r="AF1086" s="170"/>
      <c r="AG1086" s="170"/>
      <c r="AH1086" s="170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</row>
    <row r="1087" spans="1:149" s="1" customFormat="1" x14ac:dyDescent="0.35">
      <c r="A1087" s="190"/>
      <c r="B1087" s="2"/>
      <c r="C1087" s="2"/>
      <c r="D1087" s="2"/>
      <c r="E1087" s="2"/>
      <c r="F1087" s="2"/>
      <c r="G1087" s="2"/>
      <c r="H1087" s="169"/>
      <c r="I1087" s="169"/>
      <c r="J1087" s="169"/>
      <c r="K1087"/>
      <c r="L1087" s="170"/>
      <c r="M1087" s="170"/>
      <c r="N1087" s="170"/>
      <c r="O1087" s="170"/>
      <c r="P1087" s="169"/>
      <c r="Q1087" s="169"/>
      <c r="R1087" s="169"/>
      <c r="S1087" s="169"/>
      <c r="T1087" s="169"/>
      <c r="U1087" s="169"/>
      <c r="V1087" s="169"/>
      <c r="W1087" s="169"/>
      <c r="X1087" s="11"/>
      <c r="Y1087" s="170"/>
      <c r="Z1087" s="170"/>
      <c r="AA1087" s="170"/>
      <c r="AB1087" s="170"/>
      <c r="AC1087" s="170"/>
      <c r="AD1087" s="170"/>
      <c r="AE1087" s="171"/>
      <c r="AF1087" s="170"/>
      <c r="AG1087" s="170"/>
      <c r="AH1087" s="170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</row>
    <row r="1088" spans="1:149" s="1" customFormat="1" x14ac:dyDescent="0.35">
      <c r="A1088" s="190"/>
      <c r="B1088" s="2"/>
      <c r="C1088" s="2"/>
      <c r="D1088" s="2"/>
      <c r="E1088" s="2"/>
      <c r="F1088" s="2"/>
      <c r="G1088" s="2"/>
      <c r="H1088" s="169"/>
      <c r="I1088" s="169"/>
      <c r="J1088" s="169"/>
      <c r="K1088"/>
      <c r="L1088" s="170"/>
      <c r="M1088" s="170"/>
      <c r="N1088" s="170"/>
      <c r="O1088" s="170"/>
      <c r="P1088" s="169"/>
      <c r="Q1088" s="169"/>
      <c r="R1088" s="169"/>
      <c r="S1088" s="169"/>
      <c r="T1088" s="169"/>
      <c r="U1088" s="169"/>
      <c r="V1088" s="169"/>
      <c r="W1088" s="169"/>
      <c r="X1088" s="11"/>
      <c r="Y1088" s="170"/>
      <c r="Z1088" s="170"/>
      <c r="AA1088" s="170"/>
      <c r="AB1088" s="170"/>
      <c r="AC1088" s="170"/>
      <c r="AD1088" s="170"/>
      <c r="AE1088" s="171"/>
      <c r="AF1088" s="170"/>
      <c r="AG1088" s="170"/>
      <c r="AH1088" s="170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</row>
    <row r="1089" spans="1:149" s="1" customFormat="1" x14ac:dyDescent="0.35">
      <c r="A1089" s="190"/>
      <c r="B1089" s="2"/>
      <c r="C1089" s="2"/>
      <c r="D1089" s="2"/>
      <c r="E1089" s="2"/>
      <c r="F1089" s="2"/>
      <c r="G1089" s="2"/>
      <c r="H1089" s="169"/>
      <c r="I1089" s="169"/>
      <c r="J1089" s="169"/>
      <c r="K1089"/>
      <c r="L1089" s="170"/>
      <c r="M1089" s="170"/>
      <c r="N1089" s="170"/>
      <c r="O1089" s="170"/>
      <c r="P1089" s="169"/>
      <c r="Q1089" s="169"/>
      <c r="R1089" s="169"/>
      <c r="S1089" s="169"/>
      <c r="T1089" s="169"/>
      <c r="U1089" s="169"/>
      <c r="V1089" s="169"/>
      <c r="W1089" s="169"/>
      <c r="X1089" s="11"/>
      <c r="Y1089" s="170"/>
      <c r="Z1089" s="170"/>
      <c r="AA1089" s="170"/>
      <c r="AB1089" s="170"/>
      <c r="AC1089" s="170"/>
      <c r="AD1089" s="170"/>
      <c r="AE1089" s="171"/>
      <c r="AF1089" s="170"/>
      <c r="AG1089" s="170"/>
      <c r="AH1089" s="170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</row>
    <row r="1090" spans="1:149" s="1" customFormat="1" x14ac:dyDescent="0.35">
      <c r="A1090" s="190"/>
      <c r="B1090" s="2"/>
      <c r="C1090" s="2"/>
      <c r="D1090" s="2"/>
      <c r="E1090" s="2"/>
      <c r="F1090" s="2"/>
      <c r="G1090" s="2"/>
      <c r="H1090" s="169"/>
      <c r="I1090" s="169"/>
      <c r="J1090" s="169"/>
      <c r="K1090"/>
      <c r="L1090" s="170"/>
      <c r="M1090" s="170"/>
      <c r="N1090" s="170"/>
      <c r="O1090" s="170"/>
      <c r="P1090" s="169"/>
      <c r="Q1090" s="169"/>
      <c r="R1090" s="169"/>
      <c r="S1090" s="169"/>
      <c r="T1090" s="169"/>
      <c r="U1090" s="169"/>
      <c r="V1090" s="169"/>
      <c r="W1090" s="169"/>
      <c r="X1090" s="170"/>
      <c r="Y1090" s="170"/>
      <c r="Z1090" s="170"/>
      <c r="AA1090" s="170"/>
      <c r="AB1090" s="170"/>
      <c r="AC1090" s="170"/>
      <c r="AD1090" s="170"/>
      <c r="AE1090" s="171"/>
      <c r="AF1090" s="170"/>
      <c r="AG1090" s="170"/>
      <c r="AH1090" s="17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</row>
    <row r="1091" spans="1:149" s="1" customFormat="1" x14ac:dyDescent="0.35">
      <c r="A1091" s="190"/>
      <c r="B1091" s="2"/>
      <c r="C1091" s="2"/>
      <c r="D1091" s="2"/>
      <c r="E1091" s="2"/>
      <c r="F1091" s="2"/>
      <c r="G1091" s="2"/>
      <c r="H1091" s="169"/>
      <c r="I1091" s="169"/>
      <c r="J1091" s="169"/>
      <c r="K1091"/>
      <c r="L1091" s="170"/>
      <c r="M1091" s="170"/>
      <c r="N1091" s="170"/>
      <c r="O1091" s="170"/>
      <c r="P1091" s="169"/>
      <c r="Q1091" s="169"/>
      <c r="R1091" s="169"/>
      <c r="S1091" s="169"/>
      <c r="T1091" s="169"/>
      <c r="U1091" s="169"/>
      <c r="V1091" s="169"/>
      <c r="W1091" s="169"/>
      <c r="X1091" s="11"/>
      <c r="Y1091" s="170"/>
      <c r="Z1091" s="170"/>
      <c r="AA1091" s="170"/>
      <c r="AB1091" s="170"/>
      <c r="AC1091" s="170"/>
      <c r="AD1091" s="170"/>
      <c r="AE1091" s="171"/>
      <c r="AF1091" s="170"/>
      <c r="AG1091" s="170"/>
      <c r="AH1091" s="170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</row>
    <row r="1092" spans="1:149" s="1" customFormat="1" x14ac:dyDescent="0.35">
      <c r="A1092" s="190"/>
      <c r="B1092" s="2"/>
      <c r="C1092" s="2"/>
      <c r="D1092" s="2"/>
      <c r="E1092" s="2"/>
      <c r="F1092" s="2"/>
      <c r="G1092" s="2"/>
      <c r="H1092" s="169"/>
      <c r="I1092" s="169"/>
      <c r="J1092" s="169"/>
      <c r="K1092"/>
      <c r="L1092" s="170"/>
      <c r="M1092" s="170"/>
      <c r="N1092" s="170"/>
      <c r="O1092" s="170"/>
      <c r="P1092" s="169"/>
      <c r="Q1092" s="169"/>
      <c r="R1092" s="169"/>
      <c r="S1092" s="169"/>
      <c r="T1092" s="169"/>
      <c r="U1092" s="169"/>
      <c r="V1092" s="169"/>
      <c r="W1092" s="169"/>
      <c r="X1092" s="11"/>
      <c r="Y1092" s="170"/>
      <c r="Z1092" s="170"/>
      <c r="AA1092" s="170"/>
      <c r="AB1092" s="170"/>
      <c r="AC1092" s="170"/>
      <c r="AD1092" s="170"/>
      <c r="AE1092" s="171"/>
      <c r="AF1092" s="170"/>
      <c r="AG1092" s="170"/>
      <c r="AH1092" s="170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</row>
    <row r="1093" spans="1:149" s="1" customFormat="1" x14ac:dyDescent="0.35">
      <c r="A1093" s="190"/>
      <c r="B1093" s="2"/>
      <c r="C1093" s="2"/>
      <c r="D1093" s="2"/>
      <c r="E1093" s="2"/>
      <c r="F1093" s="2"/>
      <c r="G1093" s="2"/>
      <c r="H1093" s="169"/>
      <c r="I1093" s="169"/>
      <c r="J1093" s="169"/>
      <c r="K1093"/>
      <c r="L1093" s="170"/>
      <c r="M1093" s="170"/>
      <c r="N1093" s="170"/>
      <c r="O1093" s="170"/>
      <c r="P1093" s="169"/>
      <c r="Q1093" s="169"/>
      <c r="R1093" s="169"/>
      <c r="S1093" s="169"/>
      <c r="T1093" s="169"/>
      <c r="U1093" s="169"/>
      <c r="V1093" s="169"/>
      <c r="W1093" s="169"/>
      <c r="X1093" s="11"/>
      <c r="Y1093" s="170"/>
      <c r="Z1093" s="170"/>
      <c r="AA1093" s="170"/>
      <c r="AB1093" s="170"/>
      <c r="AC1093" s="170"/>
      <c r="AD1093" s="170"/>
      <c r="AE1093" s="171"/>
      <c r="AF1093" s="170"/>
      <c r="AG1093" s="170"/>
      <c r="AH1093" s="170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</row>
    <row r="1094" spans="1:149" s="1" customFormat="1" x14ac:dyDescent="0.35">
      <c r="A1094" s="190"/>
      <c r="B1094" s="2"/>
      <c r="C1094" s="2"/>
      <c r="D1094" s="2"/>
      <c r="E1094" s="2"/>
      <c r="F1094" s="2"/>
      <c r="G1094" s="2"/>
      <c r="H1094" s="169"/>
      <c r="I1094" s="169"/>
      <c r="J1094" s="169"/>
      <c r="K1094"/>
      <c r="L1094" s="170"/>
      <c r="M1094" s="170"/>
      <c r="N1094" s="170"/>
      <c r="O1094" s="170"/>
      <c r="P1094" s="169"/>
      <c r="Q1094" s="169"/>
      <c r="R1094" s="169"/>
      <c r="S1094" s="169"/>
      <c r="T1094" s="169"/>
      <c r="U1094" s="169"/>
      <c r="V1094" s="169"/>
      <c r="W1094" s="169"/>
      <c r="X1094" s="170"/>
      <c r="Y1094" s="170"/>
      <c r="Z1094" s="170"/>
      <c r="AA1094" s="170"/>
      <c r="AB1094" s="170"/>
      <c r="AC1094" s="170"/>
      <c r="AD1094" s="170"/>
      <c r="AE1094" s="171"/>
      <c r="AF1094" s="170"/>
      <c r="AG1094" s="170"/>
      <c r="AH1094" s="170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</row>
    <row r="1095" spans="1:149" s="1" customFormat="1" x14ac:dyDescent="0.35">
      <c r="A1095" s="190"/>
      <c r="B1095" s="2"/>
      <c r="C1095" s="2"/>
      <c r="D1095" s="2"/>
      <c r="E1095" s="2"/>
      <c r="F1095" s="2"/>
      <c r="G1095" s="2"/>
      <c r="H1095" s="169"/>
      <c r="I1095" s="169"/>
      <c r="J1095" s="169"/>
      <c r="K1095"/>
      <c r="L1095" s="170"/>
      <c r="M1095" s="170"/>
      <c r="N1095" s="170"/>
      <c r="O1095" s="170"/>
      <c r="P1095" s="169"/>
      <c r="Q1095" s="169"/>
      <c r="R1095" s="169"/>
      <c r="S1095" s="169"/>
      <c r="T1095" s="169"/>
      <c r="U1095" s="169"/>
      <c r="V1095" s="169"/>
      <c r="W1095" s="169"/>
      <c r="X1095" s="11"/>
      <c r="Y1095" s="170"/>
      <c r="Z1095" s="170"/>
      <c r="AA1095" s="170"/>
      <c r="AB1095" s="170"/>
      <c r="AC1095" s="170"/>
      <c r="AD1095" s="170"/>
      <c r="AE1095" s="171"/>
      <c r="AF1095" s="170"/>
      <c r="AG1095" s="170"/>
      <c r="AH1095" s="170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</row>
    <row r="1096" spans="1:149" s="1" customFormat="1" x14ac:dyDescent="0.35">
      <c r="A1096" s="190"/>
      <c r="B1096" s="2"/>
      <c r="C1096" s="2"/>
      <c r="D1096" s="2"/>
      <c r="E1096" s="2"/>
      <c r="F1096" s="2"/>
      <c r="G1096" s="2"/>
      <c r="H1096" s="169"/>
      <c r="I1096" s="169"/>
      <c r="J1096" s="169"/>
      <c r="K1096"/>
      <c r="L1096" s="170"/>
      <c r="M1096" s="170"/>
      <c r="N1096" s="170"/>
      <c r="O1096" s="170"/>
      <c r="P1096" s="169"/>
      <c r="Q1096" s="169"/>
      <c r="R1096" s="169"/>
      <c r="S1096" s="169"/>
      <c r="T1096" s="169"/>
      <c r="U1096" s="169"/>
      <c r="V1096" s="169"/>
      <c r="W1096" s="169"/>
      <c r="X1096" s="11"/>
      <c r="Y1096" s="170"/>
      <c r="Z1096" s="170"/>
      <c r="AA1096" s="170"/>
      <c r="AB1096" s="170"/>
      <c r="AC1096" s="170"/>
      <c r="AD1096" s="170"/>
      <c r="AE1096" s="171"/>
      <c r="AF1096" s="170"/>
      <c r="AG1096" s="170"/>
      <c r="AH1096" s="170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</row>
    <row r="1097" spans="1:149" s="1" customFormat="1" x14ac:dyDescent="0.35">
      <c r="A1097" s="190"/>
      <c r="B1097" s="2"/>
      <c r="C1097" s="2"/>
      <c r="D1097" s="2"/>
      <c r="E1097" s="2"/>
      <c r="F1097" s="2"/>
      <c r="G1097" s="2"/>
      <c r="H1097" s="169"/>
      <c r="I1097" s="169"/>
      <c r="J1097" s="169"/>
      <c r="K1097"/>
      <c r="L1097" s="170"/>
      <c r="M1097" s="170"/>
      <c r="N1097" s="170"/>
      <c r="O1097" s="170"/>
      <c r="P1097" s="169"/>
      <c r="Q1097" s="169"/>
      <c r="R1097" s="169"/>
      <c r="S1097" s="169"/>
      <c r="T1097" s="169"/>
      <c r="U1097" s="169"/>
      <c r="V1097" s="169"/>
      <c r="W1097" s="169"/>
      <c r="X1097" s="11"/>
      <c r="Y1097" s="170"/>
      <c r="Z1097" s="170"/>
      <c r="AA1097" s="170"/>
      <c r="AB1097" s="170"/>
      <c r="AC1097" s="170"/>
      <c r="AD1097" s="170"/>
      <c r="AE1097" s="171"/>
      <c r="AF1097" s="170"/>
      <c r="AG1097" s="170"/>
      <c r="AH1097" s="170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</row>
    <row r="1098" spans="1:149" s="1" customFormat="1" x14ac:dyDescent="0.35">
      <c r="A1098" s="190"/>
      <c r="B1098" s="2"/>
      <c r="C1098" s="2"/>
      <c r="D1098" s="2"/>
      <c r="E1098" s="2"/>
      <c r="F1098" s="2"/>
      <c r="G1098" s="2"/>
      <c r="H1098" s="169"/>
      <c r="I1098" s="169"/>
      <c r="J1098" s="169"/>
      <c r="K1098"/>
      <c r="L1098" s="170"/>
      <c r="M1098" s="170"/>
      <c r="N1098" s="170"/>
      <c r="O1098" s="170"/>
      <c r="P1098" s="169"/>
      <c r="Q1098" s="169"/>
      <c r="R1098" s="169"/>
      <c r="S1098" s="169"/>
      <c r="T1098" s="169"/>
      <c r="U1098" s="169"/>
      <c r="V1098" s="169"/>
      <c r="W1098" s="169"/>
      <c r="X1098" s="170"/>
      <c r="Y1098" s="170"/>
      <c r="Z1098" s="170"/>
      <c r="AA1098" s="170"/>
      <c r="AB1098" s="170"/>
      <c r="AC1098" s="170"/>
      <c r="AD1098" s="170"/>
      <c r="AE1098" s="171"/>
      <c r="AF1098" s="170"/>
      <c r="AG1098" s="170"/>
      <c r="AH1098" s="170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</row>
    <row r="1099" spans="1:149" s="1" customFormat="1" x14ac:dyDescent="0.35">
      <c r="A1099" s="190"/>
      <c r="B1099" s="2"/>
      <c r="C1099" s="2"/>
      <c r="D1099" s="2"/>
      <c r="E1099" s="2"/>
      <c r="F1099" s="2"/>
      <c r="G1099" s="2"/>
      <c r="H1099" s="169"/>
      <c r="I1099" s="169"/>
      <c r="J1099" s="169"/>
      <c r="K1099"/>
      <c r="L1099" s="170"/>
      <c r="M1099" s="170"/>
      <c r="N1099" s="170"/>
      <c r="O1099" s="170"/>
      <c r="P1099" s="169"/>
      <c r="Q1099" s="169"/>
      <c r="R1099" s="169"/>
      <c r="S1099" s="169"/>
      <c r="T1099" s="169"/>
      <c r="U1099" s="169"/>
      <c r="V1099" s="169"/>
      <c r="W1099" s="169"/>
      <c r="X1099" s="11"/>
      <c r="Y1099" s="170"/>
      <c r="Z1099" s="170"/>
      <c r="AA1099" s="170"/>
      <c r="AB1099" s="170"/>
      <c r="AC1099" s="170"/>
      <c r="AD1099" s="170"/>
      <c r="AE1099" s="171"/>
      <c r="AF1099" s="170"/>
      <c r="AG1099" s="170"/>
      <c r="AH1099" s="170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</row>
    <row r="1100" spans="1:149" s="1" customFormat="1" x14ac:dyDescent="0.35">
      <c r="A1100" s="190"/>
      <c r="B1100" s="2"/>
      <c r="C1100" s="2"/>
      <c r="D1100" s="2"/>
      <c r="E1100" s="2"/>
      <c r="F1100" s="2"/>
      <c r="G1100" s="2"/>
      <c r="H1100" s="169"/>
      <c r="I1100" s="169"/>
      <c r="J1100" s="169"/>
      <c r="K1100"/>
      <c r="L1100" s="170"/>
      <c r="M1100" s="170"/>
      <c r="N1100" s="170"/>
      <c r="O1100" s="170"/>
      <c r="P1100" s="169"/>
      <c r="Q1100" s="169"/>
      <c r="R1100" s="169"/>
      <c r="S1100" s="169"/>
      <c r="T1100" s="169"/>
      <c r="U1100" s="169"/>
      <c r="V1100" s="169"/>
      <c r="W1100" s="169"/>
      <c r="X1100" s="11"/>
      <c r="Y1100" s="170"/>
      <c r="Z1100" s="170"/>
      <c r="AA1100" s="170"/>
      <c r="AB1100" s="170"/>
      <c r="AC1100" s="170"/>
      <c r="AD1100" s="170"/>
      <c r="AE1100" s="171"/>
      <c r="AF1100" s="170"/>
      <c r="AG1100" s="170"/>
      <c r="AH1100" s="17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</row>
    <row r="1101" spans="1:149" s="1" customFormat="1" x14ac:dyDescent="0.35">
      <c r="A1101" s="190"/>
      <c r="B1101" s="2"/>
      <c r="C1101" s="2"/>
      <c r="D1101" s="2"/>
      <c r="E1101" s="2"/>
      <c r="F1101" s="2"/>
      <c r="G1101" s="2"/>
      <c r="H1101" s="169"/>
      <c r="I1101" s="169"/>
      <c r="J1101" s="169"/>
      <c r="K1101"/>
      <c r="L1101" s="170"/>
      <c r="M1101" s="170"/>
      <c r="N1101" s="170"/>
      <c r="O1101" s="170"/>
      <c r="P1101" s="169"/>
      <c r="Q1101" s="169"/>
      <c r="R1101" s="169"/>
      <c r="S1101" s="169"/>
      <c r="T1101" s="169"/>
      <c r="U1101" s="169"/>
      <c r="V1101" s="169"/>
      <c r="W1101" s="169"/>
      <c r="X1101" s="11"/>
      <c r="Y1101" s="170"/>
      <c r="Z1101" s="170"/>
      <c r="AA1101" s="170"/>
      <c r="AB1101" s="170"/>
      <c r="AC1101" s="170"/>
      <c r="AD1101" s="170"/>
      <c r="AE1101" s="171"/>
      <c r="AF1101" s="170"/>
      <c r="AG1101" s="170"/>
      <c r="AH1101" s="170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</row>
    <row r="1102" spans="1:149" s="1" customFormat="1" x14ac:dyDescent="0.35">
      <c r="A1102" s="190"/>
      <c r="B1102" s="2"/>
      <c r="C1102" s="2"/>
      <c r="D1102" s="2"/>
      <c r="E1102" s="2"/>
      <c r="F1102" s="2"/>
      <c r="G1102" s="2"/>
      <c r="H1102" s="169"/>
      <c r="I1102" s="169"/>
      <c r="J1102" s="169"/>
      <c r="K1102"/>
      <c r="L1102" s="170"/>
      <c r="M1102" s="170"/>
      <c r="N1102" s="170"/>
      <c r="O1102" s="170"/>
      <c r="P1102" s="169"/>
      <c r="Q1102" s="169"/>
      <c r="R1102" s="169"/>
      <c r="S1102" s="169"/>
      <c r="T1102" s="169"/>
      <c r="U1102" s="169"/>
      <c r="V1102" s="169"/>
      <c r="W1102" s="169"/>
      <c r="X1102" s="170"/>
      <c r="Y1102" s="170"/>
      <c r="Z1102" s="170"/>
      <c r="AA1102" s="170"/>
      <c r="AB1102" s="170"/>
      <c r="AC1102" s="170"/>
      <c r="AD1102" s="170"/>
      <c r="AE1102" s="171"/>
      <c r="AF1102" s="170"/>
      <c r="AG1102" s="170"/>
      <c r="AH1102" s="170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</row>
    <row r="1103" spans="1:149" s="1" customFormat="1" x14ac:dyDescent="0.35">
      <c r="A1103" s="190"/>
      <c r="B1103" s="2"/>
      <c r="C1103" s="2"/>
      <c r="D1103" s="2"/>
      <c r="E1103" s="2"/>
      <c r="F1103" s="2"/>
      <c r="G1103" s="2"/>
      <c r="H1103" s="169"/>
      <c r="I1103" s="169"/>
      <c r="J1103" s="169"/>
      <c r="K1103"/>
      <c r="L1103" s="170"/>
      <c r="M1103" s="170"/>
      <c r="N1103" s="170"/>
      <c r="O1103" s="170"/>
      <c r="P1103" s="169"/>
      <c r="Q1103" s="169"/>
      <c r="R1103" s="169"/>
      <c r="S1103" s="169"/>
      <c r="T1103" s="169"/>
      <c r="U1103" s="169"/>
      <c r="V1103" s="169"/>
      <c r="W1103" s="169"/>
      <c r="X1103" s="11"/>
      <c r="Y1103" s="170"/>
      <c r="Z1103" s="170"/>
      <c r="AA1103" s="170"/>
      <c r="AB1103" s="170"/>
      <c r="AC1103" s="170"/>
      <c r="AD1103" s="170"/>
      <c r="AE1103" s="171"/>
      <c r="AF1103" s="170"/>
      <c r="AG1103" s="170"/>
      <c r="AH1103" s="170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</row>
    <row r="1104" spans="1:149" s="1" customFormat="1" x14ac:dyDescent="0.35">
      <c r="A1104" s="190"/>
      <c r="B1104" s="2"/>
      <c r="C1104" s="2"/>
      <c r="D1104" s="2"/>
      <c r="E1104" s="2"/>
      <c r="F1104" s="2"/>
      <c r="G1104" s="2"/>
      <c r="H1104" s="169"/>
      <c r="I1104" s="169"/>
      <c r="J1104" s="169"/>
      <c r="K1104"/>
      <c r="L1104" s="170"/>
      <c r="M1104" s="170"/>
      <c r="N1104" s="170"/>
      <c r="O1104" s="170"/>
      <c r="P1104" s="169"/>
      <c r="Q1104" s="169"/>
      <c r="R1104" s="169"/>
      <c r="S1104" s="169"/>
      <c r="T1104" s="169"/>
      <c r="U1104" s="169"/>
      <c r="V1104" s="169"/>
      <c r="W1104" s="169"/>
      <c r="X1104" s="11"/>
      <c r="Y1104" s="170"/>
      <c r="Z1104" s="170"/>
      <c r="AA1104" s="170"/>
      <c r="AB1104" s="170"/>
      <c r="AC1104" s="170"/>
      <c r="AD1104" s="170"/>
      <c r="AE1104" s="171"/>
      <c r="AF1104" s="170"/>
      <c r="AG1104" s="170"/>
      <c r="AH1104" s="170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</row>
    <row r="1105" spans="1:149" s="1" customFormat="1" x14ac:dyDescent="0.35">
      <c r="A1105" s="190"/>
      <c r="B1105" s="2"/>
      <c r="C1105" s="2"/>
      <c r="D1105" s="2"/>
      <c r="E1105" s="2"/>
      <c r="F1105" s="2"/>
      <c r="G1105" s="2"/>
      <c r="H1105" s="169"/>
      <c r="I1105" s="169"/>
      <c r="J1105" s="169"/>
      <c r="K1105"/>
      <c r="L1105" s="170"/>
      <c r="M1105" s="170"/>
      <c r="N1105" s="170"/>
      <c r="O1105" s="170"/>
      <c r="P1105" s="169"/>
      <c r="Q1105" s="169"/>
      <c r="R1105" s="169"/>
      <c r="S1105" s="169"/>
      <c r="T1105" s="169"/>
      <c r="U1105" s="169"/>
      <c r="V1105" s="169"/>
      <c r="W1105" s="169"/>
      <c r="X1105" s="11"/>
      <c r="Y1105" s="170"/>
      <c r="Z1105" s="170"/>
      <c r="AA1105" s="170"/>
      <c r="AB1105" s="170"/>
      <c r="AC1105" s="170"/>
      <c r="AD1105" s="170"/>
      <c r="AE1105" s="171"/>
      <c r="AF1105" s="170"/>
      <c r="AG1105" s="170"/>
      <c r="AH1105" s="170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</row>
    <row r="1106" spans="1:149" s="1" customFormat="1" x14ac:dyDescent="0.35">
      <c r="A1106" s="190"/>
      <c r="B1106" s="2"/>
      <c r="C1106" s="2"/>
      <c r="D1106" s="2"/>
      <c r="E1106" s="2"/>
      <c r="F1106" s="2"/>
      <c r="G1106" s="2"/>
      <c r="H1106" s="169"/>
      <c r="I1106" s="169"/>
      <c r="J1106" s="169"/>
      <c r="K1106"/>
      <c r="L1106" s="170"/>
      <c r="M1106" s="170"/>
      <c r="N1106" s="170"/>
      <c r="O1106" s="170"/>
      <c r="P1106" s="169"/>
      <c r="Q1106" s="169"/>
      <c r="R1106" s="169"/>
      <c r="S1106" s="169"/>
      <c r="T1106" s="169"/>
      <c r="U1106" s="169"/>
      <c r="V1106" s="169"/>
      <c r="W1106" s="169"/>
      <c r="X1106" s="170"/>
      <c r="Y1106" s="170"/>
      <c r="Z1106" s="170"/>
      <c r="AA1106" s="170"/>
      <c r="AB1106" s="170"/>
      <c r="AC1106" s="170"/>
      <c r="AD1106" s="170"/>
      <c r="AE1106" s="171"/>
      <c r="AF1106" s="170"/>
      <c r="AG1106" s="170"/>
      <c r="AH1106" s="170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</row>
    <row r="1107" spans="1:149" s="1" customFormat="1" x14ac:dyDescent="0.35">
      <c r="A1107" s="190"/>
      <c r="B1107" s="2"/>
      <c r="C1107" s="2"/>
      <c r="D1107" s="2"/>
      <c r="E1107" s="2"/>
      <c r="F1107" s="2"/>
      <c r="G1107" s="2"/>
      <c r="H1107" s="169"/>
      <c r="I1107" s="169"/>
      <c r="J1107" s="169"/>
      <c r="K1107"/>
      <c r="L1107" s="170"/>
      <c r="M1107" s="170"/>
      <c r="N1107" s="170"/>
      <c r="O1107" s="170"/>
      <c r="P1107" s="169"/>
      <c r="Q1107" s="169"/>
      <c r="R1107" s="169"/>
      <c r="S1107" s="169"/>
      <c r="T1107" s="169"/>
      <c r="U1107" s="169"/>
      <c r="V1107" s="169"/>
      <c r="W1107" s="169"/>
      <c r="X1107" s="11"/>
      <c r="Y1107" s="170"/>
      <c r="Z1107" s="170"/>
      <c r="AA1107" s="170"/>
      <c r="AB1107" s="170"/>
      <c r="AC1107" s="170"/>
      <c r="AD1107" s="170"/>
      <c r="AE1107" s="171"/>
      <c r="AF1107" s="170"/>
      <c r="AG1107" s="170"/>
      <c r="AH1107" s="170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</row>
    <row r="1108" spans="1:149" s="1" customFormat="1" x14ac:dyDescent="0.35">
      <c r="A1108" s="190"/>
      <c r="B1108" s="2"/>
      <c r="C1108" s="2"/>
      <c r="D1108" s="2"/>
      <c r="E1108" s="2"/>
      <c r="F1108" s="2"/>
      <c r="G1108" s="2"/>
      <c r="H1108" s="169"/>
      <c r="I1108" s="169"/>
      <c r="J1108" s="169"/>
      <c r="K1108"/>
      <c r="L1108" s="170"/>
      <c r="M1108" s="170"/>
      <c r="N1108" s="170"/>
      <c r="O1108" s="170"/>
      <c r="P1108" s="169"/>
      <c r="Q1108" s="169"/>
      <c r="R1108" s="169"/>
      <c r="S1108" s="169"/>
      <c r="T1108" s="169"/>
      <c r="U1108" s="169"/>
      <c r="V1108" s="169"/>
      <c r="W1108" s="169"/>
      <c r="X1108" s="11"/>
      <c r="Y1108" s="170"/>
      <c r="Z1108" s="170"/>
      <c r="AA1108" s="170"/>
      <c r="AB1108" s="170"/>
      <c r="AC1108" s="170"/>
      <c r="AD1108" s="170"/>
      <c r="AE1108" s="171"/>
      <c r="AF1108" s="170"/>
      <c r="AG1108" s="170"/>
      <c r="AH1108" s="170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</row>
    <row r="1109" spans="1:149" s="1" customFormat="1" x14ac:dyDescent="0.35">
      <c r="A1109" s="190"/>
      <c r="B1109" s="2"/>
      <c r="C1109" s="2"/>
      <c r="D1109" s="2"/>
      <c r="E1109" s="2"/>
      <c r="F1109" s="2"/>
      <c r="G1109" s="2"/>
      <c r="H1109" s="169"/>
      <c r="I1109" s="169"/>
      <c r="J1109" s="169"/>
      <c r="K1109"/>
      <c r="L1109" s="170"/>
      <c r="M1109" s="170"/>
      <c r="N1109" s="170"/>
      <c r="O1109" s="170"/>
      <c r="P1109" s="169"/>
      <c r="Q1109" s="169"/>
      <c r="R1109" s="169"/>
      <c r="S1109" s="169"/>
      <c r="T1109" s="169"/>
      <c r="U1109" s="169"/>
      <c r="V1109" s="169"/>
      <c r="W1109" s="169"/>
      <c r="X1109" s="11"/>
      <c r="Y1109" s="170"/>
      <c r="Z1109" s="170"/>
      <c r="AA1109" s="170"/>
      <c r="AB1109" s="170"/>
      <c r="AC1109" s="170"/>
      <c r="AD1109" s="170"/>
      <c r="AE1109" s="171"/>
      <c r="AF1109" s="170"/>
      <c r="AG1109" s="170"/>
      <c r="AH1109" s="170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</row>
    <row r="1110" spans="1:149" s="1" customFormat="1" x14ac:dyDescent="0.35">
      <c r="A1110" s="190"/>
      <c r="B1110" s="2"/>
      <c r="C1110" s="2"/>
      <c r="D1110" s="2"/>
      <c r="E1110" s="2"/>
      <c r="F1110" s="2"/>
      <c r="G1110" s="2"/>
      <c r="H1110" s="169"/>
      <c r="I1110" s="169"/>
      <c r="J1110" s="169"/>
      <c r="K1110"/>
      <c r="L1110" s="170"/>
      <c r="M1110" s="170"/>
      <c r="N1110" s="170"/>
      <c r="O1110" s="170"/>
      <c r="P1110" s="169"/>
      <c r="Q1110" s="169"/>
      <c r="R1110" s="169"/>
      <c r="S1110" s="169"/>
      <c r="T1110" s="169"/>
      <c r="U1110" s="169"/>
      <c r="V1110" s="169"/>
      <c r="W1110" s="169"/>
      <c r="X1110" s="170"/>
      <c r="Y1110" s="170"/>
      <c r="Z1110" s="170"/>
      <c r="AA1110" s="170"/>
      <c r="AB1110" s="170"/>
      <c r="AC1110" s="170"/>
      <c r="AD1110" s="170"/>
      <c r="AE1110" s="171"/>
      <c r="AF1110" s="170"/>
      <c r="AG1110" s="170"/>
      <c r="AH1110" s="17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</row>
    <row r="1111" spans="1:149" s="1" customFormat="1" x14ac:dyDescent="0.35">
      <c r="A1111" s="190"/>
      <c r="B1111" s="2"/>
      <c r="C1111" s="2"/>
      <c r="D1111" s="2"/>
      <c r="E1111" s="2"/>
      <c r="F1111" s="2"/>
      <c r="G1111" s="2"/>
      <c r="H1111" s="169"/>
      <c r="I1111" s="169"/>
      <c r="J1111" s="169"/>
      <c r="K1111"/>
      <c r="L1111" s="170"/>
      <c r="M1111" s="170"/>
      <c r="N1111" s="170"/>
      <c r="O1111" s="170"/>
      <c r="P1111" s="169"/>
      <c r="Q1111" s="169"/>
      <c r="R1111" s="169"/>
      <c r="S1111" s="169"/>
      <c r="T1111" s="169"/>
      <c r="U1111" s="169"/>
      <c r="V1111" s="169"/>
      <c r="W1111" s="169"/>
      <c r="X1111" s="11"/>
      <c r="Y1111" s="170"/>
      <c r="Z1111" s="170"/>
      <c r="AA1111" s="170"/>
      <c r="AB1111" s="170"/>
      <c r="AC1111" s="170"/>
      <c r="AD1111" s="170"/>
      <c r="AE1111" s="171"/>
      <c r="AF1111" s="170"/>
      <c r="AG1111" s="170"/>
      <c r="AH1111" s="170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</row>
    <row r="1112" spans="1:149" s="1" customFormat="1" x14ac:dyDescent="0.35">
      <c r="A1112" s="190"/>
      <c r="B1112" s="2"/>
      <c r="C1112" s="2"/>
      <c r="D1112" s="2"/>
      <c r="E1112" s="2"/>
      <c r="F1112" s="2"/>
      <c r="G1112" s="2"/>
      <c r="H1112" s="169"/>
      <c r="I1112" s="169"/>
      <c r="J1112" s="169"/>
      <c r="K1112"/>
      <c r="L1112" s="170"/>
      <c r="M1112" s="170"/>
      <c r="N1112" s="170"/>
      <c r="O1112" s="170"/>
      <c r="P1112" s="169"/>
      <c r="Q1112" s="169"/>
      <c r="R1112" s="169"/>
      <c r="S1112" s="169"/>
      <c r="T1112" s="169"/>
      <c r="U1112" s="169"/>
      <c r="V1112" s="169"/>
      <c r="W1112" s="169"/>
      <c r="X1112" s="11"/>
      <c r="Y1112" s="170"/>
      <c r="Z1112" s="170"/>
      <c r="AA1112" s="170"/>
      <c r="AB1112" s="170"/>
      <c r="AC1112" s="170"/>
      <c r="AD1112" s="170"/>
      <c r="AE1112" s="171"/>
      <c r="AF1112" s="170"/>
      <c r="AG1112" s="170"/>
      <c r="AH1112" s="170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</row>
    <row r="1113" spans="1:149" s="1" customFormat="1" x14ac:dyDescent="0.35">
      <c r="A1113" s="190"/>
      <c r="B1113" s="2"/>
      <c r="C1113" s="2"/>
      <c r="D1113" s="2"/>
      <c r="E1113" s="2"/>
      <c r="F1113" s="2"/>
      <c r="G1113" s="2"/>
      <c r="H1113" s="169"/>
      <c r="I1113" s="169"/>
      <c r="J1113" s="169"/>
      <c r="K1113"/>
      <c r="L1113" s="170"/>
      <c r="M1113" s="170"/>
      <c r="N1113" s="170"/>
      <c r="O1113" s="170"/>
      <c r="P1113" s="169"/>
      <c r="Q1113" s="169"/>
      <c r="R1113" s="169"/>
      <c r="S1113" s="169"/>
      <c r="T1113" s="169"/>
      <c r="U1113" s="169"/>
      <c r="V1113" s="169"/>
      <c r="W1113" s="169"/>
      <c r="X1113" s="11"/>
      <c r="Y1113" s="170"/>
      <c r="Z1113" s="170"/>
      <c r="AA1113" s="170"/>
      <c r="AB1113" s="170"/>
      <c r="AC1113" s="170"/>
      <c r="AD1113" s="170"/>
      <c r="AE1113" s="171"/>
      <c r="AF1113" s="170"/>
      <c r="AG1113" s="170"/>
      <c r="AH1113" s="170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</row>
    <row r="1114" spans="1:149" s="1" customFormat="1" x14ac:dyDescent="0.35">
      <c r="A1114" s="190"/>
      <c r="B1114" s="2"/>
      <c r="C1114" s="2"/>
      <c r="D1114" s="2"/>
      <c r="E1114" s="2"/>
      <c r="F1114" s="2"/>
      <c r="G1114" s="2"/>
      <c r="H1114" s="169"/>
      <c r="I1114" s="169"/>
      <c r="J1114" s="169"/>
      <c r="K1114"/>
      <c r="L1114" s="170"/>
      <c r="M1114" s="170"/>
      <c r="N1114" s="170"/>
      <c r="O1114" s="170"/>
      <c r="P1114" s="169"/>
      <c r="Q1114" s="169"/>
      <c r="R1114" s="169"/>
      <c r="S1114" s="169"/>
      <c r="T1114" s="169"/>
      <c r="U1114" s="169"/>
      <c r="V1114" s="169"/>
      <c r="W1114" s="169"/>
      <c r="X1114" s="170"/>
      <c r="Y1114" s="170"/>
      <c r="Z1114" s="170"/>
      <c r="AA1114" s="170"/>
      <c r="AB1114" s="170"/>
      <c r="AC1114" s="170"/>
      <c r="AD1114" s="170"/>
      <c r="AE1114" s="171"/>
      <c r="AF1114" s="170"/>
      <c r="AG1114" s="170"/>
      <c r="AH1114" s="170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</row>
    <row r="1115" spans="1:149" s="1" customFormat="1" x14ac:dyDescent="0.35">
      <c r="A1115" s="190"/>
      <c r="B1115" s="2"/>
      <c r="C1115" s="2"/>
      <c r="D1115" s="2"/>
      <c r="E1115" s="2"/>
      <c r="F1115" s="2"/>
      <c r="G1115" s="2"/>
      <c r="H1115" s="169"/>
      <c r="I1115" s="169"/>
      <c r="J1115" s="169"/>
      <c r="K1115"/>
      <c r="L1115" s="170"/>
      <c r="M1115" s="170"/>
      <c r="N1115" s="170"/>
      <c r="O1115" s="170"/>
      <c r="P1115" s="169"/>
      <c r="Q1115" s="169"/>
      <c r="R1115" s="169"/>
      <c r="S1115" s="169"/>
      <c r="T1115" s="169"/>
      <c r="U1115" s="169"/>
      <c r="V1115" s="169"/>
      <c r="W1115" s="169"/>
      <c r="X1115" s="11"/>
      <c r="Y1115" s="170"/>
      <c r="Z1115" s="170"/>
      <c r="AA1115" s="170"/>
      <c r="AB1115" s="170"/>
      <c r="AC1115" s="170"/>
      <c r="AD1115" s="170"/>
      <c r="AE1115" s="171"/>
      <c r="AF1115" s="170"/>
      <c r="AG1115" s="170"/>
      <c r="AH1115" s="170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</row>
    <row r="1116" spans="1:149" s="1" customFormat="1" x14ac:dyDescent="0.35">
      <c r="A1116" s="190"/>
      <c r="B1116" s="2"/>
      <c r="C1116" s="2"/>
      <c r="D1116" s="2"/>
      <c r="E1116" s="2"/>
      <c r="F1116" s="2"/>
      <c r="G1116" s="2"/>
      <c r="H1116" s="169"/>
      <c r="I1116" s="169"/>
      <c r="J1116" s="169"/>
      <c r="K1116"/>
      <c r="L1116" s="170"/>
      <c r="M1116" s="170"/>
      <c r="N1116" s="170"/>
      <c r="O1116" s="170"/>
      <c r="P1116" s="169"/>
      <c r="Q1116" s="169"/>
      <c r="R1116" s="169"/>
      <c r="S1116" s="169"/>
      <c r="T1116" s="169"/>
      <c r="U1116" s="169"/>
      <c r="V1116" s="169"/>
      <c r="W1116" s="169"/>
      <c r="X1116" s="11"/>
      <c r="Y1116" s="170"/>
      <c r="Z1116" s="170"/>
      <c r="AA1116" s="170"/>
      <c r="AB1116" s="170"/>
      <c r="AC1116" s="170"/>
      <c r="AD1116" s="170"/>
      <c r="AE1116" s="171"/>
      <c r="AF1116" s="170"/>
      <c r="AG1116" s="170"/>
      <c r="AH1116" s="170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</row>
    <row r="1117" spans="1:149" s="1" customFormat="1" x14ac:dyDescent="0.35">
      <c r="A1117" s="190"/>
      <c r="B1117" s="2"/>
      <c r="C1117" s="2"/>
      <c r="D1117" s="2"/>
      <c r="E1117" s="2"/>
      <c r="F1117" s="2"/>
      <c r="G1117" s="2"/>
      <c r="H1117" s="169"/>
      <c r="I1117" s="169"/>
      <c r="J1117" s="169"/>
      <c r="K1117"/>
      <c r="L1117" s="170"/>
      <c r="M1117" s="170"/>
      <c r="N1117" s="170"/>
      <c r="O1117" s="170"/>
      <c r="P1117" s="169"/>
      <c r="Q1117" s="169"/>
      <c r="R1117" s="169"/>
      <c r="S1117" s="169"/>
      <c r="T1117" s="169"/>
      <c r="U1117" s="169"/>
      <c r="V1117" s="169"/>
      <c r="W1117" s="169"/>
      <c r="X1117" s="11"/>
      <c r="Y1117" s="170"/>
      <c r="Z1117" s="170"/>
      <c r="AA1117" s="170"/>
      <c r="AB1117" s="170"/>
      <c r="AC1117" s="170"/>
      <c r="AD1117" s="170"/>
      <c r="AE1117" s="171"/>
      <c r="AF1117" s="170"/>
      <c r="AG1117" s="170"/>
      <c r="AH1117" s="170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</row>
    <row r="1118" spans="1:149" s="1" customFormat="1" x14ac:dyDescent="0.35">
      <c r="A1118" s="190"/>
      <c r="B1118" s="2"/>
      <c r="C1118" s="2"/>
      <c r="D1118" s="2"/>
      <c r="E1118" s="2"/>
      <c r="F1118" s="2"/>
      <c r="G1118" s="2"/>
      <c r="H1118" s="169"/>
      <c r="I1118" s="169"/>
      <c r="J1118" s="169"/>
      <c r="K1118"/>
      <c r="L1118" s="170"/>
      <c r="M1118" s="170"/>
      <c r="N1118" s="170"/>
      <c r="O1118" s="170"/>
      <c r="P1118" s="169"/>
      <c r="Q1118" s="169"/>
      <c r="R1118" s="169"/>
      <c r="S1118" s="169"/>
      <c r="T1118" s="169"/>
      <c r="U1118" s="169"/>
      <c r="V1118" s="169"/>
      <c r="W1118" s="169"/>
      <c r="X1118" s="170"/>
      <c r="Y1118" s="170"/>
      <c r="Z1118" s="170"/>
      <c r="AA1118" s="170"/>
      <c r="AB1118" s="170"/>
      <c r="AC1118" s="170"/>
      <c r="AD1118" s="170"/>
      <c r="AE1118" s="171"/>
      <c r="AF1118" s="170"/>
      <c r="AG1118" s="170"/>
      <c r="AH1118" s="170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</row>
    <row r="1119" spans="1:149" s="1" customFormat="1" x14ac:dyDescent="0.35">
      <c r="A1119" s="190"/>
      <c r="B1119" s="2"/>
      <c r="C1119" s="2"/>
      <c r="D1119" s="2"/>
      <c r="E1119" s="2"/>
      <c r="F1119" s="2"/>
      <c r="G1119" s="2"/>
      <c r="H1119" s="169"/>
      <c r="I1119" s="169"/>
      <c r="J1119" s="169"/>
      <c r="K1119"/>
      <c r="L1119" s="170"/>
      <c r="M1119" s="170"/>
      <c r="N1119" s="170"/>
      <c r="O1119" s="170"/>
      <c r="P1119" s="169"/>
      <c r="Q1119" s="169"/>
      <c r="R1119" s="169"/>
      <c r="S1119" s="169"/>
      <c r="T1119" s="169"/>
      <c r="U1119" s="169"/>
      <c r="V1119" s="169"/>
      <c r="W1119" s="169"/>
      <c r="X1119" s="11"/>
      <c r="Y1119" s="170"/>
      <c r="Z1119" s="170"/>
      <c r="AA1119" s="170"/>
      <c r="AB1119" s="170"/>
      <c r="AC1119" s="170"/>
      <c r="AD1119" s="170"/>
      <c r="AE1119" s="171"/>
      <c r="AF1119" s="170"/>
      <c r="AG1119" s="170"/>
      <c r="AH1119" s="170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</row>
    <row r="1120" spans="1:149" s="1" customFormat="1" x14ac:dyDescent="0.35">
      <c r="A1120" s="190"/>
      <c r="B1120" s="2"/>
      <c r="C1120" s="2"/>
      <c r="D1120" s="2"/>
      <c r="E1120" s="2"/>
      <c r="F1120" s="2"/>
      <c r="G1120" s="2"/>
      <c r="H1120" s="169"/>
      <c r="I1120" s="169"/>
      <c r="J1120" s="169"/>
      <c r="K1120"/>
      <c r="L1120" s="170"/>
      <c r="M1120" s="170"/>
      <c r="N1120" s="170"/>
      <c r="O1120" s="170"/>
      <c r="P1120" s="169"/>
      <c r="Q1120" s="169"/>
      <c r="R1120" s="169"/>
      <c r="S1120" s="169"/>
      <c r="T1120" s="169"/>
      <c r="U1120" s="169"/>
      <c r="V1120" s="169"/>
      <c r="W1120" s="169"/>
      <c r="X1120" s="11"/>
      <c r="Y1120" s="170"/>
      <c r="Z1120" s="170"/>
      <c r="AA1120" s="170"/>
      <c r="AB1120" s="170"/>
      <c r="AC1120" s="170"/>
      <c r="AD1120" s="170"/>
      <c r="AE1120" s="171"/>
      <c r="AF1120" s="170"/>
      <c r="AG1120" s="170"/>
      <c r="AH1120" s="17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</row>
    <row r="1121" spans="1:149" s="1" customFormat="1" x14ac:dyDescent="0.35">
      <c r="A1121" s="190"/>
      <c r="B1121" s="2"/>
      <c r="C1121" s="2"/>
      <c r="D1121" s="2"/>
      <c r="E1121" s="2"/>
      <c r="F1121" s="2"/>
      <c r="G1121" s="2"/>
      <c r="H1121" s="169"/>
      <c r="I1121" s="169"/>
      <c r="J1121" s="169"/>
      <c r="K1121"/>
      <c r="L1121" s="170"/>
      <c r="M1121" s="170"/>
      <c r="N1121" s="170"/>
      <c r="O1121" s="170"/>
      <c r="P1121" s="169"/>
      <c r="Q1121" s="169"/>
      <c r="R1121" s="169"/>
      <c r="S1121" s="169"/>
      <c r="T1121" s="169"/>
      <c r="U1121" s="169"/>
      <c r="V1121" s="169"/>
      <c r="W1121" s="169"/>
      <c r="X1121" s="11"/>
      <c r="Y1121" s="170"/>
      <c r="Z1121" s="170"/>
      <c r="AA1121" s="170"/>
      <c r="AB1121" s="170"/>
      <c r="AC1121" s="170"/>
      <c r="AD1121" s="170"/>
      <c r="AE1121" s="171"/>
      <c r="AF1121" s="170"/>
      <c r="AG1121" s="170"/>
      <c r="AH1121" s="170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</row>
    <row r="1122" spans="1:149" s="1" customFormat="1" x14ac:dyDescent="0.35">
      <c r="A1122" s="190"/>
      <c r="B1122" s="2"/>
      <c r="C1122" s="2"/>
      <c r="D1122" s="2"/>
      <c r="E1122" s="2"/>
      <c r="F1122" s="2"/>
      <c r="G1122" s="2"/>
      <c r="H1122" s="169"/>
      <c r="I1122" s="169"/>
      <c r="J1122" s="169"/>
      <c r="K1122"/>
      <c r="L1122" s="170"/>
      <c r="M1122" s="170"/>
      <c r="N1122" s="170"/>
      <c r="O1122" s="170"/>
      <c r="P1122" s="169"/>
      <c r="Q1122" s="169"/>
      <c r="R1122" s="169"/>
      <c r="S1122" s="169"/>
      <c r="T1122" s="169"/>
      <c r="U1122" s="169"/>
      <c r="V1122" s="169"/>
      <c r="W1122" s="169"/>
      <c r="X1122" s="170"/>
      <c r="Y1122" s="170"/>
      <c r="Z1122" s="170"/>
      <c r="AA1122" s="170"/>
      <c r="AB1122" s="170"/>
      <c r="AC1122" s="170"/>
      <c r="AD1122" s="170"/>
      <c r="AE1122" s="171"/>
      <c r="AF1122" s="170"/>
      <c r="AG1122" s="170"/>
      <c r="AH1122" s="170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</row>
    <row r="1123" spans="1:149" s="1" customFormat="1" x14ac:dyDescent="0.35">
      <c r="A1123" s="190"/>
      <c r="B1123" s="2"/>
      <c r="C1123" s="2"/>
      <c r="D1123" s="2"/>
      <c r="E1123" s="2"/>
      <c r="F1123" s="2"/>
      <c r="G1123" s="2"/>
      <c r="H1123" s="169"/>
      <c r="I1123" s="169"/>
      <c r="J1123" s="169"/>
      <c r="K1123"/>
      <c r="L1123" s="170"/>
      <c r="M1123" s="170"/>
      <c r="N1123" s="170"/>
      <c r="O1123" s="170"/>
      <c r="P1123" s="169"/>
      <c r="Q1123" s="169"/>
      <c r="R1123" s="169"/>
      <c r="S1123" s="169"/>
      <c r="T1123" s="169"/>
      <c r="U1123" s="169"/>
      <c r="V1123" s="169"/>
      <c r="W1123" s="169"/>
      <c r="X1123" s="11"/>
      <c r="Y1123" s="170"/>
      <c r="Z1123" s="170"/>
      <c r="AA1123" s="170"/>
      <c r="AB1123" s="170"/>
      <c r="AC1123" s="170"/>
      <c r="AD1123" s="170"/>
      <c r="AE1123" s="171"/>
      <c r="AF1123" s="170"/>
      <c r="AG1123" s="170"/>
      <c r="AH1123" s="170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</row>
    <row r="1124" spans="1:149" s="1" customFormat="1" x14ac:dyDescent="0.35">
      <c r="A1124" s="190"/>
      <c r="B1124" s="2"/>
      <c r="C1124" s="2"/>
      <c r="D1124" s="2"/>
      <c r="E1124" s="2"/>
      <c r="F1124" s="2"/>
      <c r="G1124" s="2"/>
      <c r="H1124" s="169"/>
      <c r="I1124" s="169"/>
      <c r="J1124" s="169"/>
      <c r="K1124"/>
      <c r="L1124" s="170"/>
      <c r="M1124" s="170"/>
      <c r="N1124" s="170"/>
      <c r="O1124" s="170"/>
      <c r="P1124" s="169"/>
      <c r="Q1124" s="169"/>
      <c r="R1124" s="169"/>
      <c r="S1124" s="169"/>
      <c r="T1124" s="169"/>
      <c r="U1124" s="169"/>
      <c r="V1124" s="169"/>
      <c r="W1124" s="169"/>
      <c r="X1124" s="11"/>
      <c r="Y1124" s="170"/>
      <c r="Z1124" s="170"/>
      <c r="AA1124" s="170"/>
      <c r="AB1124" s="170"/>
      <c r="AC1124" s="170"/>
      <c r="AD1124" s="170"/>
      <c r="AE1124" s="171"/>
      <c r="AF1124" s="170"/>
      <c r="AG1124" s="170"/>
      <c r="AH1124" s="170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</row>
    <row r="1125" spans="1:149" s="1" customFormat="1" x14ac:dyDescent="0.35">
      <c r="A1125" s="190"/>
      <c r="B1125" s="2"/>
      <c r="C1125" s="2"/>
      <c r="D1125" s="2"/>
      <c r="E1125" s="2"/>
      <c r="F1125" s="2"/>
      <c r="G1125" s="2"/>
      <c r="H1125" s="169"/>
      <c r="I1125" s="169"/>
      <c r="J1125" s="169"/>
      <c r="K1125"/>
      <c r="L1125" s="170"/>
      <c r="M1125" s="170"/>
      <c r="N1125" s="170"/>
      <c r="O1125" s="170"/>
      <c r="P1125" s="169"/>
      <c r="Q1125" s="169"/>
      <c r="R1125" s="169"/>
      <c r="S1125" s="169"/>
      <c r="T1125" s="169"/>
      <c r="U1125" s="169"/>
      <c r="V1125" s="169"/>
      <c r="W1125" s="169"/>
      <c r="X1125" s="11"/>
      <c r="Y1125" s="170"/>
      <c r="Z1125" s="170"/>
      <c r="AA1125" s="170"/>
      <c r="AB1125" s="170"/>
      <c r="AC1125" s="170"/>
      <c r="AD1125" s="170"/>
      <c r="AE1125" s="171"/>
      <c r="AF1125" s="170"/>
      <c r="AG1125" s="170"/>
      <c r="AH1125" s="170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</row>
    <row r="1126" spans="1:149" s="1" customFormat="1" x14ac:dyDescent="0.35">
      <c r="A1126" s="190"/>
      <c r="B1126" s="2"/>
      <c r="C1126" s="2"/>
      <c r="D1126" s="2"/>
      <c r="E1126" s="2"/>
      <c r="F1126" s="2"/>
      <c r="G1126" s="2"/>
      <c r="H1126" s="169"/>
      <c r="I1126" s="169"/>
      <c r="J1126" s="169"/>
      <c r="K1126"/>
      <c r="L1126" s="170"/>
      <c r="M1126" s="170"/>
      <c r="N1126" s="170"/>
      <c r="O1126" s="170"/>
      <c r="P1126" s="169"/>
      <c r="Q1126" s="169"/>
      <c r="R1126" s="169"/>
      <c r="S1126" s="169"/>
      <c r="T1126" s="169"/>
      <c r="U1126" s="169"/>
      <c r="V1126" s="169"/>
      <c r="W1126" s="169"/>
      <c r="X1126" s="170"/>
      <c r="Y1126" s="170"/>
      <c r="Z1126" s="170"/>
      <c r="AA1126" s="170"/>
      <c r="AB1126" s="170"/>
      <c r="AC1126" s="170"/>
      <c r="AD1126" s="170"/>
      <c r="AE1126" s="171"/>
      <c r="AF1126" s="170"/>
      <c r="AG1126" s="170"/>
      <c r="AH1126" s="170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</row>
    <row r="1127" spans="1:149" s="1" customFormat="1" x14ac:dyDescent="0.35">
      <c r="A1127" s="190"/>
      <c r="B1127" s="2"/>
      <c r="C1127" s="2"/>
      <c r="D1127" s="2"/>
      <c r="E1127" s="2"/>
      <c r="F1127" s="2"/>
      <c r="G1127" s="2"/>
      <c r="H1127" s="169"/>
      <c r="I1127" s="169"/>
      <c r="J1127" s="169"/>
      <c r="K1127"/>
      <c r="L1127" s="170"/>
      <c r="M1127" s="170"/>
      <c r="N1127" s="170"/>
      <c r="O1127" s="170"/>
      <c r="P1127" s="169"/>
      <c r="Q1127" s="169"/>
      <c r="R1127" s="169"/>
      <c r="S1127" s="169"/>
      <c r="T1127" s="169"/>
      <c r="U1127" s="169"/>
      <c r="V1127" s="169"/>
      <c r="W1127" s="169"/>
      <c r="X1127" s="11"/>
      <c r="Y1127" s="170"/>
      <c r="Z1127" s="170"/>
      <c r="AA1127" s="170"/>
      <c r="AB1127" s="170"/>
      <c r="AC1127" s="170"/>
      <c r="AD1127" s="170"/>
      <c r="AE1127" s="171"/>
      <c r="AF1127" s="170"/>
      <c r="AG1127" s="170"/>
      <c r="AH1127" s="170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</row>
    <row r="1128" spans="1:149" s="1" customFormat="1" x14ac:dyDescent="0.35">
      <c r="A1128" s="190"/>
      <c r="B1128" s="2"/>
      <c r="C1128" s="2"/>
      <c r="D1128" s="2"/>
      <c r="E1128" s="2"/>
      <c r="F1128" s="2"/>
      <c r="G1128" s="2"/>
      <c r="H1128" s="169"/>
      <c r="I1128" s="169"/>
      <c r="J1128" s="169"/>
      <c r="K1128"/>
      <c r="L1128" s="170"/>
      <c r="M1128" s="170"/>
      <c r="N1128" s="170"/>
      <c r="O1128" s="170"/>
      <c r="P1128" s="169"/>
      <c r="Q1128" s="169"/>
      <c r="R1128" s="169"/>
      <c r="S1128" s="169"/>
      <c r="T1128" s="169"/>
      <c r="U1128" s="169"/>
      <c r="V1128" s="169"/>
      <c r="W1128" s="169"/>
      <c r="X1128" s="11"/>
      <c r="Y1128" s="170"/>
      <c r="Z1128" s="170"/>
      <c r="AA1128" s="170"/>
      <c r="AB1128" s="170"/>
      <c r="AC1128" s="170"/>
      <c r="AD1128" s="170"/>
      <c r="AE1128" s="171"/>
      <c r="AF1128" s="170"/>
      <c r="AG1128" s="170"/>
      <c r="AH1128" s="170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</row>
    <row r="1129" spans="1:149" s="1" customFormat="1" x14ac:dyDescent="0.35">
      <c r="A1129" s="190"/>
      <c r="B1129" s="2"/>
      <c r="C1129" s="2"/>
      <c r="D1129" s="2"/>
      <c r="E1129" s="2"/>
      <c r="F1129" s="2"/>
      <c r="G1129" s="2"/>
      <c r="H1129" s="169"/>
      <c r="I1129" s="169"/>
      <c r="J1129" s="169"/>
      <c r="K1129"/>
      <c r="L1129" s="170"/>
      <c r="M1129" s="170"/>
      <c r="N1129" s="170"/>
      <c r="O1129" s="170"/>
      <c r="P1129" s="169"/>
      <c r="Q1129" s="169"/>
      <c r="R1129" s="169"/>
      <c r="S1129" s="169"/>
      <c r="T1129" s="169"/>
      <c r="U1129" s="169"/>
      <c r="V1129" s="169"/>
      <c r="W1129" s="169"/>
      <c r="X1129" s="11"/>
      <c r="Y1129" s="170"/>
      <c r="Z1129" s="170"/>
      <c r="AA1129" s="170"/>
      <c r="AB1129" s="170"/>
      <c r="AC1129" s="170"/>
      <c r="AD1129" s="170"/>
      <c r="AE1129" s="171"/>
      <c r="AF1129" s="170"/>
      <c r="AG1129" s="170"/>
      <c r="AH1129" s="170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</row>
    <row r="1130" spans="1:149" s="1" customFormat="1" x14ac:dyDescent="0.35">
      <c r="A1130" s="190"/>
      <c r="B1130" s="2"/>
      <c r="C1130" s="2"/>
      <c r="D1130" s="2"/>
      <c r="E1130" s="2"/>
      <c r="F1130" s="2"/>
      <c r="G1130" s="2"/>
      <c r="H1130" s="169"/>
      <c r="I1130" s="169"/>
      <c r="J1130" s="169"/>
      <c r="K1130"/>
      <c r="L1130" s="170"/>
      <c r="M1130" s="170"/>
      <c r="N1130" s="170"/>
      <c r="O1130" s="170"/>
      <c r="P1130" s="169"/>
      <c r="Q1130" s="169"/>
      <c r="R1130" s="169"/>
      <c r="S1130" s="169"/>
      <c r="T1130" s="169"/>
      <c r="U1130" s="169"/>
      <c r="V1130" s="169"/>
      <c r="W1130" s="169"/>
      <c r="X1130" s="170"/>
      <c r="Y1130" s="170"/>
      <c r="Z1130" s="170"/>
      <c r="AA1130" s="170"/>
      <c r="AB1130" s="170"/>
      <c r="AC1130" s="170"/>
      <c r="AD1130" s="170"/>
      <c r="AE1130" s="171"/>
      <c r="AF1130" s="170"/>
      <c r="AG1130" s="170"/>
      <c r="AH1130" s="17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</row>
    <row r="1131" spans="1:149" s="1" customFormat="1" x14ac:dyDescent="0.35">
      <c r="A1131" s="190"/>
      <c r="B1131" s="2"/>
      <c r="C1131" s="2"/>
      <c r="D1131" s="2"/>
      <c r="E1131" s="2"/>
      <c r="F1131" s="2"/>
      <c r="G1131" s="2"/>
      <c r="H1131" s="169"/>
      <c r="I1131" s="169"/>
      <c r="J1131" s="169"/>
      <c r="K1131"/>
      <c r="L1131" s="170"/>
      <c r="M1131" s="170"/>
      <c r="N1131" s="170"/>
      <c r="O1131" s="170"/>
      <c r="P1131" s="169"/>
      <c r="Q1131" s="169"/>
      <c r="R1131" s="169"/>
      <c r="S1131" s="169"/>
      <c r="T1131" s="169"/>
      <c r="U1131" s="169"/>
      <c r="V1131" s="169"/>
      <c r="W1131" s="169"/>
      <c r="X1131" s="11"/>
      <c r="Y1131" s="170"/>
      <c r="Z1131" s="170"/>
      <c r="AA1131" s="170"/>
      <c r="AB1131" s="170"/>
      <c r="AC1131" s="170"/>
      <c r="AD1131" s="170"/>
      <c r="AE1131" s="171"/>
      <c r="AF1131" s="170"/>
      <c r="AG1131" s="170"/>
      <c r="AH1131" s="170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</row>
    <row r="1132" spans="1:149" s="1" customFormat="1" x14ac:dyDescent="0.35">
      <c r="A1132" s="190"/>
      <c r="B1132" s="2"/>
      <c r="C1132" s="2"/>
      <c r="D1132" s="2"/>
      <c r="E1132" s="2"/>
      <c r="F1132" s="2"/>
      <c r="G1132" s="2"/>
      <c r="H1132" s="169"/>
      <c r="I1132" s="169"/>
      <c r="J1132" s="169"/>
      <c r="K1132"/>
      <c r="L1132" s="170"/>
      <c r="M1132" s="170"/>
      <c r="N1132" s="170"/>
      <c r="O1132" s="170"/>
      <c r="P1132" s="169"/>
      <c r="Q1132" s="169"/>
      <c r="R1132" s="169"/>
      <c r="S1132" s="169"/>
      <c r="T1132" s="169"/>
      <c r="U1132" s="169"/>
      <c r="V1132" s="169"/>
      <c r="W1132" s="169"/>
      <c r="X1132" s="11"/>
      <c r="Y1132" s="170"/>
      <c r="Z1132" s="170"/>
      <c r="AA1132" s="170"/>
      <c r="AB1132" s="170"/>
      <c r="AC1132" s="170"/>
      <c r="AD1132" s="170"/>
      <c r="AE1132" s="171"/>
      <c r="AF1132" s="170"/>
      <c r="AG1132" s="170"/>
      <c r="AH1132" s="170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</row>
    <row r="1133" spans="1:149" s="1" customFormat="1" x14ac:dyDescent="0.35">
      <c r="A1133" s="190"/>
      <c r="B1133" s="2"/>
      <c r="C1133" s="2"/>
      <c r="D1133" s="2"/>
      <c r="E1133" s="2"/>
      <c r="F1133" s="2"/>
      <c r="G1133" s="2"/>
      <c r="H1133" s="169"/>
      <c r="I1133" s="169"/>
      <c r="J1133" s="169"/>
      <c r="K1133"/>
      <c r="L1133" s="170"/>
      <c r="M1133" s="170"/>
      <c r="N1133" s="170"/>
      <c r="O1133" s="170"/>
      <c r="P1133" s="169"/>
      <c r="Q1133" s="169"/>
      <c r="R1133" s="169"/>
      <c r="S1133" s="169"/>
      <c r="T1133" s="169"/>
      <c r="U1133" s="169"/>
      <c r="V1133" s="169"/>
      <c r="W1133" s="169"/>
      <c r="X1133" s="11"/>
      <c r="Y1133" s="170"/>
      <c r="Z1133" s="170"/>
      <c r="AA1133" s="170"/>
      <c r="AB1133" s="170"/>
      <c r="AC1133" s="170"/>
      <c r="AD1133" s="170"/>
      <c r="AE1133" s="171"/>
      <c r="AF1133" s="170"/>
      <c r="AG1133" s="170"/>
      <c r="AH1133" s="170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</row>
    <row r="1134" spans="1:149" s="1" customFormat="1" x14ac:dyDescent="0.35">
      <c r="A1134" s="190"/>
      <c r="B1134" s="2"/>
      <c r="C1134" s="2"/>
      <c r="D1134" s="2"/>
      <c r="E1134" s="2"/>
      <c r="F1134" s="2"/>
      <c r="G1134" s="2"/>
      <c r="H1134" s="169"/>
      <c r="I1134" s="169"/>
      <c r="J1134" s="169"/>
      <c r="K1134"/>
      <c r="L1134" s="170"/>
      <c r="M1134" s="170"/>
      <c r="N1134" s="170"/>
      <c r="O1134" s="170"/>
      <c r="P1134" s="169"/>
      <c r="Q1134" s="169"/>
      <c r="R1134" s="169"/>
      <c r="S1134" s="169"/>
      <c r="T1134" s="169"/>
      <c r="U1134" s="169"/>
      <c r="V1134" s="169"/>
      <c r="W1134" s="169"/>
      <c r="X1134" s="170"/>
      <c r="Y1134" s="170"/>
      <c r="Z1134" s="170"/>
      <c r="AA1134" s="170"/>
      <c r="AB1134" s="170"/>
      <c r="AC1134" s="170"/>
      <c r="AD1134" s="170"/>
      <c r="AE1134" s="171"/>
      <c r="AF1134" s="170"/>
      <c r="AG1134" s="170"/>
      <c r="AH1134" s="170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</row>
    <row r="1135" spans="1:149" s="1" customFormat="1" x14ac:dyDescent="0.35">
      <c r="A1135" s="190"/>
      <c r="B1135" s="2"/>
      <c r="C1135" s="2"/>
      <c r="D1135" s="2"/>
      <c r="E1135" s="2"/>
      <c r="F1135" s="2"/>
      <c r="G1135" s="2"/>
      <c r="H1135" s="169"/>
      <c r="I1135" s="169"/>
      <c r="J1135" s="169"/>
      <c r="K1135"/>
      <c r="L1135" s="170"/>
      <c r="M1135" s="170"/>
      <c r="N1135" s="170"/>
      <c r="O1135" s="170"/>
      <c r="P1135" s="169"/>
      <c r="Q1135" s="169"/>
      <c r="R1135" s="169"/>
      <c r="S1135" s="169"/>
      <c r="T1135" s="169"/>
      <c r="U1135" s="169"/>
      <c r="V1135" s="169"/>
      <c r="W1135" s="169"/>
      <c r="X1135" s="11"/>
      <c r="Y1135" s="170"/>
      <c r="Z1135" s="170"/>
      <c r="AA1135" s="170"/>
      <c r="AB1135" s="170"/>
      <c r="AC1135" s="170"/>
      <c r="AD1135" s="170"/>
      <c r="AE1135" s="171"/>
      <c r="AF1135" s="170"/>
      <c r="AG1135" s="170"/>
      <c r="AH1135" s="170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</row>
    <row r="1136" spans="1:149" s="1" customFormat="1" x14ac:dyDescent="0.35">
      <c r="A1136" s="190"/>
      <c r="B1136" s="2"/>
      <c r="C1136" s="2"/>
      <c r="D1136" s="2"/>
      <c r="E1136" s="2"/>
      <c r="F1136" s="2"/>
      <c r="G1136" s="2"/>
      <c r="H1136" s="169"/>
      <c r="I1136" s="169"/>
      <c r="J1136" s="169"/>
      <c r="K1136"/>
      <c r="L1136" s="170"/>
      <c r="M1136" s="170"/>
      <c r="N1136" s="170"/>
      <c r="O1136" s="170"/>
      <c r="P1136" s="169"/>
      <c r="Q1136" s="169"/>
      <c r="R1136" s="169"/>
      <c r="S1136" s="169"/>
      <c r="T1136" s="169"/>
      <c r="U1136" s="169"/>
      <c r="V1136" s="169"/>
      <c r="W1136" s="169"/>
      <c r="X1136" s="11"/>
      <c r="Y1136" s="170"/>
      <c r="Z1136" s="170"/>
      <c r="AA1136" s="170"/>
      <c r="AB1136" s="170"/>
      <c r="AC1136" s="170"/>
      <c r="AD1136" s="170"/>
      <c r="AE1136" s="171"/>
      <c r="AF1136" s="170"/>
      <c r="AG1136" s="170"/>
      <c r="AH1136" s="170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</row>
    <row r="1137" spans="1:149" s="1" customFormat="1" x14ac:dyDescent="0.35">
      <c r="A1137" s="190"/>
      <c r="B1137" s="2"/>
      <c r="C1137" s="2"/>
      <c r="D1137" s="2"/>
      <c r="E1137" s="2"/>
      <c r="F1137" s="2"/>
      <c r="G1137" s="2"/>
      <c r="H1137" s="169"/>
      <c r="I1137" s="169"/>
      <c r="J1137" s="169"/>
      <c r="K1137"/>
      <c r="L1137" s="170"/>
      <c r="M1137" s="170"/>
      <c r="N1137" s="170"/>
      <c r="O1137" s="170"/>
      <c r="P1137" s="169"/>
      <c r="Q1137" s="169"/>
      <c r="R1137" s="169"/>
      <c r="S1137" s="169"/>
      <c r="T1137" s="169"/>
      <c r="U1137" s="169"/>
      <c r="V1137" s="169"/>
      <c r="W1137" s="169"/>
      <c r="X1137" s="11"/>
      <c r="Y1137" s="170"/>
      <c r="Z1137" s="170"/>
      <c r="AA1137" s="170"/>
      <c r="AB1137" s="170"/>
      <c r="AC1137" s="170"/>
      <c r="AD1137" s="170"/>
      <c r="AE1137" s="171"/>
      <c r="AF1137" s="170"/>
      <c r="AG1137" s="170"/>
      <c r="AH1137" s="170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</row>
    <row r="1138" spans="1:149" s="1" customFormat="1" x14ac:dyDescent="0.35">
      <c r="A1138" s="190"/>
      <c r="B1138" s="2"/>
      <c r="C1138" s="2"/>
      <c r="D1138" s="2"/>
      <c r="E1138" s="2"/>
      <c r="F1138" s="2"/>
      <c r="G1138" s="2"/>
      <c r="H1138" s="169"/>
      <c r="I1138" s="169"/>
      <c r="J1138" s="169"/>
      <c r="K1138"/>
      <c r="L1138" s="170"/>
      <c r="M1138" s="170"/>
      <c r="N1138" s="170"/>
      <c r="O1138" s="170"/>
      <c r="P1138" s="169"/>
      <c r="Q1138" s="169"/>
      <c r="R1138" s="169"/>
      <c r="S1138" s="169"/>
      <c r="T1138" s="169"/>
      <c r="U1138" s="169"/>
      <c r="V1138" s="169"/>
      <c r="W1138" s="169"/>
      <c r="X1138" s="170"/>
      <c r="Y1138" s="170"/>
      <c r="Z1138" s="170"/>
      <c r="AA1138" s="170"/>
      <c r="AB1138" s="170"/>
      <c r="AC1138" s="170"/>
      <c r="AD1138" s="170"/>
      <c r="AE1138" s="171"/>
      <c r="AF1138" s="170"/>
      <c r="AG1138" s="170"/>
      <c r="AH1138" s="170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</row>
    <row r="1139" spans="1:149" s="1" customFormat="1" x14ac:dyDescent="0.35">
      <c r="A1139" s="190"/>
      <c r="B1139" s="2"/>
      <c r="C1139" s="2"/>
      <c r="D1139" s="2"/>
      <c r="E1139" s="2"/>
      <c r="F1139" s="2"/>
      <c r="G1139" s="2"/>
      <c r="H1139" s="169"/>
      <c r="I1139" s="169"/>
      <c r="J1139" s="169"/>
      <c r="K1139"/>
      <c r="L1139" s="170"/>
      <c r="M1139" s="170"/>
      <c r="N1139" s="170"/>
      <c r="O1139" s="170"/>
      <c r="P1139" s="169"/>
      <c r="Q1139" s="169"/>
      <c r="R1139" s="169"/>
      <c r="S1139" s="169"/>
      <c r="T1139" s="169"/>
      <c r="U1139" s="169"/>
      <c r="V1139" s="169"/>
      <c r="W1139" s="169"/>
      <c r="X1139" s="11"/>
      <c r="Y1139" s="170"/>
      <c r="Z1139" s="170"/>
      <c r="AA1139" s="170"/>
      <c r="AB1139" s="170"/>
      <c r="AC1139" s="170"/>
      <c r="AD1139" s="170"/>
      <c r="AE1139" s="171"/>
      <c r="AF1139" s="170"/>
      <c r="AG1139" s="170"/>
      <c r="AH1139" s="170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</row>
    <row r="1140" spans="1:149" s="1" customFormat="1" x14ac:dyDescent="0.35">
      <c r="A1140" s="190"/>
      <c r="B1140" s="2"/>
      <c r="C1140" s="2"/>
      <c r="D1140" s="2"/>
      <c r="E1140" s="2"/>
      <c r="F1140" s="2"/>
      <c r="G1140" s="2"/>
      <c r="H1140" s="169"/>
      <c r="I1140" s="169"/>
      <c r="J1140" s="169"/>
      <c r="K1140"/>
      <c r="L1140" s="170"/>
      <c r="M1140" s="170"/>
      <c r="N1140" s="170"/>
      <c r="O1140" s="170"/>
      <c r="P1140" s="169"/>
      <c r="Q1140" s="169"/>
      <c r="R1140" s="169"/>
      <c r="S1140" s="169"/>
      <c r="T1140" s="169"/>
      <c r="U1140" s="169"/>
      <c r="V1140" s="169"/>
      <c r="W1140" s="169"/>
      <c r="X1140" s="11"/>
      <c r="Y1140" s="170"/>
      <c r="Z1140" s="170"/>
      <c r="AA1140" s="170"/>
      <c r="AB1140" s="170"/>
      <c r="AC1140" s="170"/>
      <c r="AD1140" s="170"/>
      <c r="AE1140" s="171"/>
      <c r="AF1140" s="170"/>
      <c r="AG1140" s="170"/>
      <c r="AH1140" s="17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</row>
    <row r="1141" spans="1:149" s="1" customFormat="1" x14ac:dyDescent="0.35">
      <c r="A1141" s="190"/>
      <c r="B1141" s="2"/>
      <c r="C1141" s="2"/>
      <c r="D1141" s="2"/>
      <c r="E1141" s="2"/>
      <c r="F1141" s="2"/>
      <c r="G1141" s="2"/>
      <c r="H1141" s="169"/>
      <c r="I1141" s="169"/>
      <c r="J1141" s="169"/>
      <c r="K1141"/>
      <c r="L1141" s="170"/>
      <c r="M1141" s="170"/>
      <c r="N1141" s="170"/>
      <c r="O1141" s="170"/>
      <c r="P1141" s="169"/>
      <c r="Q1141" s="169"/>
      <c r="R1141" s="169"/>
      <c r="S1141" s="169"/>
      <c r="T1141" s="169"/>
      <c r="U1141" s="169"/>
      <c r="V1141" s="169"/>
      <c r="W1141" s="169"/>
      <c r="X1141" s="11"/>
      <c r="Y1141" s="170"/>
      <c r="Z1141" s="170"/>
      <c r="AA1141" s="170"/>
      <c r="AB1141" s="170"/>
      <c r="AC1141" s="170"/>
      <c r="AD1141" s="170"/>
      <c r="AE1141" s="171"/>
      <c r="AF1141" s="170"/>
      <c r="AG1141" s="170"/>
      <c r="AH1141" s="170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</row>
    <row r="1142" spans="1:149" s="1" customFormat="1" x14ac:dyDescent="0.35">
      <c r="A1142" s="190"/>
      <c r="B1142" s="2"/>
      <c r="C1142" s="2"/>
      <c r="D1142" s="2"/>
      <c r="E1142" s="2"/>
      <c r="F1142" s="2"/>
      <c r="G1142" s="2"/>
      <c r="H1142" s="169"/>
      <c r="I1142" s="169"/>
      <c r="J1142" s="169"/>
      <c r="K1142"/>
      <c r="L1142" s="170"/>
      <c r="M1142" s="170"/>
      <c r="N1142" s="170"/>
      <c r="O1142" s="170"/>
      <c r="P1142" s="169"/>
      <c r="Q1142" s="169"/>
      <c r="R1142" s="169"/>
      <c r="S1142" s="169"/>
      <c r="T1142" s="169"/>
      <c r="U1142" s="169"/>
      <c r="V1142" s="169"/>
      <c r="W1142" s="169"/>
      <c r="X1142" s="170"/>
      <c r="Y1142" s="170"/>
      <c r="Z1142" s="170"/>
      <c r="AA1142" s="170"/>
      <c r="AB1142" s="170"/>
      <c r="AC1142" s="170"/>
      <c r="AD1142" s="170"/>
      <c r="AE1142" s="171"/>
      <c r="AF1142" s="170"/>
      <c r="AG1142" s="170"/>
      <c r="AH1142" s="170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</row>
    <row r="1143" spans="1:149" s="1" customFormat="1" x14ac:dyDescent="0.35">
      <c r="A1143" s="190"/>
      <c r="B1143" s="2"/>
      <c r="C1143" s="2"/>
      <c r="D1143" s="2"/>
      <c r="E1143" s="2"/>
      <c r="F1143" s="2"/>
      <c r="G1143" s="2"/>
      <c r="H1143" s="169"/>
      <c r="I1143" s="169"/>
      <c r="J1143" s="169"/>
      <c r="K1143"/>
      <c r="L1143" s="170"/>
      <c r="M1143" s="170"/>
      <c r="N1143" s="170"/>
      <c r="O1143" s="170"/>
      <c r="P1143" s="169"/>
      <c r="Q1143" s="169"/>
      <c r="R1143" s="169"/>
      <c r="S1143" s="169"/>
      <c r="T1143" s="169"/>
      <c r="U1143" s="169"/>
      <c r="V1143" s="169"/>
      <c r="W1143" s="169"/>
      <c r="X1143" s="11"/>
      <c r="Y1143" s="170"/>
      <c r="Z1143" s="170"/>
      <c r="AA1143" s="170"/>
      <c r="AB1143" s="170"/>
      <c r="AC1143" s="170"/>
      <c r="AD1143" s="170"/>
      <c r="AE1143" s="171"/>
      <c r="AF1143" s="170"/>
      <c r="AG1143" s="170"/>
      <c r="AH1143" s="170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</row>
    <row r="1144" spans="1:149" s="1" customFormat="1" x14ac:dyDescent="0.35">
      <c r="A1144" s="190"/>
      <c r="B1144" s="2"/>
      <c r="C1144" s="2"/>
      <c r="D1144" s="2"/>
      <c r="E1144" s="2"/>
      <c r="F1144" s="2"/>
      <c r="G1144" s="2"/>
      <c r="H1144" s="169"/>
      <c r="I1144" s="169"/>
      <c r="J1144" s="169"/>
      <c r="K1144"/>
      <c r="L1144" s="170"/>
      <c r="M1144" s="170"/>
      <c r="N1144" s="170"/>
      <c r="O1144" s="170"/>
      <c r="P1144" s="169"/>
      <c r="Q1144" s="169"/>
      <c r="R1144" s="169"/>
      <c r="S1144" s="169"/>
      <c r="T1144" s="169"/>
      <c r="U1144" s="169"/>
      <c r="V1144" s="169"/>
      <c r="W1144" s="169"/>
      <c r="X1144" s="11"/>
      <c r="Y1144" s="170"/>
      <c r="Z1144" s="170"/>
      <c r="AA1144" s="170"/>
      <c r="AB1144" s="170"/>
      <c r="AC1144" s="170"/>
      <c r="AD1144" s="170"/>
      <c r="AE1144" s="171"/>
      <c r="AF1144" s="170"/>
      <c r="AG1144" s="170"/>
      <c r="AH1144" s="170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</row>
    <row r="1145" spans="1:149" s="1" customFormat="1" x14ac:dyDescent="0.35">
      <c r="A1145" s="190"/>
      <c r="B1145" s="2"/>
      <c r="C1145" s="2"/>
      <c r="D1145" s="2"/>
      <c r="E1145" s="2"/>
      <c r="F1145" s="2"/>
      <c r="G1145" s="2"/>
      <c r="H1145" s="169"/>
      <c r="I1145" s="169"/>
      <c r="J1145" s="169"/>
      <c r="K1145"/>
      <c r="L1145" s="170"/>
      <c r="M1145" s="170"/>
      <c r="N1145" s="170"/>
      <c r="O1145" s="170"/>
      <c r="P1145" s="169"/>
      <c r="Q1145" s="169"/>
      <c r="R1145" s="169"/>
      <c r="S1145" s="169"/>
      <c r="T1145" s="169"/>
      <c r="U1145" s="169"/>
      <c r="V1145" s="169"/>
      <c r="W1145" s="169"/>
      <c r="X1145" s="11"/>
      <c r="Y1145" s="170"/>
      <c r="Z1145" s="170"/>
      <c r="AA1145" s="170"/>
      <c r="AB1145" s="170"/>
      <c r="AC1145" s="170"/>
      <c r="AD1145" s="170"/>
      <c r="AE1145" s="171"/>
      <c r="AF1145" s="170"/>
      <c r="AG1145" s="170"/>
      <c r="AH1145" s="170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</row>
    <row r="1146" spans="1:149" s="1" customFormat="1" x14ac:dyDescent="0.35">
      <c r="A1146" s="190"/>
      <c r="B1146" s="2"/>
      <c r="C1146" s="2"/>
      <c r="D1146" s="2"/>
      <c r="E1146" s="2"/>
      <c r="F1146" s="2"/>
      <c r="G1146" s="2"/>
      <c r="H1146" s="169"/>
      <c r="I1146" s="169"/>
      <c r="J1146" s="169"/>
      <c r="K1146"/>
      <c r="L1146" s="170"/>
      <c r="M1146" s="170"/>
      <c r="N1146" s="170"/>
      <c r="O1146" s="170"/>
      <c r="P1146" s="169"/>
      <c r="Q1146" s="169"/>
      <c r="R1146" s="169"/>
      <c r="S1146" s="169"/>
      <c r="T1146" s="169"/>
      <c r="U1146" s="169"/>
      <c r="V1146" s="169"/>
      <c r="W1146" s="169"/>
      <c r="X1146" s="170"/>
      <c r="Y1146" s="170"/>
      <c r="Z1146" s="170"/>
      <c r="AA1146" s="170"/>
      <c r="AB1146" s="170"/>
      <c r="AC1146" s="170"/>
      <c r="AD1146" s="170"/>
      <c r="AE1146" s="171"/>
      <c r="AF1146" s="170"/>
      <c r="AG1146" s="170"/>
      <c r="AH1146" s="170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</row>
    <row r="1147" spans="1:149" s="1" customFormat="1" x14ac:dyDescent="0.35">
      <c r="A1147" s="190"/>
      <c r="B1147" s="2"/>
      <c r="C1147" s="2"/>
      <c r="D1147" s="2"/>
      <c r="E1147" s="2"/>
      <c r="F1147" s="2"/>
      <c r="G1147" s="2"/>
      <c r="H1147" s="169"/>
      <c r="I1147" s="169"/>
      <c r="J1147" s="169"/>
      <c r="K1147"/>
      <c r="L1147" s="170"/>
      <c r="M1147" s="170"/>
      <c r="N1147" s="170"/>
      <c r="O1147" s="170"/>
      <c r="P1147" s="169"/>
      <c r="Q1147" s="169"/>
      <c r="R1147" s="169"/>
      <c r="S1147" s="169"/>
      <c r="T1147" s="169"/>
      <c r="U1147" s="169"/>
      <c r="V1147" s="169"/>
      <c r="W1147" s="169"/>
      <c r="X1147" s="11"/>
      <c r="Y1147" s="170"/>
      <c r="Z1147" s="170"/>
      <c r="AA1147" s="170"/>
      <c r="AB1147" s="170"/>
      <c r="AC1147" s="170"/>
      <c r="AD1147" s="170"/>
      <c r="AE1147" s="171"/>
      <c r="AF1147" s="170"/>
      <c r="AG1147" s="170"/>
      <c r="AH1147" s="170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</row>
    <row r="1148" spans="1:149" s="1" customFormat="1" x14ac:dyDescent="0.35">
      <c r="A1148" s="190"/>
      <c r="B1148" s="2"/>
      <c r="C1148" s="2"/>
      <c r="D1148" s="2"/>
      <c r="E1148" s="2"/>
      <c r="F1148" s="2"/>
      <c r="G1148" s="2"/>
      <c r="H1148" s="169"/>
      <c r="I1148" s="169"/>
      <c r="J1148" s="169"/>
      <c r="K1148"/>
      <c r="L1148" s="170"/>
      <c r="M1148" s="170"/>
      <c r="N1148" s="170"/>
      <c r="O1148" s="170"/>
      <c r="P1148" s="169"/>
      <c r="Q1148" s="169"/>
      <c r="R1148" s="169"/>
      <c r="S1148" s="169"/>
      <c r="T1148" s="169"/>
      <c r="U1148" s="169"/>
      <c r="V1148" s="169"/>
      <c r="W1148" s="169"/>
      <c r="X1148" s="11"/>
      <c r="Y1148" s="170"/>
      <c r="Z1148" s="170"/>
      <c r="AA1148" s="170"/>
      <c r="AB1148" s="170"/>
      <c r="AC1148" s="170"/>
      <c r="AD1148" s="170"/>
      <c r="AE1148" s="171"/>
      <c r="AF1148" s="170"/>
      <c r="AG1148" s="170"/>
      <c r="AH1148" s="170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</row>
    <row r="1149" spans="1:149" s="1" customFormat="1" x14ac:dyDescent="0.35">
      <c r="A1149" s="190"/>
      <c r="B1149" s="2"/>
      <c r="C1149" s="2"/>
      <c r="D1149" s="2"/>
      <c r="E1149" s="2"/>
      <c r="F1149" s="2"/>
      <c r="G1149" s="2"/>
      <c r="H1149" s="169"/>
      <c r="I1149" s="169"/>
      <c r="J1149" s="169"/>
      <c r="K1149"/>
      <c r="L1149" s="170"/>
      <c r="M1149" s="170"/>
      <c r="N1149" s="170"/>
      <c r="O1149" s="170"/>
      <c r="P1149" s="169"/>
      <c r="Q1149" s="169"/>
      <c r="R1149" s="169"/>
      <c r="S1149" s="169"/>
      <c r="T1149" s="169"/>
      <c r="U1149" s="169"/>
      <c r="V1149" s="169"/>
      <c r="W1149" s="169"/>
      <c r="X1149" s="11"/>
      <c r="Y1149" s="170"/>
      <c r="Z1149" s="170"/>
      <c r="AA1149" s="170"/>
      <c r="AB1149" s="170"/>
      <c r="AC1149" s="170"/>
      <c r="AD1149" s="170"/>
      <c r="AE1149" s="171"/>
      <c r="AF1149" s="170"/>
      <c r="AG1149" s="170"/>
      <c r="AH1149" s="170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</row>
    <row r="1150" spans="1:149" s="1" customFormat="1" x14ac:dyDescent="0.35">
      <c r="A1150" s="190"/>
      <c r="B1150" s="2"/>
      <c r="C1150" s="2"/>
      <c r="D1150" s="2"/>
      <c r="E1150" s="2"/>
      <c r="F1150" s="2"/>
      <c r="G1150" s="2"/>
      <c r="H1150" s="169"/>
      <c r="I1150" s="169"/>
      <c r="J1150" s="169"/>
      <c r="K1150"/>
      <c r="L1150" s="170"/>
      <c r="M1150" s="170"/>
      <c r="N1150" s="170"/>
      <c r="O1150" s="170"/>
      <c r="P1150" s="169"/>
      <c r="Q1150" s="169"/>
      <c r="R1150" s="169"/>
      <c r="S1150" s="169"/>
      <c r="T1150" s="169"/>
      <c r="U1150" s="169"/>
      <c r="V1150" s="169"/>
      <c r="W1150" s="169"/>
      <c r="X1150" s="170"/>
      <c r="Y1150" s="170"/>
      <c r="Z1150" s="170"/>
      <c r="AA1150" s="170"/>
      <c r="AB1150" s="170"/>
      <c r="AC1150" s="170"/>
      <c r="AD1150" s="170"/>
      <c r="AE1150" s="171"/>
      <c r="AF1150" s="170"/>
      <c r="AG1150" s="170"/>
      <c r="AH1150" s="17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</row>
    <row r="1151" spans="1:149" s="1" customFormat="1" x14ac:dyDescent="0.35">
      <c r="A1151" s="190"/>
      <c r="B1151" s="2"/>
      <c r="C1151" s="2"/>
      <c r="D1151" s="2"/>
      <c r="E1151" s="2"/>
      <c r="F1151" s="2"/>
      <c r="G1151" s="2"/>
      <c r="H1151" s="169"/>
      <c r="I1151" s="169"/>
      <c r="J1151" s="169"/>
      <c r="K1151"/>
      <c r="L1151" s="170"/>
      <c r="M1151" s="170"/>
      <c r="N1151" s="170"/>
      <c r="O1151" s="170"/>
      <c r="P1151" s="169"/>
      <c r="Q1151" s="169"/>
      <c r="R1151" s="169"/>
      <c r="S1151" s="169"/>
      <c r="T1151" s="169"/>
      <c r="U1151" s="169"/>
      <c r="V1151" s="169"/>
      <c r="W1151" s="169"/>
      <c r="X1151" s="11"/>
      <c r="Y1151" s="170"/>
      <c r="Z1151" s="170"/>
      <c r="AA1151" s="170"/>
      <c r="AB1151" s="170"/>
      <c r="AC1151" s="170"/>
      <c r="AD1151" s="170"/>
      <c r="AE1151" s="171"/>
      <c r="AF1151" s="170"/>
      <c r="AG1151" s="170"/>
      <c r="AH1151" s="170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</row>
    <row r="1152" spans="1:149" s="1" customFormat="1" x14ac:dyDescent="0.35">
      <c r="A1152" s="190"/>
      <c r="B1152" s="2"/>
      <c r="C1152" s="2"/>
      <c r="D1152" s="2"/>
      <c r="E1152" s="2"/>
      <c r="F1152" s="2"/>
      <c r="G1152" s="2"/>
      <c r="H1152" s="169"/>
      <c r="I1152" s="169"/>
      <c r="J1152" s="169"/>
      <c r="K1152"/>
      <c r="L1152" s="170"/>
      <c r="M1152" s="170"/>
      <c r="N1152" s="170"/>
      <c r="O1152" s="170"/>
      <c r="P1152" s="169"/>
      <c r="Q1152" s="169"/>
      <c r="R1152" s="169"/>
      <c r="S1152" s="169"/>
      <c r="T1152" s="169"/>
      <c r="U1152" s="169"/>
      <c r="V1152" s="169"/>
      <c r="W1152" s="169"/>
      <c r="X1152" s="11"/>
      <c r="Y1152" s="170"/>
      <c r="Z1152" s="170"/>
      <c r="AA1152" s="170"/>
      <c r="AB1152" s="170"/>
      <c r="AC1152" s="170"/>
      <c r="AD1152" s="170"/>
      <c r="AE1152" s="171"/>
      <c r="AF1152" s="170"/>
      <c r="AG1152" s="170"/>
      <c r="AH1152" s="170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</row>
    <row r="1153" spans="1:149" s="1" customFormat="1" x14ac:dyDescent="0.35">
      <c r="A1153" s="190"/>
      <c r="B1153" s="2"/>
      <c r="C1153" s="2"/>
      <c r="D1153" s="2"/>
      <c r="E1153" s="2"/>
      <c r="F1153" s="2"/>
      <c r="G1153" s="2"/>
      <c r="H1153" s="169"/>
      <c r="I1153" s="169"/>
      <c r="J1153" s="169"/>
      <c r="K1153"/>
      <c r="L1153" s="170"/>
      <c r="M1153" s="170"/>
      <c r="N1153" s="170"/>
      <c r="O1153" s="170"/>
      <c r="P1153" s="169"/>
      <c r="Q1153" s="169"/>
      <c r="R1153" s="169"/>
      <c r="S1153" s="169"/>
      <c r="T1153" s="169"/>
      <c r="U1153" s="169"/>
      <c r="V1153" s="169"/>
      <c r="W1153" s="169"/>
      <c r="X1153" s="11"/>
      <c r="Y1153" s="170"/>
      <c r="Z1153" s="170"/>
      <c r="AA1153" s="170"/>
      <c r="AB1153" s="170"/>
      <c r="AC1153" s="170"/>
      <c r="AD1153" s="170"/>
      <c r="AE1153" s="171"/>
      <c r="AF1153" s="170"/>
      <c r="AG1153" s="170"/>
      <c r="AH1153" s="170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</row>
    <row r="1154" spans="1:149" s="1" customFormat="1" x14ac:dyDescent="0.35">
      <c r="A1154" s="190"/>
      <c r="B1154" s="2"/>
      <c r="C1154" s="2"/>
      <c r="D1154" s="2"/>
      <c r="E1154" s="2"/>
      <c r="F1154" s="2"/>
      <c r="G1154" s="2"/>
      <c r="H1154" s="169"/>
      <c r="I1154" s="169"/>
      <c r="J1154" s="169"/>
      <c r="K1154"/>
      <c r="L1154" s="170"/>
      <c r="M1154" s="170"/>
      <c r="N1154" s="170"/>
      <c r="O1154" s="170"/>
      <c r="P1154" s="169"/>
      <c r="Q1154" s="169"/>
      <c r="R1154" s="169"/>
      <c r="S1154" s="169"/>
      <c r="T1154" s="169"/>
      <c r="U1154" s="169"/>
      <c r="V1154" s="169"/>
      <c r="W1154" s="169"/>
      <c r="X1154" s="170"/>
      <c r="Y1154" s="170"/>
      <c r="Z1154" s="170"/>
      <c r="AA1154" s="170"/>
      <c r="AB1154" s="170"/>
      <c r="AC1154" s="170"/>
      <c r="AD1154" s="170"/>
      <c r="AE1154" s="171"/>
      <c r="AF1154" s="170"/>
      <c r="AG1154" s="170"/>
      <c r="AH1154" s="170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</row>
    <row r="1155" spans="1:149" s="1" customFormat="1" x14ac:dyDescent="0.35">
      <c r="A1155" s="190"/>
      <c r="B1155" s="2"/>
      <c r="C1155" s="2"/>
      <c r="D1155" s="2"/>
      <c r="E1155" s="2"/>
      <c r="F1155" s="2"/>
      <c r="G1155" s="2"/>
      <c r="H1155" s="169"/>
      <c r="I1155" s="169"/>
      <c r="J1155" s="169"/>
      <c r="K1155"/>
      <c r="L1155" s="170"/>
      <c r="M1155" s="170"/>
      <c r="N1155" s="170"/>
      <c r="O1155" s="170"/>
      <c r="P1155" s="169"/>
      <c r="Q1155" s="169"/>
      <c r="R1155" s="169"/>
      <c r="S1155" s="169"/>
      <c r="T1155" s="169"/>
      <c r="U1155" s="169"/>
      <c r="V1155" s="169"/>
      <c r="W1155" s="169"/>
      <c r="X1155" s="11"/>
      <c r="Y1155" s="170"/>
      <c r="Z1155" s="170"/>
      <c r="AA1155" s="170"/>
      <c r="AB1155" s="170"/>
      <c r="AC1155" s="170"/>
      <c r="AD1155" s="170"/>
      <c r="AE1155" s="171"/>
      <c r="AF1155" s="170"/>
      <c r="AG1155" s="170"/>
      <c r="AH1155" s="170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</row>
    <row r="1156" spans="1:149" s="1" customFormat="1" x14ac:dyDescent="0.35">
      <c r="A1156" s="190"/>
      <c r="B1156" s="2"/>
      <c r="C1156" s="2"/>
      <c r="D1156" s="2"/>
      <c r="E1156" s="2"/>
      <c r="F1156" s="2"/>
      <c r="G1156" s="2"/>
      <c r="H1156" s="169"/>
      <c r="I1156" s="169"/>
      <c r="J1156" s="169"/>
      <c r="K1156"/>
      <c r="L1156" s="170"/>
      <c r="M1156" s="170"/>
      <c r="N1156" s="170"/>
      <c r="O1156" s="170"/>
      <c r="P1156" s="169"/>
      <c r="Q1156" s="169"/>
      <c r="R1156" s="169"/>
      <c r="S1156" s="169"/>
      <c r="T1156" s="169"/>
      <c r="U1156" s="169"/>
      <c r="V1156" s="169"/>
      <c r="W1156" s="169"/>
      <c r="X1156" s="11"/>
      <c r="Y1156" s="170"/>
      <c r="Z1156" s="170"/>
      <c r="AA1156" s="170"/>
      <c r="AB1156" s="170"/>
      <c r="AC1156" s="170"/>
      <c r="AD1156" s="170"/>
      <c r="AE1156" s="171"/>
      <c r="AF1156" s="170"/>
      <c r="AG1156" s="170"/>
      <c r="AH1156" s="170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</row>
    <row r="1157" spans="1:149" s="1" customFormat="1" x14ac:dyDescent="0.35">
      <c r="A1157" s="190"/>
      <c r="B1157" s="2"/>
      <c r="C1157" s="2"/>
      <c r="D1157" s="2"/>
      <c r="E1157" s="2"/>
      <c r="F1157" s="2"/>
      <c r="G1157" s="2"/>
      <c r="H1157" s="169"/>
      <c r="I1157" s="169"/>
      <c r="J1157" s="169"/>
      <c r="K1157"/>
      <c r="L1157" s="170"/>
      <c r="M1157" s="170"/>
      <c r="N1157" s="170"/>
      <c r="O1157" s="170"/>
      <c r="P1157" s="169"/>
      <c r="Q1157" s="169"/>
      <c r="R1157" s="169"/>
      <c r="S1157" s="169"/>
      <c r="T1157" s="169"/>
      <c r="U1157" s="169"/>
      <c r="V1157" s="169"/>
      <c r="W1157" s="169"/>
      <c r="X1157" s="11"/>
      <c r="Y1157" s="170"/>
      <c r="Z1157" s="170"/>
      <c r="AA1157" s="170"/>
      <c r="AB1157" s="170"/>
      <c r="AC1157" s="170"/>
      <c r="AD1157" s="170"/>
      <c r="AE1157" s="171"/>
      <c r="AF1157" s="170"/>
      <c r="AG1157" s="170"/>
      <c r="AH1157" s="170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</row>
    <row r="1158" spans="1:149" s="1" customFormat="1" x14ac:dyDescent="0.35">
      <c r="A1158" s="190"/>
      <c r="B1158" s="2"/>
      <c r="C1158" s="2"/>
      <c r="D1158" s="2"/>
      <c r="E1158" s="2"/>
      <c r="F1158" s="2"/>
      <c r="G1158" s="2"/>
      <c r="H1158" s="169"/>
      <c r="I1158" s="169"/>
      <c r="J1158" s="169"/>
      <c r="K1158"/>
      <c r="L1158" s="170"/>
      <c r="M1158" s="170"/>
      <c r="N1158" s="170"/>
      <c r="O1158" s="170"/>
      <c r="P1158" s="169"/>
      <c r="Q1158" s="169"/>
      <c r="R1158" s="169"/>
      <c r="S1158" s="169"/>
      <c r="T1158" s="169"/>
      <c r="U1158" s="169"/>
      <c r="V1158" s="169"/>
      <c r="W1158" s="169"/>
      <c r="X1158" s="170"/>
      <c r="Y1158" s="170"/>
      <c r="Z1158" s="170"/>
      <c r="AA1158" s="170"/>
      <c r="AB1158" s="170"/>
      <c r="AC1158" s="170"/>
      <c r="AD1158" s="170"/>
      <c r="AE1158" s="171"/>
      <c r="AF1158" s="170"/>
      <c r="AG1158" s="170"/>
      <c r="AH1158" s="170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</row>
    <row r="1159" spans="1:149" s="1" customFormat="1" x14ac:dyDescent="0.35">
      <c r="A1159" s="190"/>
      <c r="B1159" s="2"/>
      <c r="C1159" s="2"/>
      <c r="D1159" s="2"/>
      <c r="E1159" s="2"/>
      <c r="F1159" s="2"/>
      <c r="G1159" s="2"/>
      <c r="H1159" s="169"/>
      <c r="I1159" s="169"/>
      <c r="J1159" s="169"/>
      <c r="K1159"/>
      <c r="L1159" s="170"/>
      <c r="M1159" s="170"/>
      <c r="N1159" s="170"/>
      <c r="O1159" s="170"/>
      <c r="P1159" s="169"/>
      <c r="Q1159" s="169"/>
      <c r="R1159" s="169"/>
      <c r="S1159" s="169"/>
      <c r="T1159" s="169"/>
      <c r="U1159" s="169"/>
      <c r="V1159" s="169"/>
      <c r="W1159" s="169"/>
      <c r="X1159" s="11"/>
      <c r="Y1159" s="170"/>
      <c r="Z1159" s="170"/>
      <c r="AA1159" s="170"/>
      <c r="AB1159" s="170"/>
      <c r="AC1159" s="170"/>
      <c r="AD1159" s="170"/>
      <c r="AE1159" s="171"/>
      <c r="AF1159" s="170"/>
      <c r="AG1159" s="170"/>
      <c r="AH1159" s="170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</row>
    <row r="1160" spans="1:149" s="1" customFormat="1" x14ac:dyDescent="0.35">
      <c r="A1160" s="190"/>
      <c r="B1160" s="2"/>
      <c r="C1160" s="2"/>
      <c r="D1160" s="2"/>
      <c r="E1160" s="2"/>
      <c r="F1160" s="2"/>
      <c r="G1160" s="2"/>
      <c r="H1160" s="169"/>
      <c r="I1160" s="169"/>
      <c r="J1160" s="169"/>
      <c r="K1160"/>
      <c r="L1160" s="170"/>
      <c r="M1160" s="170"/>
      <c r="N1160" s="170"/>
      <c r="O1160" s="170"/>
      <c r="P1160" s="169"/>
      <c r="Q1160" s="169"/>
      <c r="R1160" s="169"/>
      <c r="S1160" s="169"/>
      <c r="T1160" s="169"/>
      <c r="U1160" s="169"/>
      <c r="V1160" s="169"/>
      <c r="W1160" s="169"/>
      <c r="X1160" s="11"/>
      <c r="Y1160" s="170"/>
      <c r="Z1160" s="170"/>
      <c r="AA1160" s="170"/>
      <c r="AB1160" s="170"/>
      <c r="AC1160" s="170"/>
      <c r="AD1160" s="170"/>
      <c r="AE1160" s="171"/>
      <c r="AF1160" s="170"/>
      <c r="AG1160" s="170"/>
      <c r="AH1160" s="17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</row>
    <row r="1161" spans="1:149" s="1" customFormat="1" x14ac:dyDescent="0.35">
      <c r="A1161" s="190"/>
      <c r="B1161" s="2"/>
      <c r="C1161" s="2"/>
      <c r="D1161" s="2"/>
      <c r="E1161" s="2"/>
      <c r="F1161" s="2"/>
      <c r="G1161" s="2"/>
      <c r="H1161" s="169"/>
      <c r="I1161" s="169"/>
      <c r="J1161" s="169"/>
      <c r="K1161"/>
      <c r="L1161" s="170"/>
      <c r="M1161" s="170"/>
      <c r="N1161" s="170"/>
      <c r="O1161" s="170"/>
      <c r="P1161" s="169"/>
      <c r="Q1161" s="169"/>
      <c r="R1161" s="169"/>
      <c r="S1161" s="169"/>
      <c r="T1161" s="169"/>
      <c r="U1161" s="169"/>
      <c r="V1161" s="169"/>
      <c r="W1161" s="169"/>
      <c r="X1161" s="11"/>
      <c r="Y1161" s="170"/>
      <c r="Z1161" s="170"/>
      <c r="AA1161" s="170"/>
      <c r="AB1161" s="170"/>
      <c r="AC1161" s="170"/>
      <c r="AD1161" s="170"/>
      <c r="AE1161" s="171"/>
      <c r="AF1161" s="170"/>
      <c r="AG1161" s="170"/>
      <c r="AH1161" s="170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</row>
    <row r="1162" spans="1:149" s="1" customFormat="1" x14ac:dyDescent="0.35">
      <c r="A1162" s="190"/>
      <c r="B1162" s="2"/>
      <c r="C1162" s="2"/>
      <c r="D1162" s="2"/>
      <c r="E1162" s="2"/>
      <c r="F1162" s="2"/>
      <c r="G1162" s="2"/>
      <c r="H1162" s="169"/>
      <c r="I1162" s="169"/>
      <c r="J1162" s="169"/>
      <c r="K1162"/>
      <c r="L1162" s="170"/>
      <c r="M1162" s="170"/>
      <c r="N1162" s="170"/>
      <c r="O1162" s="170"/>
      <c r="P1162" s="169"/>
      <c r="Q1162" s="169"/>
      <c r="R1162" s="169"/>
      <c r="S1162" s="169"/>
      <c r="T1162" s="169"/>
      <c r="U1162" s="169"/>
      <c r="V1162" s="169"/>
      <c r="W1162" s="169"/>
      <c r="X1162" s="170"/>
      <c r="Y1162" s="170"/>
      <c r="Z1162" s="170"/>
      <c r="AA1162" s="170"/>
      <c r="AB1162" s="170"/>
      <c r="AC1162" s="170"/>
      <c r="AD1162" s="170"/>
      <c r="AE1162" s="171"/>
      <c r="AF1162" s="170"/>
      <c r="AG1162" s="170"/>
      <c r="AH1162" s="170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</row>
    <row r="1163" spans="1:149" s="1" customFormat="1" x14ac:dyDescent="0.35">
      <c r="A1163" s="190"/>
      <c r="B1163" s="2"/>
      <c r="C1163" s="2"/>
      <c r="D1163" s="2"/>
      <c r="E1163" s="2"/>
      <c r="F1163" s="2"/>
      <c r="G1163" s="2"/>
      <c r="H1163" s="169"/>
      <c r="I1163" s="169"/>
      <c r="J1163" s="169"/>
      <c r="K1163"/>
      <c r="L1163" s="170"/>
      <c r="M1163" s="170"/>
      <c r="N1163" s="170"/>
      <c r="O1163" s="170"/>
      <c r="P1163" s="169"/>
      <c r="Q1163" s="169"/>
      <c r="R1163" s="169"/>
      <c r="S1163" s="169"/>
      <c r="T1163" s="169"/>
      <c r="U1163" s="169"/>
      <c r="V1163" s="169"/>
      <c r="W1163" s="169"/>
      <c r="X1163" s="11"/>
      <c r="Y1163" s="170"/>
      <c r="Z1163" s="170"/>
      <c r="AA1163" s="170"/>
      <c r="AB1163" s="170"/>
      <c r="AC1163" s="170"/>
      <c r="AD1163" s="170"/>
      <c r="AE1163" s="171"/>
      <c r="AF1163" s="170"/>
      <c r="AG1163" s="170"/>
      <c r="AH1163" s="170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</row>
    <row r="1164" spans="1:149" s="1" customFormat="1" x14ac:dyDescent="0.35">
      <c r="A1164" s="190"/>
      <c r="B1164" s="2"/>
      <c r="C1164" s="2"/>
      <c r="D1164" s="2"/>
      <c r="E1164" s="2"/>
      <c r="F1164" s="2"/>
      <c r="G1164" s="2"/>
      <c r="H1164" s="169"/>
      <c r="I1164" s="169"/>
      <c r="J1164" s="169"/>
      <c r="K1164"/>
      <c r="L1164" s="170"/>
      <c r="M1164" s="170"/>
      <c r="N1164" s="170"/>
      <c r="O1164" s="170"/>
      <c r="P1164" s="169"/>
      <c r="Q1164" s="169"/>
      <c r="R1164" s="169"/>
      <c r="S1164" s="169"/>
      <c r="T1164" s="169"/>
      <c r="U1164" s="169"/>
      <c r="V1164" s="169"/>
      <c r="W1164" s="169"/>
      <c r="X1164" s="11"/>
      <c r="Y1164" s="170"/>
      <c r="Z1164" s="170"/>
      <c r="AA1164" s="170"/>
      <c r="AB1164" s="170"/>
      <c r="AC1164" s="170"/>
      <c r="AD1164" s="170"/>
      <c r="AE1164" s="171"/>
      <c r="AF1164" s="170"/>
      <c r="AG1164" s="170"/>
      <c r="AH1164" s="170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</row>
    <row r="1165" spans="1:149" s="1" customFormat="1" x14ac:dyDescent="0.35">
      <c r="A1165" s="190"/>
      <c r="B1165" s="2"/>
      <c r="C1165" s="2"/>
      <c r="D1165" s="2"/>
      <c r="E1165" s="2"/>
      <c r="F1165" s="2"/>
      <c r="G1165" s="2"/>
      <c r="H1165" s="169"/>
      <c r="I1165" s="169"/>
      <c r="J1165" s="169"/>
      <c r="K1165"/>
      <c r="L1165" s="170"/>
      <c r="M1165" s="170"/>
      <c r="N1165" s="170"/>
      <c r="O1165" s="170"/>
      <c r="P1165" s="169"/>
      <c r="Q1165" s="169"/>
      <c r="R1165" s="169"/>
      <c r="S1165" s="169"/>
      <c r="T1165" s="169"/>
      <c r="U1165" s="169"/>
      <c r="V1165" s="169"/>
      <c r="W1165" s="169"/>
      <c r="X1165" s="11"/>
      <c r="Y1165" s="170"/>
      <c r="Z1165" s="170"/>
      <c r="AA1165" s="170"/>
      <c r="AB1165" s="170"/>
      <c r="AC1165" s="170"/>
      <c r="AD1165" s="170"/>
      <c r="AE1165" s="171"/>
      <c r="AF1165" s="170"/>
      <c r="AG1165" s="170"/>
      <c r="AH1165" s="170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</row>
    <row r="1166" spans="1:149" s="1" customFormat="1" x14ac:dyDescent="0.35">
      <c r="A1166" s="190"/>
      <c r="B1166" s="2"/>
      <c r="C1166" s="2"/>
      <c r="D1166" s="2"/>
      <c r="E1166" s="2"/>
      <c r="F1166" s="2"/>
      <c r="G1166" s="2"/>
      <c r="H1166" s="169"/>
      <c r="I1166" s="169"/>
      <c r="J1166" s="169"/>
      <c r="K1166"/>
      <c r="L1166" s="170"/>
      <c r="M1166" s="170"/>
      <c r="N1166" s="170"/>
      <c r="O1166" s="170"/>
      <c r="P1166" s="169"/>
      <c r="Q1166" s="169"/>
      <c r="R1166" s="169"/>
      <c r="S1166" s="169"/>
      <c r="T1166" s="169"/>
      <c r="U1166" s="169"/>
      <c r="V1166" s="169"/>
      <c r="W1166" s="169"/>
      <c r="X1166" s="170"/>
      <c r="Y1166" s="170"/>
      <c r="Z1166" s="170"/>
      <c r="AA1166" s="170"/>
      <c r="AB1166" s="170"/>
      <c r="AC1166" s="170"/>
      <c r="AD1166" s="170"/>
      <c r="AE1166" s="171"/>
      <c r="AF1166" s="170"/>
      <c r="AG1166" s="170"/>
      <c r="AH1166" s="170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</row>
    <row r="1167" spans="1:149" s="1" customFormat="1" x14ac:dyDescent="0.35">
      <c r="A1167" s="190"/>
      <c r="B1167" s="2"/>
      <c r="C1167" s="2"/>
      <c r="D1167" s="2"/>
      <c r="E1167" s="2"/>
      <c r="F1167" s="2"/>
      <c r="G1167" s="2"/>
      <c r="H1167" s="169"/>
      <c r="I1167" s="169"/>
      <c r="J1167" s="169"/>
      <c r="K1167"/>
      <c r="L1167" s="170"/>
      <c r="M1167" s="170"/>
      <c r="N1167" s="170"/>
      <c r="O1167" s="170"/>
      <c r="P1167" s="169"/>
      <c r="Q1167" s="169"/>
      <c r="R1167" s="169"/>
      <c r="S1167" s="169"/>
      <c r="T1167" s="169"/>
      <c r="U1167" s="169"/>
      <c r="V1167" s="169"/>
      <c r="W1167" s="169"/>
      <c r="X1167" s="11"/>
      <c r="Y1167" s="170"/>
      <c r="Z1167" s="170"/>
      <c r="AA1167" s="170"/>
      <c r="AB1167" s="170"/>
      <c r="AC1167" s="170"/>
      <c r="AD1167" s="170"/>
      <c r="AE1167" s="171"/>
      <c r="AF1167" s="170"/>
      <c r="AG1167" s="170"/>
      <c r="AH1167" s="170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</row>
    <row r="1168" spans="1:149" s="1" customFormat="1" x14ac:dyDescent="0.35">
      <c r="A1168" s="190"/>
      <c r="B1168" s="2"/>
      <c r="C1168" s="2"/>
      <c r="D1168" s="2"/>
      <c r="E1168" s="2"/>
      <c r="F1168" s="2"/>
      <c r="G1168" s="2"/>
      <c r="H1168" s="169"/>
      <c r="I1168" s="169"/>
      <c r="J1168" s="169"/>
      <c r="K1168"/>
      <c r="L1168" s="170"/>
      <c r="M1168" s="170"/>
      <c r="N1168" s="170"/>
      <c r="O1168" s="170"/>
      <c r="P1168" s="169"/>
      <c r="Q1168" s="169"/>
      <c r="R1168" s="169"/>
      <c r="S1168" s="169"/>
      <c r="T1168" s="169"/>
      <c r="U1168" s="169"/>
      <c r="V1168" s="169"/>
      <c r="W1168" s="169"/>
      <c r="X1168" s="11"/>
      <c r="Y1168" s="170"/>
      <c r="Z1168" s="170"/>
      <c r="AA1168" s="170"/>
      <c r="AB1168" s="170"/>
      <c r="AC1168" s="170"/>
      <c r="AD1168" s="170"/>
      <c r="AE1168" s="171"/>
      <c r="AF1168" s="170"/>
      <c r="AG1168" s="170"/>
      <c r="AH1168" s="170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</row>
    <row r="1169" spans="1:149" s="1" customFormat="1" x14ac:dyDescent="0.35">
      <c r="A1169" s="190"/>
      <c r="B1169" s="2"/>
      <c r="C1169" s="2"/>
      <c r="D1169" s="2"/>
      <c r="E1169" s="2"/>
      <c r="F1169" s="2"/>
      <c r="G1169" s="2"/>
      <c r="H1169" s="169"/>
      <c r="I1169" s="169"/>
      <c r="J1169" s="169"/>
      <c r="K1169"/>
      <c r="L1169" s="170"/>
      <c r="M1169" s="170"/>
      <c r="N1169" s="170"/>
      <c r="O1169" s="170"/>
      <c r="P1169" s="169"/>
      <c r="Q1169" s="169"/>
      <c r="R1169" s="169"/>
      <c r="S1169" s="169"/>
      <c r="T1169" s="169"/>
      <c r="U1169" s="169"/>
      <c r="V1169" s="169"/>
      <c r="W1169" s="169"/>
      <c r="X1169" s="11"/>
      <c r="Y1169" s="170"/>
      <c r="Z1169" s="170"/>
      <c r="AA1169" s="170"/>
      <c r="AB1169" s="170"/>
      <c r="AC1169" s="170"/>
      <c r="AD1169" s="170"/>
      <c r="AE1169" s="171"/>
      <c r="AF1169" s="170"/>
      <c r="AG1169" s="170"/>
      <c r="AH1169" s="170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</row>
    <row r="1170" spans="1:149" s="1" customFormat="1" x14ac:dyDescent="0.35">
      <c r="A1170" s="190"/>
      <c r="B1170" s="2"/>
      <c r="C1170" s="2"/>
      <c r="D1170" s="2"/>
      <c r="E1170" s="2"/>
      <c r="F1170" s="2"/>
      <c r="G1170" s="2"/>
      <c r="H1170" s="169"/>
      <c r="I1170" s="169"/>
      <c r="J1170" s="169"/>
      <c r="K1170"/>
      <c r="L1170" s="170"/>
      <c r="M1170" s="170"/>
      <c r="N1170" s="170"/>
      <c r="O1170" s="170"/>
      <c r="P1170" s="169"/>
      <c r="Q1170" s="169"/>
      <c r="R1170" s="169"/>
      <c r="S1170" s="169"/>
      <c r="T1170" s="169"/>
      <c r="U1170" s="169"/>
      <c r="V1170" s="169"/>
      <c r="W1170" s="169"/>
      <c r="X1170" s="170"/>
      <c r="Y1170" s="170"/>
      <c r="Z1170" s="170"/>
      <c r="AA1170" s="170"/>
      <c r="AB1170" s="170"/>
      <c r="AC1170" s="170"/>
      <c r="AD1170" s="170"/>
      <c r="AE1170" s="171"/>
      <c r="AF1170" s="170"/>
      <c r="AG1170" s="170"/>
      <c r="AH1170" s="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</row>
    <row r="1171" spans="1:149" s="1" customFormat="1" x14ac:dyDescent="0.35">
      <c r="A1171" s="190"/>
      <c r="B1171" s="2"/>
      <c r="C1171" s="2"/>
      <c r="D1171" s="2"/>
      <c r="E1171" s="2"/>
      <c r="F1171" s="2"/>
      <c r="G1171" s="2"/>
      <c r="H1171" s="169"/>
      <c r="I1171" s="169"/>
      <c r="J1171" s="169"/>
      <c r="K1171"/>
      <c r="L1171" s="170"/>
      <c r="M1171" s="170"/>
      <c r="N1171" s="170"/>
      <c r="O1171" s="170"/>
      <c r="P1171" s="169"/>
      <c r="Q1171" s="169"/>
      <c r="R1171" s="169"/>
      <c r="S1171" s="169"/>
      <c r="T1171" s="169"/>
      <c r="U1171" s="169"/>
      <c r="V1171" s="169"/>
      <c r="W1171" s="169"/>
      <c r="X1171" s="11"/>
      <c r="Y1171" s="170"/>
      <c r="Z1171" s="170"/>
      <c r="AA1171" s="170"/>
      <c r="AB1171" s="170"/>
      <c r="AC1171" s="170"/>
      <c r="AD1171" s="170"/>
      <c r="AE1171" s="171"/>
      <c r="AF1171" s="170"/>
      <c r="AG1171" s="170"/>
      <c r="AH1171" s="170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</row>
    <row r="1172" spans="1:149" s="1" customFormat="1" x14ac:dyDescent="0.35">
      <c r="A1172" s="190"/>
      <c r="B1172" s="2"/>
      <c r="C1172" s="2"/>
      <c r="D1172" s="2"/>
      <c r="E1172" s="2"/>
      <c r="F1172" s="2"/>
      <c r="G1172" s="2"/>
      <c r="H1172" s="169"/>
      <c r="I1172" s="169"/>
      <c r="J1172" s="169"/>
      <c r="K1172"/>
      <c r="L1172" s="170"/>
      <c r="M1172" s="170"/>
      <c r="N1172" s="170"/>
      <c r="O1172" s="170"/>
      <c r="P1172" s="169"/>
      <c r="Q1172" s="169"/>
      <c r="R1172" s="169"/>
      <c r="S1172" s="169"/>
      <c r="T1172" s="169"/>
      <c r="U1172" s="169"/>
      <c r="V1172" s="169"/>
      <c r="W1172" s="169"/>
      <c r="X1172" s="11"/>
      <c r="Y1172" s="170"/>
      <c r="Z1172" s="170"/>
      <c r="AA1172" s="170"/>
      <c r="AB1172" s="170"/>
      <c r="AC1172" s="170"/>
      <c r="AD1172" s="170"/>
      <c r="AE1172" s="171"/>
      <c r="AF1172" s="170"/>
      <c r="AG1172" s="170"/>
      <c r="AH1172" s="170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</row>
    <row r="1173" spans="1:149" s="1" customFormat="1" x14ac:dyDescent="0.35">
      <c r="A1173" s="190"/>
      <c r="B1173" s="2"/>
      <c r="C1173" s="2"/>
      <c r="D1173" s="2"/>
      <c r="E1173" s="2"/>
      <c r="F1173" s="2"/>
      <c r="G1173" s="2"/>
      <c r="H1173" s="169"/>
      <c r="I1173" s="169"/>
      <c r="J1173" s="169"/>
      <c r="K1173"/>
      <c r="L1173" s="170"/>
      <c r="M1173" s="170"/>
      <c r="N1173" s="170"/>
      <c r="O1173" s="170"/>
      <c r="P1173" s="169"/>
      <c r="Q1173" s="169"/>
      <c r="R1173" s="169"/>
      <c r="S1173" s="169"/>
      <c r="T1173" s="169"/>
      <c r="U1173" s="169"/>
      <c r="V1173" s="169"/>
      <c r="W1173" s="169"/>
      <c r="X1173" s="11"/>
      <c r="Y1173" s="170"/>
      <c r="Z1173" s="170"/>
      <c r="AA1173" s="170"/>
      <c r="AB1173" s="170"/>
      <c r="AC1173" s="170"/>
      <c r="AD1173" s="170"/>
      <c r="AE1173" s="171"/>
      <c r="AF1173" s="170"/>
      <c r="AG1173" s="170"/>
      <c r="AH1173" s="170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</row>
    <row r="1174" spans="1:149" s="1" customFormat="1" x14ac:dyDescent="0.35">
      <c r="A1174" s="190"/>
      <c r="B1174" s="2"/>
      <c r="C1174" s="2"/>
      <c r="D1174" s="2"/>
      <c r="E1174" s="2"/>
      <c r="F1174" s="2"/>
      <c r="G1174" s="2"/>
      <c r="H1174" s="169"/>
      <c r="I1174" s="169"/>
      <c r="J1174" s="169"/>
      <c r="K1174"/>
      <c r="L1174" s="170"/>
      <c r="M1174" s="170"/>
      <c r="N1174" s="170"/>
      <c r="O1174" s="170"/>
      <c r="P1174" s="169"/>
      <c r="Q1174" s="169"/>
      <c r="R1174" s="169"/>
      <c r="S1174" s="169"/>
      <c r="T1174" s="169"/>
      <c r="U1174" s="169"/>
      <c r="V1174" s="169"/>
      <c r="W1174" s="169"/>
      <c r="X1174" s="170"/>
      <c r="Y1174" s="170"/>
      <c r="Z1174" s="170"/>
      <c r="AA1174" s="170"/>
      <c r="AB1174" s="170"/>
      <c r="AC1174" s="170"/>
      <c r="AD1174" s="170"/>
      <c r="AE1174" s="171"/>
      <c r="AF1174" s="170"/>
      <c r="AG1174" s="170"/>
      <c r="AH1174" s="170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</row>
    <row r="1175" spans="1:149" s="1" customFormat="1" x14ac:dyDescent="0.35">
      <c r="A1175" s="190"/>
      <c r="B1175" s="2"/>
      <c r="C1175" s="2"/>
      <c r="D1175" s="2"/>
      <c r="E1175" s="2"/>
      <c r="F1175" s="2"/>
      <c r="G1175" s="2"/>
      <c r="H1175" s="169"/>
      <c r="I1175" s="169"/>
      <c r="J1175" s="169"/>
      <c r="K1175"/>
      <c r="L1175" s="170"/>
      <c r="M1175" s="170"/>
      <c r="N1175" s="170"/>
      <c r="O1175" s="170"/>
      <c r="P1175" s="169"/>
      <c r="Q1175" s="169"/>
      <c r="R1175" s="169"/>
      <c r="S1175" s="169"/>
      <c r="T1175" s="169"/>
      <c r="U1175" s="169"/>
      <c r="V1175" s="169"/>
      <c r="W1175" s="169"/>
      <c r="X1175" s="11"/>
      <c r="Y1175" s="170"/>
      <c r="Z1175" s="170"/>
      <c r="AA1175" s="170"/>
      <c r="AB1175" s="170"/>
      <c r="AC1175" s="170"/>
      <c r="AD1175" s="170"/>
      <c r="AE1175" s="171"/>
      <c r="AF1175" s="170"/>
      <c r="AG1175" s="170"/>
      <c r="AH1175" s="170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</row>
    <row r="1176" spans="1:149" s="1" customFormat="1" x14ac:dyDescent="0.35">
      <c r="A1176" s="190"/>
      <c r="B1176" s="2"/>
      <c r="C1176" s="2"/>
      <c r="D1176" s="2"/>
      <c r="E1176" s="2"/>
      <c r="F1176" s="2"/>
      <c r="G1176" s="2"/>
      <c r="H1176" s="169"/>
      <c r="I1176" s="169"/>
      <c r="J1176" s="169"/>
      <c r="K1176"/>
      <c r="L1176" s="170"/>
      <c r="M1176" s="170"/>
      <c r="N1176" s="170"/>
      <c r="O1176" s="170"/>
      <c r="P1176" s="169"/>
      <c r="Q1176" s="169"/>
      <c r="R1176" s="169"/>
      <c r="S1176" s="169"/>
      <c r="T1176" s="169"/>
      <c r="U1176" s="169"/>
      <c r="V1176" s="169"/>
      <c r="W1176" s="169"/>
      <c r="X1176" s="11"/>
      <c r="Y1176" s="170"/>
      <c r="Z1176" s="170"/>
      <c r="AA1176" s="170"/>
      <c r="AB1176" s="170"/>
      <c r="AC1176" s="170"/>
      <c r="AD1176" s="170"/>
      <c r="AE1176" s="171"/>
      <c r="AF1176" s="170"/>
      <c r="AG1176" s="170"/>
      <c r="AH1176" s="170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</row>
    <row r="1177" spans="1:149" s="1" customFormat="1" x14ac:dyDescent="0.35">
      <c r="A1177" s="190"/>
      <c r="B1177" s="2"/>
      <c r="C1177" s="2"/>
      <c r="D1177" s="2"/>
      <c r="E1177" s="2"/>
      <c r="F1177" s="2"/>
      <c r="G1177" s="2"/>
      <c r="H1177" s="169"/>
      <c r="I1177" s="169"/>
      <c r="J1177" s="169"/>
      <c r="K1177"/>
      <c r="L1177" s="170"/>
      <c r="M1177" s="170"/>
      <c r="N1177" s="170"/>
      <c r="O1177" s="170"/>
      <c r="P1177" s="169"/>
      <c r="Q1177" s="169"/>
      <c r="R1177" s="169"/>
      <c r="S1177" s="169"/>
      <c r="T1177" s="169"/>
      <c r="U1177" s="169"/>
      <c r="V1177" s="169"/>
      <c r="W1177" s="169"/>
      <c r="X1177" s="11"/>
      <c r="Y1177" s="170"/>
      <c r="Z1177" s="170"/>
      <c r="AA1177" s="170"/>
      <c r="AB1177" s="170"/>
      <c r="AC1177" s="170"/>
      <c r="AD1177" s="170"/>
      <c r="AE1177" s="171"/>
      <c r="AF1177" s="170"/>
      <c r="AG1177" s="170"/>
      <c r="AH1177" s="170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</row>
    <row r="1178" spans="1:149" s="1" customFormat="1" x14ac:dyDescent="0.35">
      <c r="A1178" s="190"/>
      <c r="B1178" s="2"/>
      <c r="C1178" s="2"/>
      <c r="D1178" s="2"/>
      <c r="E1178" s="2"/>
      <c r="F1178" s="2"/>
      <c r="G1178" s="2"/>
      <c r="H1178" s="169"/>
      <c r="I1178" s="169"/>
      <c r="J1178" s="169"/>
      <c r="K1178"/>
      <c r="L1178" s="170"/>
      <c r="M1178" s="170"/>
      <c r="N1178" s="170"/>
      <c r="O1178" s="170"/>
      <c r="P1178" s="169"/>
      <c r="Q1178" s="169"/>
      <c r="R1178" s="169"/>
      <c r="S1178" s="169"/>
      <c r="T1178" s="169"/>
      <c r="U1178" s="169"/>
      <c r="V1178" s="169"/>
      <c r="W1178" s="169"/>
      <c r="X1178" s="170"/>
      <c r="Y1178" s="170"/>
      <c r="Z1178" s="170"/>
      <c r="AA1178" s="170"/>
      <c r="AB1178" s="170"/>
      <c r="AC1178" s="170"/>
      <c r="AD1178" s="170"/>
      <c r="AE1178" s="171"/>
      <c r="AF1178" s="170"/>
      <c r="AG1178" s="170"/>
      <c r="AH1178" s="170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</row>
    <row r="1179" spans="1:149" s="1" customFormat="1" x14ac:dyDescent="0.35">
      <c r="A1179" s="190"/>
      <c r="B1179" s="2"/>
      <c r="C1179" s="2"/>
      <c r="D1179" s="2"/>
      <c r="E1179" s="2"/>
      <c r="F1179" s="2"/>
      <c r="G1179" s="2"/>
      <c r="H1179" s="169"/>
      <c r="I1179" s="169"/>
      <c r="J1179" s="169"/>
      <c r="K1179"/>
      <c r="L1179" s="170"/>
      <c r="M1179" s="170"/>
      <c r="N1179" s="170"/>
      <c r="O1179" s="170"/>
      <c r="P1179" s="169"/>
      <c r="Q1179" s="169"/>
      <c r="R1179" s="169"/>
      <c r="S1179" s="169"/>
      <c r="T1179" s="169"/>
      <c r="U1179" s="169"/>
      <c r="V1179" s="169"/>
      <c r="W1179" s="169"/>
      <c r="X1179" s="11"/>
      <c r="Y1179" s="170"/>
      <c r="Z1179" s="170"/>
      <c r="AA1179" s="170"/>
      <c r="AB1179" s="170"/>
      <c r="AC1179" s="170"/>
      <c r="AD1179" s="170"/>
      <c r="AE1179" s="171"/>
      <c r="AF1179" s="170"/>
      <c r="AG1179" s="170"/>
      <c r="AH1179" s="170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</row>
    <row r="1180" spans="1:149" s="1" customFormat="1" x14ac:dyDescent="0.35">
      <c r="A1180" s="190"/>
      <c r="B1180" s="2"/>
      <c r="C1180" s="2"/>
      <c r="D1180" s="2"/>
      <c r="E1180" s="2"/>
      <c r="F1180" s="2"/>
      <c r="G1180" s="2"/>
      <c r="H1180" s="169"/>
      <c r="I1180" s="169"/>
      <c r="J1180" s="169"/>
      <c r="K1180"/>
      <c r="L1180" s="170"/>
      <c r="M1180" s="170"/>
      <c r="N1180" s="170"/>
      <c r="O1180" s="170"/>
      <c r="P1180" s="169"/>
      <c r="Q1180" s="169"/>
      <c r="R1180" s="169"/>
      <c r="S1180" s="169"/>
      <c r="T1180" s="169"/>
      <c r="U1180" s="169"/>
      <c r="V1180" s="169"/>
      <c r="W1180" s="169"/>
      <c r="X1180" s="11"/>
      <c r="Y1180" s="170"/>
      <c r="Z1180" s="170"/>
      <c r="AA1180" s="170"/>
      <c r="AB1180" s="170"/>
      <c r="AC1180" s="170"/>
      <c r="AD1180" s="170"/>
      <c r="AE1180" s="171"/>
      <c r="AF1180" s="170"/>
      <c r="AG1180" s="170"/>
      <c r="AH1180" s="17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</row>
    <row r="1181" spans="1:149" s="1" customFormat="1" x14ac:dyDescent="0.35">
      <c r="A1181" s="190"/>
      <c r="B1181" s="2"/>
      <c r="C1181" s="2"/>
      <c r="D1181" s="2"/>
      <c r="E1181" s="2"/>
      <c r="F1181" s="2"/>
      <c r="G1181" s="2"/>
      <c r="H1181" s="169"/>
      <c r="I1181" s="169"/>
      <c r="J1181" s="169"/>
      <c r="K1181"/>
      <c r="L1181" s="170"/>
      <c r="M1181" s="170"/>
      <c r="N1181" s="170"/>
      <c r="O1181" s="170"/>
      <c r="P1181" s="169"/>
      <c r="Q1181" s="169"/>
      <c r="R1181" s="169"/>
      <c r="S1181" s="169"/>
      <c r="T1181" s="169"/>
      <c r="U1181" s="169"/>
      <c r="V1181" s="169"/>
      <c r="W1181" s="169"/>
      <c r="X1181" s="11"/>
      <c r="Y1181" s="170"/>
      <c r="Z1181" s="170"/>
      <c r="AA1181" s="170"/>
      <c r="AB1181" s="170"/>
      <c r="AC1181" s="170"/>
      <c r="AD1181" s="170"/>
      <c r="AE1181" s="171"/>
      <c r="AF1181" s="170"/>
      <c r="AG1181" s="170"/>
      <c r="AH1181" s="170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</row>
    <row r="1182" spans="1:149" s="1" customFormat="1" x14ac:dyDescent="0.35">
      <c r="A1182" s="190"/>
      <c r="B1182" s="2"/>
      <c r="C1182" s="2"/>
      <c r="D1182" s="2"/>
      <c r="E1182" s="2"/>
      <c r="F1182" s="2"/>
      <c r="G1182" s="2"/>
      <c r="H1182" s="169"/>
      <c r="I1182" s="169"/>
      <c r="J1182" s="169"/>
      <c r="K1182"/>
      <c r="L1182" s="170"/>
      <c r="M1182" s="170"/>
      <c r="N1182" s="170"/>
      <c r="O1182" s="170"/>
      <c r="P1182" s="169"/>
      <c r="Q1182" s="169"/>
      <c r="R1182" s="169"/>
      <c r="S1182" s="169"/>
      <c r="T1182" s="169"/>
      <c r="U1182" s="169"/>
      <c r="V1182" s="169"/>
      <c r="W1182" s="169"/>
      <c r="X1182" s="170"/>
      <c r="Y1182" s="170"/>
      <c r="Z1182" s="170"/>
      <c r="AA1182" s="170"/>
      <c r="AB1182" s="170"/>
      <c r="AC1182" s="170"/>
      <c r="AD1182" s="170"/>
      <c r="AE1182" s="171"/>
      <c r="AF1182" s="170"/>
      <c r="AG1182" s="170"/>
      <c r="AH1182" s="170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</row>
    <row r="1183" spans="1:149" s="1" customFormat="1" x14ac:dyDescent="0.35">
      <c r="A1183" s="190"/>
      <c r="B1183" s="2"/>
      <c r="C1183" s="2"/>
      <c r="D1183" s="2"/>
      <c r="E1183" s="2"/>
      <c r="F1183" s="2"/>
      <c r="G1183" s="2"/>
      <c r="H1183" s="169"/>
      <c r="I1183" s="169"/>
      <c r="J1183" s="169"/>
      <c r="K1183"/>
      <c r="L1183" s="170"/>
      <c r="M1183" s="170"/>
      <c r="N1183" s="170"/>
      <c r="O1183" s="170"/>
      <c r="P1183" s="169"/>
      <c r="Q1183" s="169"/>
      <c r="R1183" s="169"/>
      <c r="S1183" s="169"/>
      <c r="T1183" s="169"/>
      <c r="U1183" s="169"/>
      <c r="V1183" s="169"/>
      <c r="W1183" s="169"/>
      <c r="X1183" s="11"/>
      <c r="Y1183" s="170"/>
      <c r="Z1183" s="170"/>
      <c r="AA1183" s="170"/>
      <c r="AB1183" s="170"/>
      <c r="AC1183" s="170"/>
      <c r="AD1183" s="170"/>
      <c r="AE1183" s="171"/>
      <c r="AF1183" s="170"/>
      <c r="AG1183" s="170"/>
      <c r="AH1183" s="170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</row>
    <row r="1184" spans="1:149" s="1" customFormat="1" x14ac:dyDescent="0.35">
      <c r="A1184" s="190"/>
      <c r="B1184" s="2"/>
      <c r="C1184" s="2"/>
      <c r="D1184" s="2"/>
      <c r="E1184" s="2"/>
      <c r="F1184" s="2"/>
      <c r="G1184" s="2"/>
      <c r="H1184" s="169"/>
      <c r="I1184" s="169"/>
      <c r="J1184" s="169"/>
      <c r="K1184"/>
      <c r="L1184" s="170"/>
      <c r="M1184" s="170"/>
      <c r="N1184" s="170"/>
      <c r="O1184" s="170"/>
      <c r="P1184" s="169"/>
      <c r="Q1184" s="169"/>
      <c r="R1184" s="169"/>
      <c r="S1184" s="169"/>
      <c r="T1184" s="169"/>
      <c r="U1184" s="169"/>
      <c r="V1184" s="169"/>
      <c r="W1184" s="169"/>
      <c r="X1184" s="11"/>
      <c r="Y1184" s="170"/>
      <c r="Z1184" s="170"/>
      <c r="AA1184" s="170"/>
      <c r="AB1184" s="170"/>
      <c r="AC1184" s="170"/>
      <c r="AD1184" s="170"/>
      <c r="AE1184" s="171"/>
      <c r="AF1184" s="170"/>
      <c r="AG1184" s="170"/>
      <c r="AH1184" s="170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</row>
    <row r="1185" spans="1:149" s="1" customFormat="1" x14ac:dyDescent="0.35">
      <c r="A1185" s="190"/>
      <c r="B1185" s="2"/>
      <c r="C1185" s="2"/>
      <c r="D1185" s="2"/>
      <c r="E1185" s="2"/>
      <c r="F1185" s="2"/>
      <c r="G1185" s="2"/>
      <c r="H1185" s="169"/>
      <c r="I1185" s="169"/>
      <c r="J1185" s="169"/>
      <c r="K1185"/>
      <c r="L1185" s="170"/>
      <c r="M1185" s="170"/>
      <c r="N1185" s="170"/>
      <c r="O1185" s="170"/>
      <c r="P1185" s="169"/>
      <c r="Q1185" s="169"/>
      <c r="R1185" s="169"/>
      <c r="S1185" s="169"/>
      <c r="T1185" s="169"/>
      <c r="U1185" s="169"/>
      <c r="V1185" s="169"/>
      <c r="W1185" s="169"/>
      <c r="X1185" s="11"/>
      <c r="Y1185" s="170"/>
      <c r="Z1185" s="170"/>
      <c r="AA1185" s="170"/>
      <c r="AB1185" s="170"/>
      <c r="AC1185" s="170"/>
      <c r="AD1185" s="170"/>
      <c r="AE1185" s="171"/>
      <c r="AF1185" s="170"/>
      <c r="AG1185" s="170"/>
      <c r="AH1185" s="170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</row>
    <row r="1186" spans="1:149" s="1" customFormat="1" x14ac:dyDescent="0.35">
      <c r="A1186" s="190"/>
      <c r="B1186" s="2"/>
      <c r="C1186" s="2"/>
      <c r="D1186" s="2"/>
      <c r="E1186" s="2"/>
      <c r="F1186" s="2"/>
      <c r="G1186" s="2"/>
      <c r="H1186" s="169"/>
      <c r="I1186" s="169"/>
      <c r="J1186" s="169"/>
      <c r="K1186"/>
      <c r="L1186" s="170"/>
      <c r="M1186" s="170"/>
      <c r="N1186" s="170"/>
      <c r="O1186" s="170"/>
      <c r="P1186" s="169"/>
      <c r="Q1186" s="169"/>
      <c r="R1186" s="169"/>
      <c r="S1186" s="169"/>
      <c r="T1186" s="169"/>
      <c r="U1186" s="169"/>
      <c r="V1186" s="169"/>
      <c r="W1186" s="169"/>
      <c r="X1186" s="170"/>
      <c r="Y1186" s="170"/>
      <c r="Z1186" s="170"/>
      <c r="AA1186" s="170"/>
      <c r="AB1186" s="170"/>
      <c r="AC1186" s="170"/>
      <c r="AD1186" s="170"/>
      <c r="AE1186" s="171"/>
      <c r="AF1186" s="170"/>
      <c r="AG1186" s="170"/>
      <c r="AH1186" s="170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</row>
    <row r="1187" spans="1:149" s="1" customFormat="1" x14ac:dyDescent="0.35">
      <c r="A1187" s="190"/>
      <c r="B1187" s="2"/>
      <c r="C1187" s="2"/>
      <c r="D1187" s="2"/>
      <c r="E1187" s="2"/>
      <c r="F1187" s="2"/>
      <c r="G1187" s="2"/>
      <c r="H1187" s="169"/>
      <c r="I1187" s="169"/>
      <c r="J1187" s="169"/>
      <c r="K1187"/>
      <c r="L1187" s="170"/>
      <c r="M1187" s="170"/>
      <c r="N1187" s="170"/>
      <c r="O1187" s="170"/>
      <c r="P1187" s="169"/>
      <c r="Q1187" s="169"/>
      <c r="R1187" s="169"/>
      <c r="S1187" s="169"/>
      <c r="T1187" s="169"/>
      <c r="U1187" s="169"/>
      <c r="V1187" s="169"/>
      <c r="W1187" s="169"/>
      <c r="X1187" s="11"/>
      <c r="Y1187" s="170"/>
      <c r="Z1187" s="170"/>
      <c r="AA1187" s="170"/>
      <c r="AB1187" s="170"/>
      <c r="AC1187" s="170"/>
      <c r="AD1187" s="170"/>
      <c r="AE1187" s="171"/>
      <c r="AF1187" s="170"/>
      <c r="AG1187" s="170"/>
      <c r="AH1187" s="170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</row>
    <row r="1188" spans="1:149" s="1" customFormat="1" x14ac:dyDescent="0.35">
      <c r="A1188" s="190"/>
      <c r="B1188" s="2"/>
      <c r="C1188" s="2"/>
      <c r="D1188" s="2"/>
      <c r="E1188" s="2"/>
      <c r="F1188" s="2"/>
      <c r="G1188" s="2"/>
      <c r="H1188" s="169"/>
      <c r="I1188" s="169"/>
      <c r="J1188" s="169"/>
      <c r="K1188"/>
      <c r="L1188" s="170"/>
      <c r="M1188" s="170"/>
      <c r="N1188" s="170"/>
      <c r="O1188" s="170"/>
      <c r="P1188" s="169"/>
      <c r="Q1188" s="169"/>
      <c r="R1188" s="169"/>
      <c r="S1188" s="169"/>
      <c r="T1188" s="169"/>
      <c r="U1188" s="169"/>
      <c r="V1188" s="169"/>
      <c r="W1188" s="169"/>
      <c r="X1188" s="11"/>
      <c r="Y1188" s="170"/>
      <c r="Z1188" s="170"/>
      <c r="AA1188" s="170"/>
      <c r="AB1188" s="170"/>
      <c r="AC1188" s="170"/>
      <c r="AD1188" s="170"/>
      <c r="AE1188" s="171"/>
      <c r="AF1188" s="170"/>
      <c r="AG1188" s="170"/>
      <c r="AH1188" s="170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</row>
    <row r="1189" spans="1:149" s="1" customFormat="1" x14ac:dyDescent="0.35">
      <c r="A1189" s="190"/>
      <c r="B1189" s="2"/>
      <c r="C1189" s="2"/>
      <c r="D1189" s="2"/>
      <c r="E1189" s="2"/>
      <c r="F1189" s="2"/>
      <c r="G1189" s="2"/>
      <c r="H1189" s="169"/>
      <c r="I1189" s="169"/>
      <c r="J1189" s="169"/>
      <c r="K1189"/>
      <c r="L1189" s="170"/>
      <c r="M1189" s="170"/>
      <c r="N1189" s="170"/>
      <c r="O1189" s="170"/>
      <c r="P1189" s="169"/>
      <c r="Q1189" s="169"/>
      <c r="R1189" s="169"/>
      <c r="S1189" s="169"/>
      <c r="T1189" s="169"/>
      <c r="U1189" s="169"/>
      <c r="V1189" s="169"/>
      <c r="W1189" s="169"/>
      <c r="X1189" s="11"/>
      <c r="Y1189" s="170"/>
      <c r="Z1189" s="170"/>
      <c r="AA1189" s="170"/>
      <c r="AB1189" s="170"/>
      <c r="AC1189" s="170"/>
      <c r="AD1189" s="170"/>
      <c r="AE1189" s="171"/>
      <c r="AF1189" s="170"/>
      <c r="AG1189" s="170"/>
      <c r="AH1189" s="170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</row>
    <row r="1190" spans="1:149" s="1" customFormat="1" x14ac:dyDescent="0.35">
      <c r="A1190" s="190"/>
      <c r="B1190" s="2"/>
      <c r="C1190" s="2"/>
      <c r="D1190" s="2"/>
      <c r="E1190" s="2"/>
      <c r="F1190" s="2"/>
      <c r="G1190" s="2"/>
      <c r="H1190" s="169"/>
      <c r="I1190" s="169"/>
      <c r="J1190" s="169"/>
      <c r="K1190"/>
      <c r="L1190" s="170"/>
      <c r="M1190" s="170"/>
      <c r="N1190" s="170"/>
      <c r="O1190" s="170"/>
      <c r="P1190" s="169"/>
      <c r="Q1190" s="169"/>
      <c r="R1190" s="169"/>
      <c r="S1190" s="169"/>
      <c r="T1190" s="169"/>
      <c r="U1190" s="169"/>
      <c r="V1190" s="169"/>
      <c r="W1190" s="169"/>
      <c r="X1190" s="170"/>
      <c r="Y1190" s="170"/>
      <c r="Z1190" s="170"/>
      <c r="AA1190" s="170"/>
      <c r="AB1190" s="170"/>
      <c r="AC1190" s="170"/>
      <c r="AD1190" s="170"/>
      <c r="AE1190" s="171"/>
      <c r="AF1190" s="170"/>
      <c r="AG1190" s="170"/>
      <c r="AH1190" s="17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</row>
    <row r="1191" spans="1:149" s="1" customFormat="1" x14ac:dyDescent="0.35">
      <c r="A1191" s="190"/>
      <c r="B1191" s="2"/>
      <c r="C1191" s="2"/>
      <c r="D1191" s="2"/>
      <c r="E1191" s="2"/>
      <c r="F1191" s="2"/>
      <c r="G1191" s="2"/>
      <c r="H1191" s="169"/>
      <c r="I1191" s="169"/>
      <c r="J1191" s="169"/>
      <c r="K1191"/>
      <c r="L1191" s="170"/>
      <c r="M1191" s="170"/>
      <c r="N1191" s="170"/>
      <c r="O1191" s="170"/>
      <c r="P1191" s="169"/>
      <c r="Q1191" s="169"/>
      <c r="R1191" s="169"/>
      <c r="S1191" s="169"/>
      <c r="T1191" s="169"/>
      <c r="U1191" s="169"/>
      <c r="V1191" s="169"/>
      <c r="W1191" s="169"/>
      <c r="X1191" s="11"/>
      <c r="Y1191" s="170"/>
      <c r="Z1191" s="170"/>
      <c r="AA1191" s="170"/>
      <c r="AB1191" s="170"/>
      <c r="AC1191" s="170"/>
      <c r="AD1191" s="170"/>
      <c r="AE1191" s="171"/>
      <c r="AF1191" s="170"/>
      <c r="AG1191" s="170"/>
      <c r="AH1191" s="170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</row>
    <row r="1192" spans="1:149" s="1" customFormat="1" x14ac:dyDescent="0.35">
      <c r="A1192" s="190"/>
      <c r="B1192" s="2"/>
      <c r="C1192" s="2"/>
      <c r="D1192" s="2"/>
      <c r="E1192" s="2"/>
      <c r="F1192" s="2"/>
      <c r="G1192" s="2"/>
      <c r="H1192" s="169"/>
      <c r="I1192" s="169"/>
      <c r="J1192" s="169"/>
      <c r="K1192"/>
      <c r="L1192" s="170"/>
      <c r="M1192" s="170"/>
      <c r="N1192" s="170"/>
      <c r="O1192" s="170"/>
      <c r="P1192" s="169"/>
      <c r="Q1192" s="169"/>
      <c r="R1192" s="169"/>
      <c r="S1192" s="169"/>
      <c r="T1192" s="169"/>
      <c r="U1192" s="169"/>
      <c r="V1192" s="169"/>
      <c r="W1192" s="169"/>
      <c r="X1192" s="11"/>
      <c r="Y1192" s="170"/>
      <c r="Z1192" s="170"/>
      <c r="AA1192" s="170"/>
      <c r="AB1192" s="170"/>
      <c r="AC1192" s="170"/>
      <c r="AD1192" s="170"/>
      <c r="AE1192" s="171"/>
      <c r="AF1192" s="170"/>
      <c r="AG1192" s="170"/>
      <c r="AH1192" s="170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</row>
    <row r="1193" spans="1:149" s="1" customFormat="1" x14ac:dyDescent="0.35">
      <c r="A1193" s="190"/>
      <c r="B1193" s="2"/>
      <c r="C1193" s="2"/>
      <c r="D1193" s="2"/>
      <c r="E1193" s="2"/>
      <c r="F1193" s="2"/>
      <c r="G1193" s="2"/>
      <c r="H1193" s="169"/>
      <c r="I1193" s="169"/>
      <c r="J1193" s="169"/>
      <c r="K1193"/>
      <c r="L1193" s="170"/>
      <c r="M1193" s="170"/>
      <c r="N1193" s="170"/>
      <c r="O1193" s="170"/>
      <c r="P1193" s="169"/>
      <c r="Q1193" s="169"/>
      <c r="R1193" s="169"/>
      <c r="S1193" s="169"/>
      <c r="T1193" s="169"/>
      <c r="U1193" s="169"/>
      <c r="V1193" s="169"/>
      <c r="W1193" s="169"/>
      <c r="X1193" s="11"/>
      <c r="Y1193" s="170"/>
      <c r="Z1193" s="170"/>
      <c r="AA1193" s="170"/>
      <c r="AB1193" s="170"/>
      <c r="AC1193" s="170"/>
      <c r="AD1193" s="170"/>
      <c r="AE1193" s="171"/>
      <c r="AF1193" s="170"/>
      <c r="AG1193" s="170"/>
      <c r="AH1193" s="170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</row>
    <row r="1194" spans="1:149" s="1" customFormat="1" x14ac:dyDescent="0.35">
      <c r="A1194" s="190"/>
      <c r="B1194" s="2"/>
      <c r="C1194" s="2"/>
      <c r="D1194" s="2"/>
      <c r="E1194" s="2"/>
      <c r="F1194" s="2"/>
      <c r="G1194" s="2"/>
      <c r="H1194" s="169"/>
      <c r="I1194" s="169"/>
      <c r="J1194" s="169"/>
      <c r="K1194"/>
      <c r="L1194" s="170"/>
      <c r="M1194" s="170"/>
      <c r="N1194" s="170"/>
      <c r="O1194" s="170"/>
      <c r="P1194" s="169"/>
      <c r="Q1194" s="169"/>
      <c r="R1194" s="169"/>
      <c r="S1194" s="169"/>
      <c r="T1194" s="169"/>
      <c r="U1194" s="169"/>
      <c r="V1194" s="169"/>
      <c r="W1194" s="169"/>
      <c r="X1194" s="170"/>
      <c r="Y1194" s="170"/>
      <c r="Z1194" s="170"/>
      <c r="AA1194" s="170"/>
      <c r="AB1194" s="170"/>
      <c r="AC1194" s="170"/>
      <c r="AD1194" s="170"/>
      <c r="AE1194" s="171"/>
      <c r="AF1194" s="170"/>
      <c r="AG1194" s="170"/>
      <c r="AH1194" s="170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</row>
    <row r="1195" spans="1:149" s="1" customFormat="1" x14ac:dyDescent="0.35">
      <c r="A1195" s="190"/>
      <c r="B1195" s="2"/>
      <c r="C1195" s="2"/>
      <c r="D1195" s="2"/>
      <c r="E1195" s="2"/>
      <c r="F1195" s="2"/>
      <c r="G1195" s="2"/>
      <c r="H1195" s="169"/>
      <c r="I1195" s="169"/>
      <c r="J1195" s="169"/>
      <c r="K1195"/>
      <c r="L1195" s="170"/>
      <c r="M1195" s="170"/>
      <c r="N1195" s="170"/>
      <c r="O1195" s="170"/>
      <c r="P1195" s="169"/>
      <c r="Q1195" s="169"/>
      <c r="R1195" s="169"/>
      <c r="S1195" s="169"/>
      <c r="T1195" s="169"/>
      <c r="U1195" s="169"/>
      <c r="V1195" s="169"/>
      <c r="W1195" s="169"/>
      <c r="X1195" s="11"/>
      <c r="Y1195" s="170"/>
      <c r="Z1195" s="170"/>
      <c r="AA1195" s="170"/>
      <c r="AB1195" s="170"/>
      <c r="AC1195" s="170"/>
      <c r="AD1195" s="170"/>
      <c r="AE1195" s="171"/>
      <c r="AF1195" s="170"/>
      <c r="AG1195" s="170"/>
      <c r="AH1195" s="170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</row>
    <row r="1196" spans="1:149" s="1" customFormat="1" x14ac:dyDescent="0.35">
      <c r="A1196" s="190"/>
      <c r="B1196" s="2"/>
      <c r="C1196" s="2"/>
      <c r="D1196" s="2"/>
      <c r="E1196" s="2"/>
      <c r="F1196" s="2"/>
      <c r="G1196" s="2"/>
      <c r="H1196" s="169"/>
      <c r="I1196" s="169"/>
      <c r="J1196" s="169"/>
      <c r="K1196"/>
      <c r="L1196" s="170"/>
      <c r="M1196" s="170"/>
      <c r="N1196" s="170"/>
      <c r="O1196" s="170"/>
      <c r="P1196" s="169"/>
      <c r="Q1196" s="169"/>
      <c r="R1196" s="169"/>
      <c r="S1196" s="169"/>
      <c r="T1196" s="169"/>
      <c r="U1196" s="169"/>
      <c r="V1196" s="169"/>
      <c r="W1196" s="169"/>
      <c r="X1196" s="11"/>
      <c r="Y1196" s="170"/>
      <c r="Z1196" s="170"/>
      <c r="AA1196" s="170"/>
      <c r="AB1196" s="170"/>
      <c r="AC1196" s="170"/>
      <c r="AD1196" s="170"/>
      <c r="AE1196" s="171"/>
      <c r="AF1196" s="170"/>
      <c r="AG1196" s="170"/>
      <c r="AH1196" s="170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</row>
    <row r="1197" spans="1:149" s="1" customFormat="1" x14ac:dyDescent="0.35">
      <c r="A1197" s="190"/>
      <c r="B1197" s="2"/>
      <c r="C1197" s="2"/>
      <c r="D1197" s="2"/>
      <c r="E1197" s="2"/>
      <c r="F1197" s="2"/>
      <c r="G1197" s="2"/>
      <c r="H1197" s="169"/>
      <c r="I1197" s="169"/>
      <c r="J1197" s="169"/>
      <c r="K1197"/>
      <c r="L1197" s="170"/>
      <c r="M1197" s="170"/>
      <c r="N1197" s="170"/>
      <c r="O1197" s="170"/>
      <c r="P1197" s="169"/>
      <c r="Q1197" s="169"/>
      <c r="R1197" s="169"/>
      <c r="S1197" s="169"/>
      <c r="T1197" s="169"/>
      <c r="U1197" s="169"/>
      <c r="V1197" s="169"/>
      <c r="W1197" s="169"/>
      <c r="X1197" s="11"/>
      <c r="Y1197" s="170"/>
      <c r="Z1197" s="170"/>
      <c r="AA1197" s="170"/>
      <c r="AB1197" s="170"/>
      <c r="AC1197" s="170"/>
      <c r="AD1197" s="170"/>
      <c r="AE1197" s="171"/>
      <c r="AF1197" s="170"/>
      <c r="AG1197" s="170"/>
      <c r="AH1197" s="170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</row>
    <row r="1198" spans="1:149" s="1" customFormat="1" x14ac:dyDescent="0.35">
      <c r="A1198" s="190"/>
      <c r="B1198" s="2"/>
      <c r="C1198" s="2"/>
      <c r="D1198" s="2"/>
      <c r="E1198" s="2"/>
      <c r="F1198" s="2"/>
      <c r="G1198" s="2"/>
      <c r="H1198" s="169"/>
      <c r="I1198" s="169"/>
      <c r="J1198" s="169"/>
      <c r="K1198"/>
      <c r="L1198" s="170"/>
      <c r="M1198" s="170"/>
      <c r="N1198" s="170"/>
      <c r="O1198" s="170"/>
      <c r="P1198" s="169"/>
      <c r="Q1198" s="169"/>
      <c r="R1198" s="169"/>
      <c r="S1198" s="169"/>
      <c r="T1198" s="169"/>
      <c r="U1198" s="169"/>
      <c r="V1198" s="169"/>
      <c r="W1198" s="169"/>
      <c r="X1198" s="170"/>
      <c r="Y1198" s="170"/>
      <c r="Z1198" s="170"/>
      <c r="AA1198" s="170"/>
      <c r="AB1198" s="170"/>
      <c r="AC1198" s="170"/>
      <c r="AD1198" s="170"/>
      <c r="AE1198" s="171"/>
      <c r="AF1198" s="170"/>
      <c r="AG1198" s="170"/>
      <c r="AH1198" s="170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</row>
    <row r="1199" spans="1:149" s="1" customFormat="1" x14ac:dyDescent="0.35">
      <c r="A1199" s="190"/>
      <c r="B1199" s="2"/>
      <c r="C1199" s="2"/>
      <c r="D1199" s="2"/>
      <c r="E1199" s="2"/>
      <c r="F1199" s="2"/>
      <c r="G1199" s="2"/>
      <c r="H1199" s="169"/>
      <c r="I1199" s="169"/>
      <c r="J1199" s="169"/>
      <c r="K1199"/>
      <c r="L1199" s="170"/>
      <c r="M1199" s="170"/>
      <c r="N1199" s="170"/>
      <c r="O1199" s="170"/>
      <c r="P1199" s="169"/>
      <c r="Q1199" s="169"/>
      <c r="R1199" s="169"/>
      <c r="S1199" s="169"/>
      <c r="T1199" s="169"/>
      <c r="U1199" s="169"/>
      <c r="V1199" s="169"/>
      <c r="W1199" s="169"/>
      <c r="X1199" s="11"/>
      <c r="Y1199" s="170"/>
      <c r="Z1199" s="170"/>
      <c r="AA1199" s="170"/>
      <c r="AB1199" s="170"/>
      <c r="AC1199" s="170"/>
      <c r="AD1199" s="170"/>
      <c r="AE1199" s="171"/>
      <c r="AF1199" s="170"/>
      <c r="AG1199" s="170"/>
      <c r="AH1199" s="170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</row>
    <row r="1200" spans="1:149" s="1" customFormat="1" x14ac:dyDescent="0.35">
      <c r="A1200" s="190"/>
      <c r="B1200" s="2"/>
      <c r="C1200" s="2"/>
      <c r="D1200" s="2"/>
      <c r="E1200" s="2"/>
      <c r="F1200" s="2"/>
      <c r="G1200" s="2"/>
      <c r="H1200" s="169"/>
      <c r="I1200" s="169"/>
      <c r="J1200" s="169"/>
      <c r="K1200"/>
      <c r="L1200" s="170"/>
      <c r="M1200" s="170"/>
      <c r="N1200" s="170"/>
      <c r="O1200" s="170"/>
      <c r="P1200" s="169"/>
      <c r="Q1200" s="169"/>
      <c r="R1200" s="169"/>
      <c r="S1200" s="169"/>
      <c r="T1200" s="169"/>
      <c r="U1200" s="169"/>
      <c r="V1200" s="169"/>
      <c r="W1200" s="169"/>
      <c r="X1200" s="11"/>
      <c r="Y1200" s="170"/>
      <c r="Z1200" s="170"/>
      <c r="AA1200" s="170"/>
      <c r="AB1200" s="170"/>
      <c r="AC1200" s="170"/>
      <c r="AD1200" s="170"/>
      <c r="AE1200" s="171"/>
      <c r="AF1200" s="170"/>
      <c r="AG1200" s="170"/>
      <c r="AH1200" s="17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</row>
    <row r="1201" spans="1:149" s="1" customFormat="1" x14ac:dyDescent="0.35">
      <c r="A1201" s="190"/>
      <c r="B1201" s="2"/>
      <c r="C1201" s="2"/>
      <c r="D1201" s="2"/>
      <c r="E1201" s="2"/>
      <c r="F1201" s="2"/>
      <c r="G1201" s="2"/>
      <c r="H1201" s="169"/>
      <c r="I1201" s="169"/>
      <c r="J1201" s="169"/>
      <c r="K1201"/>
      <c r="L1201" s="170"/>
      <c r="M1201" s="170"/>
      <c r="N1201" s="170"/>
      <c r="O1201" s="170"/>
      <c r="P1201" s="169"/>
      <c r="Q1201" s="169"/>
      <c r="R1201" s="169"/>
      <c r="S1201" s="169"/>
      <c r="T1201" s="169"/>
      <c r="U1201" s="169"/>
      <c r="V1201" s="169"/>
      <c r="W1201" s="169"/>
      <c r="X1201" s="11"/>
      <c r="Y1201" s="170"/>
      <c r="Z1201" s="170"/>
      <c r="AA1201" s="170"/>
      <c r="AB1201" s="170"/>
      <c r="AC1201" s="170"/>
      <c r="AD1201" s="170"/>
      <c r="AE1201" s="171"/>
      <c r="AF1201" s="170"/>
      <c r="AG1201" s="170"/>
      <c r="AH1201" s="170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</row>
    <row r="1202" spans="1:149" s="1" customFormat="1" x14ac:dyDescent="0.35">
      <c r="A1202" s="190"/>
      <c r="B1202" s="2"/>
      <c r="C1202" s="2"/>
      <c r="D1202" s="2"/>
      <c r="E1202" s="2"/>
      <c r="F1202" s="2"/>
      <c r="G1202" s="2"/>
      <c r="H1202" s="169"/>
      <c r="I1202" s="169"/>
      <c r="J1202" s="169"/>
      <c r="K1202"/>
      <c r="L1202" s="170"/>
      <c r="M1202" s="170"/>
      <c r="N1202" s="170"/>
      <c r="O1202" s="170"/>
      <c r="P1202" s="169"/>
      <c r="Q1202" s="169"/>
      <c r="R1202" s="169"/>
      <c r="S1202" s="169"/>
      <c r="T1202" s="169"/>
      <c r="U1202" s="169"/>
      <c r="V1202" s="169"/>
      <c r="W1202" s="169"/>
      <c r="X1202" s="170"/>
      <c r="Y1202" s="170"/>
      <c r="Z1202" s="170"/>
      <c r="AA1202" s="170"/>
      <c r="AB1202" s="170"/>
      <c r="AC1202" s="170"/>
      <c r="AD1202" s="170"/>
      <c r="AE1202" s="171"/>
      <c r="AF1202" s="170"/>
      <c r="AG1202" s="170"/>
      <c r="AH1202" s="170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</row>
    <row r="1203" spans="1:149" s="1" customFormat="1" x14ac:dyDescent="0.35">
      <c r="A1203" s="190"/>
      <c r="B1203" s="2"/>
      <c r="C1203" s="2"/>
      <c r="D1203" s="2"/>
      <c r="E1203" s="2"/>
      <c r="F1203" s="2"/>
      <c r="G1203" s="2"/>
      <c r="H1203" s="169"/>
      <c r="I1203" s="169"/>
      <c r="J1203" s="169"/>
      <c r="K1203"/>
      <c r="L1203" s="170"/>
      <c r="M1203" s="170"/>
      <c r="N1203" s="170"/>
      <c r="O1203" s="170"/>
      <c r="P1203" s="169"/>
      <c r="Q1203" s="169"/>
      <c r="R1203" s="169"/>
      <c r="S1203" s="169"/>
      <c r="T1203" s="169"/>
      <c r="U1203" s="169"/>
      <c r="V1203" s="169"/>
      <c r="W1203" s="169"/>
      <c r="X1203" s="11"/>
      <c r="Y1203" s="170"/>
      <c r="Z1203" s="170"/>
      <c r="AA1203" s="170"/>
      <c r="AB1203" s="170"/>
      <c r="AC1203" s="170"/>
      <c r="AD1203" s="170"/>
      <c r="AE1203" s="171"/>
      <c r="AF1203" s="170"/>
      <c r="AG1203" s="170"/>
      <c r="AH1203" s="170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</row>
    <row r="1204" spans="1:149" s="1" customFormat="1" x14ac:dyDescent="0.35">
      <c r="A1204" s="190"/>
      <c r="B1204" s="2"/>
      <c r="C1204" s="2"/>
      <c r="D1204" s="2"/>
      <c r="E1204" s="2"/>
      <c r="F1204" s="2"/>
      <c r="G1204" s="2"/>
      <c r="H1204" s="169"/>
      <c r="I1204" s="169"/>
      <c r="J1204" s="169"/>
      <c r="K1204"/>
      <c r="L1204" s="170"/>
      <c r="M1204" s="170"/>
      <c r="N1204" s="170"/>
      <c r="O1204" s="170"/>
      <c r="P1204" s="169"/>
      <c r="Q1204" s="169"/>
      <c r="R1204" s="169"/>
      <c r="S1204" s="169"/>
      <c r="T1204" s="169"/>
      <c r="U1204" s="169"/>
      <c r="V1204" s="169"/>
      <c r="W1204" s="169"/>
      <c r="X1204" s="11"/>
      <c r="Y1204" s="170"/>
      <c r="Z1204" s="170"/>
      <c r="AA1204" s="170"/>
      <c r="AB1204" s="170"/>
      <c r="AC1204" s="170"/>
      <c r="AD1204" s="170"/>
      <c r="AE1204" s="171"/>
      <c r="AF1204" s="170"/>
      <c r="AG1204" s="170"/>
      <c r="AH1204" s="170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</row>
    <row r="1205" spans="1:149" s="1" customFormat="1" x14ac:dyDescent="0.35">
      <c r="A1205" s="190"/>
      <c r="B1205" s="2"/>
      <c r="C1205" s="2"/>
      <c r="D1205" s="2"/>
      <c r="E1205" s="2"/>
      <c r="F1205" s="2"/>
      <c r="G1205" s="2"/>
      <c r="H1205" s="169"/>
      <c r="I1205" s="169"/>
      <c r="J1205" s="169"/>
      <c r="K1205"/>
      <c r="L1205" s="170"/>
      <c r="M1205" s="170"/>
      <c r="N1205" s="170"/>
      <c r="O1205" s="170"/>
      <c r="P1205" s="169"/>
      <c r="Q1205" s="169"/>
      <c r="R1205" s="169"/>
      <c r="S1205" s="169"/>
      <c r="T1205" s="169"/>
      <c r="U1205" s="169"/>
      <c r="V1205" s="169"/>
      <c r="W1205" s="169"/>
      <c r="X1205" s="11"/>
      <c r="Y1205" s="170"/>
      <c r="Z1205" s="170"/>
      <c r="AA1205" s="170"/>
      <c r="AB1205" s="170"/>
      <c r="AC1205" s="170"/>
      <c r="AD1205" s="170"/>
      <c r="AE1205" s="171"/>
      <c r="AF1205" s="170"/>
      <c r="AG1205" s="170"/>
      <c r="AH1205" s="170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</row>
    <row r="1206" spans="1:149" s="1" customFormat="1" x14ac:dyDescent="0.35">
      <c r="A1206" s="190"/>
      <c r="B1206" s="2"/>
      <c r="C1206" s="2"/>
      <c r="D1206" s="2"/>
      <c r="E1206" s="2"/>
      <c r="F1206" s="2"/>
      <c r="G1206" s="2"/>
      <c r="H1206" s="169"/>
      <c r="I1206" s="169"/>
      <c r="J1206" s="169"/>
      <c r="K1206"/>
      <c r="L1206" s="170"/>
      <c r="M1206" s="170"/>
      <c r="N1206" s="170"/>
      <c r="O1206" s="170"/>
      <c r="P1206" s="169"/>
      <c r="Q1206" s="169"/>
      <c r="R1206" s="169"/>
      <c r="S1206" s="169"/>
      <c r="T1206" s="169"/>
      <c r="U1206" s="169"/>
      <c r="V1206" s="169"/>
      <c r="W1206" s="169"/>
      <c r="X1206" s="170"/>
      <c r="Y1206" s="170"/>
      <c r="Z1206" s="170"/>
      <c r="AA1206" s="170"/>
      <c r="AB1206" s="170"/>
      <c r="AC1206" s="170"/>
      <c r="AD1206" s="170"/>
      <c r="AE1206" s="171"/>
      <c r="AF1206" s="170"/>
      <c r="AG1206" s="170"/>
      <c r="AH1206" s="170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</row>
    <row r="1207" spans="1:149" s="1" customFormat="1" x14ac:dyDescent="0.35">
      <c r="A1207" s="190"/>
      <c r="B1207" s="2"/>
      <c r="C1207" s="2"/>
      <c r="D1207" s="2"/>
      <c r="E1207" s="2"/>
      <c r="F1207" s="2"/>
      <c r="G1207" s="2"/>
      <c r="H1207" s="169"/>
      <c r="I1207" s="169"/>
      <c r="J1207" s="169"/>
      <c r="K1207"/>
      <c r="L1207" s="170"/>
      <c r="M1207" s="170"/>
      <c r="N1207" s="170"/>
      <c r="O1207" s="170"/>
      <c r="P1207" s="169"/>
      <c r="Q1207" s="169"/>
      <c r="R1207" s="169"/>
      <c r="S1207" s="169"/>
      <c r="T1207" s="169"/>
      <c r="U1207" s="169"/>
      <c r="V1207" s="169"/>
      <c r="W1207" s="169"/>
      <c r="X1207" s="11"/>
      <c r="Y1207" s="170"/>
      <c r="Z1207" s="170"/>
      <c r="AA1207" s="170"/>
      <c r="AB1207" s="170"/>
      <c r="AC1207" s="170"/>
      <c r="AD1207" s="170"/>
      <c r="AE1207" s="171"/>
      <c r="AF1207" s="170"/>
      <c r="AG1207" s="170"/>
      <c r="AH1207" s="170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</row>
    <row r="1208" spans="1:149" s="1" customFormat="1" x14ac:dyDescent="0.35">
      <c r="A1208" s="190"/>
      <c r="B1208" s="2"/>
      <c r="C1208" s="2"/>
      <c r="D1208" s="2"/>
      <c r="E1208" s="2"/>
      <c r="F1208" s="2"/>
      <c r="G1208" s="2"/>
      <c r="H1208" s="169"/>
      <c r="I1208" s="169"/>
      <c r="J1208" s="169"/>
      <c r="K1208"/>
      <c r="L1208" s="170"/>
      <c r="M1208" s="170"/>
      <c r="N1208" s="170"/>
      <c r="O1208" s="170"/>
      <c r="P1208" s="169"/>
      <c r="Q1208" s="169"/>
      <c r="R1208" s="169"/>
      <c r="S1208" s="169"/>
      <c r="T1208" s="169"/>
      <c r="U1208" s="169"/>
      <c r="V1208" s="169"/>
      <c r="W1208" s="169"/>
      <c r="X1208" s="11"/>
      <c r="Y1208" s="170"/>
      <c r="Z1208" s="170"/>
      <c r="AA1208" s="170"/>
      <c r="AB1208" s="170"/>
      <c r="AC1208" s="170"/>
      <c r="AD1208" s="170"/>
      <c r="AE1208" s="171"/>
      <c r="AF1208" s="170"/>
      <c r="AG1208" s="170"/>
      <c r="AH1208" s="170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</row>
    <row r="1209" spans="1:149" s="1" customFormat="1" x14ac:dyDescent="0.35">
      <c r="A1209" s="190"/>
      <c r="B1209" s="2"/>
      <c r="C1209" s="2"/>
      <c r="D1209" s="2"/>
      <c r="E1209" s="2"/>
      <c r="F1209" s="2"/>
      <c r="G1209" s="2"/>
      <c r="H1209" s="169"/>
      <c r="I1209" s="169"/>
      <c r="J1209" s="169"/>
      <c r="K1209"/>
      <c r="L1209" s="170"/>
      <c r="M1209" s="170"/>
      <c r="N1209" s="170"/>
      <c r="O1209" s="170"/>
      <c r="P1209" s="169"/>
      <c r="Q1209" s="169"/>
      <c r="R1209" s="169"/>
      <c r="S1209" s="169"/>
      <c r="T1209" s="169"/>
      <c r="U1209" s="169"/>
      <c r="V1209" s="169"/>
      <c r="W1209" s="169"/>
      <c r="X1209" s="11"/>
      <c r="Y1209" s="170"/>
      <c r="Z1209" s="170"/>
      <c r="AA1209" s="170"/>
      <c r="AB1209" s="170"/>
      <c r="AC1209" s="170"/>
      <c r="AD1209" s="170"/>
      <c r="AE1209" s="171"/>
      <c r="AF1209" s="170"/>
      <c r="AG1209" s="170"/>
      <c r="AH1209" s="170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</row>
    <row r="1210" spans="1:149" s="1" customFormat="1" x14ac:dyDescent="0.35">
      <c r="A1210" s="190"/>
      <c r="B1210" s="11"/>
      <c r="C1210" s="11"/>
      <c r="D1210" s="11"/>
      <c r="E1210" s="11"/>
      <c r="F1210" s="11"/>
      <c r="G1210" s="11"/>
      <c r="H1210" s="169"/>
      <c r="I1210" s="169"/>
      <c r="J1210" s="169"/>
      <c r="K1210"/>
      <c r="L1210" s="170"/>
      <c r="M1210" s="170"/>
      <c r="N1210" s="170"/>
      <c r="O1210" s="170"/>
      <c r="P1210" s="169"/>
      <c r="Q1210" s="169"/>
      <c r="R1210" s="169"/>
      <c r="S1210" s="169"/>
      <c r="T1210" s="169"/>
      <c r="U1210" s="169"/>
      <c r="V1210" s="169"/>
      <c r="W1210" s="169"/>
      <c r="X1210" s="170"/>
      <c r="Y1210" s="170"/>
      <c r="Z1210" s="170"/>
      <c r="AA1210" s="170"/>
      <c r="AB1210" s="170"/>
      <c r="AC1210" s="170"/>
      <c r="AD1210" s="170"/>
      <c r="AE1210" s="171"/>
      <c r="AF1210" s="170"/>
      <c r="AG1210" s="170"/>
      <c r="AH1210" s="17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</row>
    <row r="1211" spans="1:149" s="1" customFormat="1" x14ac:dyDescent="0.35">
      <c r="A1211" s="190"/>
      <c r="B1211" s="11"/>
      <c r="C1211" s="11"/>
      <c r="D1211" s="11"/>
      <c r="E1211" s="11"/>
      <c r="F1211" s="11"/>
      <c r="G1211" s="11"/>
      <c r="H1211" s="169"/>
      <c r="I1211" s="169"/>
      <c r="J1211" s="169"/>
      <c r="K1211"/>
      <c r="L1211" s="170"/>
      <c r="M1211" s="170"/>
      <c r="N1211" s="170"/>
      <c r="O1211" s="170"/>
      <c r="P1211" s="169"/>
      <c r="Q1211" s="169"/>
      <c r="R1211" s="169"/>
      <c r="S1211" s="169"/>
      <c r="T1211" s="169"/>
      <c r="U1211" s="169"/>
      <c r="V1211" s="169"/>
      <c r="W1211" s="169"/>
      <c r="X1211" s="11"/>
      <c r="Y1211" s="170"/>
      <c r="Z1211" s="170"/>
      <c r="AA1211" s="170"/>
      <c r="AB1211" s="170"/>
      <c r="AC1211" s="170"/>
      <c r="AD1211" s="170"/>
      <c r="AE1211" s="171"/>
      <c r="AF1211" s="170"/>
      <c r="AG1211" s="170"/>
      <c r="AH1211" s="170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</row>
    <row r="1212" spans="1:149" s="1" customFormat="1" x14ac:dyDescent="0.35">
      <c r="A1212" s="190"/>
      <c r="B1212" s="11"/>
      <c r="C1212" s="11"/>
      <c r="D1212" s="11"/>
      <c r="E1212" s="11"/>
      <c r="F1212" s="11"/>
      <c r="G1212" s="11"/>
      <c r="H1212" s="169"/>
      <c r="I1212" s="169"/>
      <c r="J1212" s="169"/>
      <c r="K1212"/>
      <c r="L1212" s="170"/>
      <c r="M1212" s="170"/>
      <c r="N1212" s="170"/>
      <c r="O1212" s="170"/>
      <c r="P1212" s="169"/>
      <c r="Q1212" s="169"/>
      <c r="R1212" s="169"/>
      <c r="S1212" s="169"/>
      <c r="T1212" s="169"/>
      <c r="U1212" s="169"/>
      <c r="V1212" s="169"/>
      <c r="W1212" s="169"/>
      <c r="X1212" s="11"/>
      <c r="Y1212" s="170"/>
      <c r="Z1212" s="170"/>
      <c r="AA1212" s="170"/>
      <c r="AB1212" s="170"/>
      <c r="AC1212" s="170"/>
      <c r="AD1212" s="170"/>
      <c r="AE1212" s="171"/>
      <c r="AF1212" s="170"/>
      <c r="AG1212" s="170"/>
      <c r="AH1212" s="170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</row>
    <row r="1213" spans="1:149" s="1" customFormat="1" x14ac:dyDescent="0.35">
      <c r="A1213" s="190"/>
      <c r="B1213" s="11"/>
      <c r="C1213" s="11"/>
      <c r="D1213" s="11"/>
      <c r="E1213" s="11"/>
      <c r="F1213" s="11"/>
      <c r="G1213" s="11"/>
      <c r="H1213" s="169"/>
      <c r="I1213" s="169"/>
      <c r="J1213" s="169"/>
      <c r="K1213"/>
      <c r="L1213" s="170"/>
      <c r="M1213" s="170"/>
      <c r="N1213" s="170"/>
      <c r="O1213" s="170"/>
      <c r="P1213" s="169"/>
      <c r="Q1213" s="169"/>
      <c r="R1213" s="169"/>
      <c r="S1213" s="169"/>
      <c r="T1213" s="169"/>
      <c r="U1213" s="169"/>
      <c r="V1213" s="169"/>
      <c r="W1213" s="169"/>
      <c r="X1213" s="11"/>
      <c r="Y1213" s="170"/>
      <c r="Z1213" s="170"/>
      <c r="AA1213" s="170"/>
      <c r="AB1213" s="170"/>
      <c r="AC1213" s="170"/>
      <c r="AD1213" s="170"/>
      <c r="AE1213" s="171"/>
      <c r="AF1213" s="170"/>
      <c r="AG1213" s="170"/>
      <c r="AH1213" s="170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</row>
    <row r="1214" spans="1:149" s="1" customFormat="1" x14ac:dyDescent="0.35">
      <c r="A1214" s="190"/>
      <c r="B1214" s="2"/>
      <c r="C1214" s="2"/>
      <c r="D1214" s="2"/>
      <c r="E1214" s="2"/>
      <c r="F1214" s="2"/>
      <c r="G1214" s="2"/>
      <c r="H1214" s="169"/>
      <c r="I1214" s="169"/>
      <c r="J1214" s="169"/>
      <c r="K1214"/>
      <c r="L1214" s="170"/>
      <c r="M1214" s="170"/>
      <c r="N1214" s="170"/>
      <c r="O1214" s="170"/>
      <c r="P1214" s="169"/>
      <c r="Q1214" s="169"/>
      <c r="R1214" s="169"/>
      <c r="S1214" s="169"/>
      <c r="T1214" s="169"/>
      <c r="U1214" s="169"/>
      <c r="V1214" s="169"/>
      <c r="W1214" s="169"/>
      <c r="X1214" s="170"/>
      <c r="Y1214" s="170"/>
      <c r="Z1214" s="170"/>
      <c r="AA1214" s="170"/>
      <c r="AB1214" s="170"/>
      <c r="AC1214" s="170"/>
      <c r="AD1214" s="170"/>
      <c r="AE1214" s="171"/>
      <c r="AF1214" s="170"/>
      <c r="AG1214" s="170"/>
      <c r="AH1214" s="170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</row>
    <row r="1215" spans="1:149" s="1" customFormat="1" x14ac:dyDescent="0.35">
      <c r="A1215" s="190"/>
      <c r="B1215" s="2"/>
      <c r="C1215" s="2"/>
      <c r="D1215" s="2"/>
      <c r="E1215" s="2"/>
      <c r="F1215" s="2"/>
      <c r="G1215" s="2"/>
      <c r="H1215" s="169"/>
      <c r="I1215" s="169"/>
      <c r="J1215" s="169"/>
      <c r="K1215"/>
      <c r="L1215" s="170"/>
      <c r="M1215" s="170"/>
      <c r="N1215" s="170"/>
      <c r="O1215" s="170"/>
      <c r="P1215" s="169"/>
      <c r="Q1215" s="169"/>
      <c r="R1215" s="169"/>
      <c r="S1215" s="169"/>
      <c r="T1215" s="169"/>
      <c r="U1215" s="169"/>
      <c r="V1215" s="169"/>
      <c r="W1215" s="169"/>
      <c r="X1215" s="11"/>
      <c r="Y1215" s="170"/>
      <c r="Z1215" s="170"/>
      <c r="AA1215" s="170"/>
      <c r="AB1215" s="170"/>
      <c r="AC1215" s="170"/>
      <c r="AD1215" s="170"/>
      <c r="AE1215" s="171"/>
      <c r="AF1215" s="170"/>
      <c r="AG1215" s="170"/>
      <c r="AH1215" s="170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</row>
    <row r="1216" spans="1:149" s="1" customFormat="1" x14ac:dyDescent="0.35">
      <c r="A1216" s="190"/>
      <c r="B1216" s="2"/>
      <c r="C1216" s="2"/>
      <c r="D1216" s="2"/>
      <c r="E1216" s="2"/>
      <c r="F1216" s="2"/>
      <c r="G1216" s="2"/>
      <c r="H1216" s="169"/>
      <c r="I1216" s="169"/>
      <c r="J1216" s="169"/>
      <c r="K1216"/>
      <c r="L1216" s="170"/>
      <c r="M1216" s="170"/>
      <c r="N1216" s="170"/>
      <c r="O1216" s="170"/>
      <c r="P1216" s="169"/>
      <c r="Q1216" s="169"/>
      <c r="R1216" s="169"/>
      <c r="S1216" s="169"/>
      <c r="T1216" s="169"/>
      <c r="U1216" s="169"/>
      <c r="V1216" s="169"/>
      <c r="W1216" s="169"/>
      <c r="X1216" s="11"/>
      <c r="Y1216" s="170"/>
      <c r="Z1216" s="170"/>
      <c r="AA1216" s="170"/>
      <c r="AB1216" s="170"/>
      <c r="AC1216" s="170"/>
      <c r="AD1216" s="170"/>
      <c r="AE1216" s="171"/>
      <c r="AF1216" s="170"/>
      <c r="AG1216" s="170"/>
      <c r="AH1216" s="170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</row>
    <row r="1217" spans="1:149" s="1" customFormat="1" x14ac:dyDescent="0.35">
      <c r="A1217" s="190"/>
      <c r="B1217" s="2"/>
      <c r="C1217" s="2"/>
      <c r="D1217" s="2"/>
      <c r="E1217" s="2"/>
      <c r="F1217" s="2"/>
      <c r="G1217" s="2"/>
      <c r="H1217" s="169"/>
      <c r="I1217" s="169"/>
      <c r="J1217" s="169"/>
      <c r="K1217"/>
      <c r="L1217" s="170"/>
      <c r="M1217" s="170"/>
      <c r="N1217" s="170"/>
      <c r="O1217" s="170"/>
      <c r="P1217" s="169"/>
      <c r="Q1217" s="169"/>
      <c r="R1217" s="169"/>
      <c r="S1217" s="169"/>
      <c r="T1217" s="169"/>
      <c r="U1217" s="169"/>
      <c r="V1217" s="169"/>
      <c r="W1217" s="169"/>
      <c r="X1217" s="11"/>
      <c r="Y1217" s="170"/>
      <c r="Z1217" s="170"/>
      <c r="AA1217" s="170"/>
      <c r="AB1217" s="170"/>
      <c r="AC1217" s="170"/>
      <c r="AD1217" s="170"/>
      <c r="AE1217" s="171"/>
      <c r="AF1217" s="170"/>
      <c r="AG1217" s="170"/>
      <c r="AH1217" s="170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</row>
    <row r="1218" spans="1:149" s="1" customFormat="1" x14ac:dyDescent="0.35">
      <c r="A1218" s="190"/>
      <c r="B1218" s="2"/>
      <c r="C1218" s="2"/>
      <c r="D1218" s="2"/>
      <c r="E1218" s="2"/>
      <c r="F1218" s="2"/>
      <c r="G1218" s="2"/>
      <c r="H1218" s="169"/>
      <c r="I1218" s="169"/>
      <c r="J1218" s="169"/>
      <c r="K1218"/>
      <c r="L1218" s="170"/>
      <c r="M1218" s="170"/>
      <c r="N1218" s="170"/>
      <c r="O1218" s="170"/>
      <c r="P1218" s="169"/>
      <c r="Q1218" s="169"/>
      <c r="R1218" s="169"/>
      <c r="S1218" s="169"/>
      <c r="T1218" s="169"/>
      <c r="U1218" s="169"/>
      <c r="V1218" s="169"/>
      <c r="W1218" s="169"/>
      <c r="X1218" s="170"/>
      <c r="Y1218" s="170"/>
      <c r="Z1218" s="170"/>
      <c r="AA1218" s="170"/>
      <c r="AB1218" s="170"/>
      <c r="AC1218" s="170"/>
      <c r="AD1218" s="170"/>
      <c r="AE1218" s="171"/>
      <c r="AF1218" s="170"/>
      <c r="AG1218" s="170"/>
      <c r="AH1218" s="170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</row>
    <row r="1219" spans="1:149" s="1" customFormat="1" x14ac:dyDescent="0.35">
      <c r="A1219" s="190"/>
      <c r="B1219" s="2"/>
      <c r="C1219" s="2"/>
      <c r="D1219" s="2"/>
      <c r="E1219" s="2"/>
      <c r="F1219" s="2"/>
      <c r="G1219" s="2"/>
      <c r="H1219" s="169"/>
      <c r="I1219" s="169"/>
      <c r="J1219" s="169"/>
      <c r="K1219"/>
      <c r="L1219" s="170"/>
      <c r="M1219" s="170"/>
      <c r="N1219" s="170"/>
      <c r="O1219" s="170"/>
      <c r="P1219" s="169"/>
      <c r="Q1219" s="169"/>
      <c r="R1219" s="169"/>
      <c r="S1219" s="169"/>
      <c r="T1219" s="169"/>
      <c r="U1219" s="169"/>
      <c r="V1219" s="169"/>
      <c r="W1219" s="169"/>
      <c r="X1219" s="11"/>
      <c r="Y1219" s="170"/>
      <c r="Z1219" s="170"/>
      <c r="AA1219" s="170"/>
      <c r="AB1219" s="170"/>
      <c r="AC1219" s="170"/>
      <c r="AD1219" s="170"/>
      <c r="AE1219" s="171"/>
      <c r="AF1219" s="170"/>
      <c r="AG1219" s="170"/>
      <c r="AH1219" s="170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</row>
    <row r="1220" spans="1:149" s="1" customFormat="1" x14ac:dyDescent="0.35">
      <c r="A1220" s="190"/>
      <c r="B1220" s="2"/>
      <c r="C1220" s="2"/>
      <c r="D1220" s="2"/>
      <c r="E1220" s="2"/>
      <c r="F1220" s="2"/>
      <c r="G1220" s="2"/>
      <c r="H1220" s="169"/>
      <c r="I1220" s="169"/>
      <c r="J1220" s="169"/>
      <c r="K1220"/>
      <c r="L1220" s="170"/>
      <c r="M1220" s="170"/>
      <c r="N1220" s="170"/>
      <c r="O1220" s="170"/>
      <c r="P1220" s="169"/>
      <c r="Q1220" s="169"/>
      <c r="R1220" s="169"/>
      <c r="S1220" s="169"/>
      <c r="T1220" s="169"/>
      <c r="U1220" s="169"/>
      <c r="V1220" s="169"/>
      <c r="W1220" s="169"/>
      <c r="X1220" s="11"/>
      <c r="Y1220" s="170"/>
      <c r="Z1220" s="170"/>
      <c r="AA1220" s="170"/>
      <c r="AB1220" s="170"/>
      <c r="AC1220" s="170"/>
      <c r="AD1220" s="170"/>
      <c r="AE1220" s="171"/>
      <c r="AF1220" s="170"/>
      <c r="AG1220" s="170"/>
      <c r="AH1220" s="17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</row>
    <row r="1221" spans="1:149" s="1" customFormat="1" x14ac:dyDescent="0.35">
      <c r="A1221" s="190"/>
      <c r="B1221" s="2"/>
      <c r="C1221" s="2"/>
      <c r="D1221" s="2"/>
      <c r="E1221" s="2"/>
      <c r="F1221" s="2"/>
      <c r="G1221" s="2"/>
      <c r="H1221" s="169"/>
      <c r="I1221" s="169"/>
      <c r="J1221" s="169"/>
      <c r="K1221"/>
      <c r="L1221" s="170"/>
      <c r="M1221" s="170"/>
      <c r="N1221" s="170"/>
      <c r="O1221" s="170"/>
      <c r="P1221" s="169"/>
      <c r="Q1221" s="169"/>
      <c r="R1221" s="169"/>
      <c r="S1221" s="169"/>
      <c r="T1221" s="169"/>
      <c r="U1221" s="169"/>
      <c r="V1221" s="169"/>
      <c r="W1221" s="169"/>
      <c r="X1221" s="11"/>
      <c r="Y1221" s="170"/>
      <c r="Z1221" s="170"/>
      <c r="AA1221" s="170"/>
      <c r="AB1221" s="170"/>
      <c r="AC1221" s="170"/>
      <c r="AD1221" s="170"/>
      <c r="AE1221" s="171"/>
      <c r="AF1221" s="170"/>
      <c r="AG1221" s="170"/>
      <c r="AH1221" s="170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</row>
    <row r="1222" spans="1:149" s="1" customFormat="1" x14ac:dyDescent="0.35">
      <c r="A1222" s="190"/>
      <c r="B1222" s="2"/>
      <c r="C1222" s="2"/>
      <c r="D1222" s="2"/>
      <c r="E1222" s="2"/>
      <c r="F1222" s="2"/>
      <c r="G1222" s="2"/>
      <c r="H1222" s="169"/>
      <c r="I1222" s="169"/>
      <c r="J1222" s="169"/>
      <c r="K1222"/>
      <c r="L1222" s="170"/>
      <c r="M1222" s="170"/>
      <c r="N1222" s="170"/>
      <c r="O1222" s="170"/>
      <c r="P1222" s="169"/>
      <c r="Q1222" s="169"/>
      <c r="R1222" s="169"/>
      <c r="S1222" s="169"/>
      <c r="T1222" s="169"/>
      <c r="U1222" s="169"/>
      <c r="V1222" s="169"/>
      <c r="W1222" s="169"/>
      <c r="X1222" s="170"/>
      <c r="Y1222" s="170"/>
      <c r="Z1222" s="170"/>
      <c r="AA1222" s="170"/>
      <c r="AB1222" s="170"/>
      <c r="AC1222" s="170"/>
      <c r="AD1222" s="170"/>
      <c r="AE1222" s="171"/>
      <c r="AF1222" s="170"/>
      <c r="AG1222" s="170"/>
      <c r="AH1222" s="170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</row>
    <row r="1223" spans="1:149" s="1" customFormat="1" x14ac:dyDescent="0.35">
      <c r="A1223" s="190"/>
      <c r="B1223" s="2"/>
      <c r="C1223" s="2"/>
      <c r="D1223" s="2"/>
      <c r="E1223" s="2"/>
      <c r="F1223" s="2"/>
      <c r="G1223" s="2"/>
      <c r="H1223" s="169"/>
      <c r="I1223" s="169"/>
      <c r="J1223" s="169"/>
      <c r="K1223"/>
      <c r="L1223" s="170"/>
      <c r="M1223" s="170"/>
      <c r="N1223" s="170"/>
      <c r="O1223" s="170"/>
      <c r="P1223" s="169"/>
      <c r="Q1223" s="169"/>
      <c r="R1223" s="169"/>
      <c r="S1223" s="169"/>
      <c r="T1223" s="169"/>
      <c r="U1223" s="169"/>
      <c r="V1223" s="169"/>
      <c r="W1223" s="169"/>
      <c r="X1223" s="11"/>
      <c r="Y1223" s="170"/>
      <c r="Z1223" s="170"/>
      <c r="AA1223" s="170"/>
      <c r="AB1223" s="170"/>
      <c r="AC1223" s="170"/>
      <c r="AD1223" s="170"/>
      <c r="AE1223" s="171"/>
      <c r="AF1223" s="170"/>
      <c r="AG1223" s="170"/>
      <c r="AH1223" s="170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</row>
    <row r="1224" spans="1:149" s="1" customFormat="1" x14ac:dyDescent="0.35">
      <c r="A1224" s="190"/>
      <c r="B1224" s="2"/>
      <c r="C1224" s="2"/>
      <c r="D1224" s="2"/>
      <c r="E1224" s="2"/>
      <c r="F1224" s="2"/>
      <c r="G1224" s="2"/>
      <c r="H1224" s="169"/>
      <c r="I1224" s="169"/>
      <c r="J1224" s="169"/>
      <c r="K1224"/>
      <c r="L1224" s="170"/>
      <c r="M1224" s="170"/>
      <c r="N1224" s="170"/>
      <c r="O1224" s="170"/>
      <c r="P1224" s="169"/>
      <c r="Q1224" s="169"/>
      <c r="R1224" s="169"/>
      <c r="S1224" s="169"/>
      <c r="T1224" s="169"/>
      <c r="U1224" s="169"/>
      <c r="V1224" s="169"/>
      <c r="W1224" s="169"/>
      <c r="X1224" s="11"/>
      <c r="Y1224" s="170"/>
      <c r="Z1224" s="170"/>
      <c r="AA1224" s="170"/>
      <c r="AB1224" s="170"/>
      <c r="AC1224" s="170"/>
      <c r="AD1224" s="170"/>
      <c r="AE1224" s="171"/>
      <c r="AF1224" s="170"/>
      <c r="AG1224" s="170"/>
      <c r="AH1224" s="170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</row>
    <row r="1225" spans="1:149" s="1" customFormat="1" x14ac:dyDescent="0.35">
      <c r="A1225" s="190"/>
      <c r="B1225" s="2"/>
      <c r="C1225" s="2"/>
      <c r="D1225" s="2"/>
      <c r="E1225" s="2"/>
      <c r="F1225" s="2"/>
      <c r="G1225" s="2"/>
      <c r="H1225" s="169"/>
      <c r="I1225" s="169"/>
      <c r="J1225" s="169"/>
      <c r="K1225"/>
      <c r="L1225" s="170"/>
      <c r="M1225" s="170"/>
      <c r="N1225" s="170"/>
      <c r="O1225" s="170"/>
      <c r="P1225" s="169"/>
      <c r="Q1225" s="169"/>
      <c r="R1225" s="169"/>
      <c r="S1225" s="169"/>
      <c r="T1225" s="169"/>
      <c r="U1225" s="169"/>
      <c r="V1225" s="169"/>
      <c r="W1225" s="169"/>
      <c r="X1225" s="11"/>
      <c r="Y1225" s="170"/>
      <c r="Z1225" s="170"/>
      <c r="AA1225" s="170"/>
      <c r="AB1225" s="170"/>
      <c r="AC1225" s="170"/>
      <c r="AD1225" s="170"/>
      <c r="AE1225" s="171"/>
      <c r="AF1225" s="170"/>
      <c r="AG1225" s="170"/>
      <c r="AH1225" s="170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</row>
    <row r="1226" spans="1:149" s="1" customFormat="1" x14ac:dyDescent="0.35">
      <c r="A1226" s="190"/>
      <c r="B1226" s="2"/>
      <c r="C1226" s="2"/>
      <c r="D1226" s="2"/>
      <c r="E1226" s="2"/>
      <c r="F1226" s="2"/>
      <c r="G1226" s="2"/>
      <c r="H1226" s="169"/>
      <c r="I1226" s="169"/>
      <c r="J1226" s="169"/>
      <c r="K1226"/>
      <c r="L1226" s="170"/>
      <c r="M1226" s="170"/>
      <c r="N1226" s="170"/>
      <c r="O1226" s="170"/>
      <c r="P1226" s="169"/>
      <c r="Q1226" s="169"/>
      <c r="R1226" s="169"/>
      <c r="S1226" s="169"/>
      <c r="T1226" s="169"/>
      <c r="U1226" s="169"/>
      <c r="V1226" s="169"/>
      <c r="W1226" s="169"/>
      <c r="X1226" s="170"/>
      <c r="Y1226" s="170"/>
      <c r="Z1226" s="170"/>
      <c r="AA1226" s="170"/>
      <c r="AB1226" s="170"/>
      <c r="AC1226" s="170"/>
      <c r="AD1226" s="170"/>
      <c r="AE1226" s="171"/>
      <c r="AF1226" s="170"/>
      <c r="AG1226" s="170"/>
      <c r="AH1226" s="170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</row>
    <row r="1227" spans="1:149" s="1" customFormat="1" x14ac:dyDescent="0.35">
      <c r="A1227" s="190"/>
      <c r="B1227" s="2"/>
      <c r="C1227" s="2"/>
      <c r="D1227" s="2"/>
      <c r="E1227" s="2"/>
      <c r="F1227" s="2"/>
      <c r="G1227" s="2"/>
      <c r="H1227" s="169"/>
      <c r="I1227" s="169"/>
      <c r="J1227" s="169"/>
      <c r="K1227"/>
      <c r="L1227" s="170"/>
      <c r="M1227" s="170"/>
      <c r="N1227" s="170"/>
      <c r="O1227" s="170"/>
      <c r="P1227" s="169"/>
      <c r="Q1227" s="169"/>
      <c r="R1227" s="169"/>
      <c r="S1227" s="169"/>
      <c r="T1227" s="169"/>
      <c r="U1227" s="169"/>
      <c r="V1227" s="169"/>
      <c r="W1227" s="169"/>
      <c r="X1227" s="11"/>
      <c r="Y1227" s="170"/>
      <c r="Z1227" s="170"/>
      <c r="AA1227" s="170"/>
      <c r="AB1227" s="170"/>
      <c r="AC1227" s="170"/>
      <c r="AD1227" s="170"/>
      <c r="AE1227" s="171"/>
      <c r="AF1227" s="170"/>
      <c r="AG1227" s="170"/>
      <c r="AH1227" s="170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</row>
    <row r="1228" spans="1:149" s="1" customFormat="1" x14ac:dyDescent="0.35">
      <c r="A1228" s="190"/>
      <c r="B1228" s="2"/>
      <c r="C1228" s="2"/>
      <c r="D1228" s="2"/>
      <c r="E1228" s="2"/>
      <c r="F1228" s="2"/>
      <c r="G1228" s="2"/>
      <c r="H1228" s="169"/>
      <c r="I1228" s="169"/>
      <c r="J1228" s="169"/>
      <c r="K1228"/>
      <c r="L1228" s="170"/>
      <c r="M1228" s="170"/>
      <c r="N1228" s="170"/>
      <c r="O1228" s="170"/>
      <c r="P1228" s="169"/>
      <c r="Q1228" s="169"/>
      <c r="R1228" s="169"/>
      <c r="S1228" s="169"/>
      <c r="T1228" s="169"/>
      <c r="U1228" s="169"/>
      <c r="V1228" s="169"/>
      <c r="W1228" s="169"/>
      <c r="X1228" s="11"/>
      <c r="Y1228" s="170"/>
      <c r="Z1228" s="170"/>
      <c r="AA1228" s="170"/>
      <c r="AB1228" s="170"/>
      <c r="AC1228" s="170"/>
      <c r="AD1228" s="170"/>
      <c r="AE1228" s="171"/>
      <c r="AF1228" s="170"/>
      <c r="AG1228" s="170"/>
      <c r="AH1228" s="170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</row>
    <row r="1229" spans="1:149" s="1" customFormat="1" x14ac:dyDescent="0.35">
      <c r="A1229" s="190"/>
      <c r="B1229" s="2"/>
      <c r="C1229" s="2"/>
      <c r="D1229" s="2"/>
      <c r="E1229" s="2"/>
      <c r="F1229" s="2"/>
      <c r="G1229" s="2"/>
      <c r="H1229" s="169"/>
      <c r="I1229" s="169"/>
      <c r="J1229" s="169"/>
      <c r="K1229"/>
      <c r="L1229" s="170"/>
      <c r="M1229" s="170"/>
      <c r="N1229" s="170"/>
      <c r="O1229" s="170"/>
      <c r="P1229" s="169"/>
      <c r="Q1229" s="169"/>
      <c r="R1229" s="169"/>
      <c r="S1229" s="169"/>
      <c r="T1229" s="169"/>
      <c r="U1229" s="169"/>
      <c r="V1229" s="169"/>
      <c r="W1229" s="169"/>
      <c r="X1229" s="11"/>
      <c r="Y1229" s="170"/>
      <c r="Z1229" s="170"/>
      <c r="AA1229" s="170"/>
      <c r="AB1229" s="170"/>
      <c r="AC1229" s="170"/>
      <c r="AD1229" s="170"/>
      <c r="AE1229" s="171"/>
      <c r="AF1229" s="170"/>
      <c r="AG1229" s="170"/>
      <c r="AH1229" s="170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</row>
    <row r="1230" spans="1:149" s="1" customFormat="1" x14ac:dyDescent="0.35">
      <c r="A1230" s="190"/>
      <c r="B1230" s="2"/>
      <c r="C1230" s="2"/>
      <c r="D1230" s="2"/>
      <c r="E1230" s="2"/>
      <c r="F1230" s="2"/>
      <c r="G1230" s="2"/>
      <c r="H1230" s="169"/>
      <c r="I1230" s="169"/>
      <c r="J1230" s="169"/>
      <c r="K1230"/>
      <c r="L1230" s="170"/>
      <c r="M1230" s="170"/>
      <c r="N1230" s="170"/>
      <c r="O1230" s="170"/>
      <c r="P1230" s="169"/>
      <c r="Q1230" s="169"/>
      <c r="R1230" s="169"/>
      <c r="S1230" s="169"/>
      <c r="T1230" s="169"/>
      <c r="U1230" s="169"/>
      <c r="V1230" s="169"/>
      <c r="W1230" s="169"/>
      <c r="X1230" s="170"/>
      <c r="Y1230" s="170"/>
      <c r="Z1230" s="170"/>
      <c r="AA1230" s="170"/>
      <c r="AB1230" s="170"/>
      <c r="AC1230" s="170"/>
      <c r="AD1230" s="170"/>
      <c r="AE1230" s="171"/>
      <c r="AF1230" s="170"/>
      <c r="AG1230" s="170"/>
      <c r="AH1230" s="17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</row>
    <row r="1231" spans="1:149" s="1" customFormat="1" x14ac:dyDescent="0.35">
      <c r="A1231" s="190"/>
      <c r="B1231" s="2"/>
      <c r="C1231" s="2"/>
      <c r="D1231" s="2"/>
      <c r="E1231" s="2"/>
      <c r="F1231" s="2"/>
      <c r="G1231" s="2"/>
      <c r="H1231" s="169"/>
      <c r="I1231" s="169"/>
      <c r="J1231" s="169"/>
      <c r="K1231"/>
      <c r="L1231" s="170"/>
      <c r="M1231" s="170"/>
      <c r="N1231" s="170"/>
      <c r="O1231" s="170"/>
      <c r="P1231" s="169"/>
      <c r="Q1231" s="169"/>
      <c r="R1231" s="169"/>
      <c r="S1231" s="169"/>
      <c r="T1231" s="169"/>
      <c r="U1231" s="169"/>
      <c r="V1231" s="169"/>
      <c r="W1231" s="169"/>
      <c r="X1231" s="11"/>
      <c r="Y1231" s="170"/>
      <c r="Z1231" s="170"/>
      <c r="AA1231" s="170"/>
      <c r="AB1231" s="170"/>
      <c r="AC1231" s="170"/>
      <c r="AD1231" s="170"/>
      <c r="AE1231" s="171"/>
      <c r="AF1231" s="170"/>
      <c r="AG1231" s="170"/>
      <c r="AH1231" s="170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</row>
    <row r="1232" spans="1:149" s="1" customFormat="1" x14ac:dyDescent="0.35">
      <c r="A1232" s="190"/>
      <c r="B1232" s="2"/>
      <c r="C1232" s="2"/>
      <c r="D1232" s="2"/>
      <c r="E1232" s="2"/>
      <c r="F1232" s="2"/>
      <c r="G1232" s="2"/>
      <c r="H1232" s="169"/>
      <c r="I1232" s="169"/>
      <c r="J1232" s="169"/>
      <c r="K1232"/>
      <c r="L1232" s="170"/>
      <c r="M1232" s="170"/>
      <c r="N1232" s="170"/>
      <c r="O1232" s="170"/>
      <c r="P1232" s="169"/>
      <c r="Q1232" s="169"/>
      <c r="R1232" s="169"/>
      <c r="S1232" s="169"/>
      <c r="T1232" s="169"/>
      <c r="U1232" s="169"/>
      <c r="V1232" s="169"/>
      <c r="W1232" s="169"/>
      <c r="X1232" s="11"/>
      <c r="Y1232" s="170"/>
      <c r="Z1232" s="170"/>
      <c r="AA1232" s="170"/>
      <c r="AB1232" s="170"/>
      <c r="AC1232" s="170"/>
      <c r="AD1232" s="170"/>
      <c r="AE1232" s="171"/>
      <c r="AF1232" s="170"/>
      <c r="AG1232" s="170"/>
      <c r="AH1232" s="170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</row>
    <row r="1233" spans="1:149" s="1" customFormat="1" x14ac:dyDescent="0.35">
      <c r="A1233" s="190"/>
      <c r="B1233" s="2"/>
      <c r="C1233" s="2"/>
      <c r="D1233" s="2"/>
      <c r="E1233" s="2"/>
      <c r="F1233" s="2"/>
      <c r="G1233" s="2"/>
      <c r="H1233" s="169"/>
      <c r="I1233" s="169"/>
      <c r="J1233" s="169"/>
      <c r="K1233"/>
      <c r="L1233" s="170"/>
      <c r="M1233" s="170"/>
      <c r="N1233" s="170"/>
      <c r="O1233" s="170"/>
      <c r="P1233" s="169"/>
      <c r="Q1233" s="169"/>
      <c r="R1233" s="169"/>
      <c r="S1233" s="169"/>
      <c r="T1233" s="169"/>
      <c r="U1233" s="169"/>
      <c r="V1233" s="169"/>
      <c r="W1233" s="169"/>
      <c r="X1233" s="11"/>
      <c r="Y1233" s="170"/>
      <c r="Z1233" s="170"/>
      <c r="AA1233" s="170"/>
      <c r="AB1233" s="170"/>
      <c r="AC1233" s="170"/>
      <c r="AD1233" s="170"/>
      <c r="AE1233" s="171"/>
      <c r="AF1233" s="170"/>
      <c r="AG1233" s="170"/>
      <c r="AH1233" s="170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</row>
    <row r="1234" spans="1:149" s="1" customFormat="1" x14ac:dyDescent="0.35">
      <c r="A1234" s="190"/>
      <c r="B1234" s="2"/>
      <c r="C1234" s="2"/>
      <c r="D1234" s="2"/>
      <c r="E1234" s="2"/>
      <c r="F1234" s="2"/>
      <c r="G1234" s="2"/>
      <c r="H1234" s="169"/>
      <c r="I1234" s="169"/>
      <c r="J1234" s="169"/>
      <c r="K1234"/>
      <c r="L1234" s="170"/>
      <c r="M1234" s="170"/>
      <c r="N1234" s="170"/>
      <c r="O1234" s="170"/>
      <c r="P1234" s="169"/>
      <c r="Q1234" s="169"/>
      <c r="R1234" s="169"/>
      <c r="S1234" s="169"/>
      <c r="T1234" s="169"/>
      <c r="U1234" s="169"/>
      <c r="V1234" s="169"/>
      <c r="W1234" s="169"/>
      <c r="X1234" s="170"/>
      <c r="Y1234" s="170"/>
      <c r="Z1234" s="170"/>
      <c r="AA1234" s="170"/>
      <c r="AB1234" s="170"/>
      <c r="AC1234" s="170"/>
      <c r="AD1234" s="170"/>
      <c r="AE1234" s="171"/>
      <c r="AF1234" s="170"/>
      <c r="AG1234" s="170"/>
      <c r="AH1234" s="170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</row>
    <row r="1235" spans="1:149" s="1" customFormat="1" x14ac:dyDescent="0.35">
      <c r="A1235" s="190"/>
      <c r="B1235" s="2"/>
      <c r="C1235" s="2"/>
      <c r="D1235" s="2"/>
      <c r="E1235" s="2"/>
      <c r="F1235" s="2"/>
      <c r="G1235" s="2"/>
      <c r="H1235" s="169"/>
      <c r="I1235" s="169"/>
      <c r="J1235" s="169"/>
      <c r="K1235"/>
      <c r="L1235" s="170"/>
      <c r="M1235" s="170"/>
      <c r="N1235" s="170"/>
      <c r="O1235" s="170"/>
      <c r="P1235" s="169"/>
      <c r="Q1235" s="169"/>
      <c r="R1235" s="169"/>
      <c r="S1235" s="169"/>
      <c r="T1235" s="169"/>
      <c r="U1235" s="169"/>
      <c r="V1235" s="169"/>
      <c r="W1235" s="169"/>
      <c r="X1235" s="11"/>
      <c r="Y1235" s="170"/>
      <c r="Z1235" s="170"/>
      <c r="AA1235" s="170"/>
      <c r="AB1235" s="170"/>
      <c r="AC1235" s="170"/>
      <c r="AD1235" s="170"/>
      <c r="AE1235" s="171"/>
      <c r="AF1235" s="170"/>
      <c r="AG1235" s="170"/>
      <c r="AH1235" s="170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</row>
    <row r="1236" spans="1:149" s="1" customFormat="1" x14ac:dyDescent="0.35">
      <c r="A1236" s="190"/>
      <c r="B1236" s="2"/>
      <c r="C1236" s="2"/>
      <c r="D1236" s="2"/>
      <c r="E1236" s="2"/>
      <c r="F1236" s="2"/>
      <c r="G1236" s="2"/>
      <c r="H1236" s="169"/>
      <c r="I1236" s="169"/>
      <c r="J1236" s="169"/>
      <c r="K1236"/>
      <c r="L1236" s="170"/>
      <c r="M1236" s="170"/>
      <c r="N1236" s="170"/>
      <c r="O1236" s="170"/>
      <c r="P1236" s="169"/>
      <c r="Q1236" s="169"/>
      <c r="R1236" s="169"/>
      <c r="S1236" s="169"/>
      <c r="T1236" s="169"/>
      <c r="U1236" s="169"/>
      <c r="V1236" s="169"/>
      <c r="W1236" s="169"/>
      <c r="X1236" s="11"/>
      <c r="Y1236" s="170"/>
      <c r="Z1236" s="170"/>
      <c r="AA1236" s="170"/>
      <c r="AB1236" s="170"/>
      <c r="AC1236" s="170"/>
      <c r="AD1236" s="170"/>
      <c r="AE1236" s="171"/>
      <c r="AF1236" s="170"/>
      <c r="AG1236" s="170"/>
      <c r="AH1236" s="170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</row>
    <row r="1237" spans="1:149" s="1" customFormat="1" x14ac:dyDescent="0.35">
      <c r="A1237" s="190"/>
      <c r="B1237" s="2"/>
      <c r="C1237" s="2"/>
      <c r="D1237" s="2"/>
      <c r="E1237" s="2"/>
      <c r="F1237" s="2"/>
      <c r="G1237" s="2"/>
      <c r="H1237" s="169"/>
      <c r="I1237" s="169"/>
      <c r="J1237" s="169"/>
      <c r="K1237"/>
      <c r="L1237" s="170"/>
      <c r="M1237" s="170"/>
      <c r="N1237" s="170"/>
      <c r="O1237" s="170"/>
      <c r="P1237" s="169"/>
      <c r="Q1237" s="169"/>
      <c r="R1237" s="169"/>
      <c r="S1237" s="169"/>
      <c r="T1237" s="169"/>
      <c r="U1237" s="169"/>
      <c r="V1237" s="169"/>
      <c r="W1237" s="169"/>
      <c r="X1237" s="11"/>
      <c r="Y1237" s="170"/>
      <c r="Z1237" s="170"/>
      <c r="AA1237" s="170"/>
      <c r="AB1237" s="170"/>
      <c r="AC1237" s="170"/>
      <c r="AD1237" s="170"/>
      <c r="AE1237" s="171"/>
      <c r="AF1237" s="170"/>
      <c r="AG1237" s="170"/>
      <c r="AH1237" s="170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</row>
    <row r="1238" spans="1:149" s="1" customFormat="1" x14ac:dyDescent="0.35">
      <c r="A1238" s="190"/>
      <c r="B1238" s="2"/>
      <c r="C1238" s="2"/>
      <c r="D1238" s="2"/>
      <c r="E1238" s="2"/>
      <c r="F1238" s="2"/>
      <c r="G1238" s="2"/>
      <c r="H1238" s="169"/>
      <c r="I1238" s="169"/>
      <c r="J1238" s="169"/>
      <c r="K1238"/>
      <c r="L1238" s="170"/>
      <c r="M1238" s="170"/>
      <c r="N1238" s="170"/>
      <c r="O1238" s="170"/>
      <c r="P1238" s="169"/>
      <c r="Q1238" s="169"/>
      <c r="R1238" s="169"/>
      <c r="S1238" s="169"/>
      <c r="T1238" s="169"/>
      <c r="U1238" s="169"/>
      <c r="V1238" s="169"/>
      <c r="W1238" s="169"/>
      <c r="X1238" s="170"/>
      <c r="Y1238" s="170"/>
      <c r="Z1238" s="170"/>
      <c r="AA1238" s="170"/>
      <c r="AB1238" s="170"/>
      <c r="AC1238" s="170"/>
      <c r="AD1238" s="170"/>
      <c r="AE1238" s="171"/>
      <c r="AF1238" s="170"/>
      <c r="AG1238" s="170"/>
      <c r="AH1238" s="170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</row>
    <row r="1239" spans="1:149" s="1" customFormat="1" x14ac:dyDescent="0.35">
      <c r="A1239" s="190"/>
      <c r="B1239" s="2"/>
      <c r="C1239" s="2"/>
      <c r="D1239" s="2"/>
      <c r="E1239" s="2"/>
      <c r="F1239" s="2"/>
      <c r="G1239" s="2"/>
      <c r="H1239" s="169"/>
      <c r="I1239" s="169"/>
      <c r="J1239" s="169"/>
      <c r="K1239"/>
      <c r="L1239" s="170"/>
      <c r="M1239" s="170"/>
      <c r="N1239" s="170"/>
      <c r="O1239" s="170"/>
      <c r="P1239" s="169"/>
      <c r="Q1239" s="169"/>
      <c r="R1239" s="169"/>
      <c r="S1239" s="169"/>
      <c r="T1239" s="169"/>
      <c r="U1239" s="169"/>
      <c r="V1239" s="169"/>
      <c r="W1239" s="169"/>
      <c r="X1239" s="11"/>
      <c r="Y1239" s="170"/>
      <c r="Z1239" s="170"/>
      <c r="AA1239" s="170"/>
      <c r="AB1239" s="170"/>
      <c r="AC1239" s="170"/>
      <c r="AD1239" s="170"/>
      <c r="AE1239" s="171"/>
      <c r="AF1239" s="170"/>
      <c r="AG1239" s="170"/>
      <c r="AH1239" s="170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</row>
    <row r="1240" spans="1:149" s="1" customFormat="1" x14ac:dyDescent="0.35">
      <c r="A1240" s="190"/>
      <c r="B1240" s="2"/>
      <c r="C1240" s="2"/>
      <c r="D1240" s="2"/>
      <c r="E1240" s="2"/>
      <c r="F1240" s="2"/>
      <c r="G1240" s="2"/>
      <c r="H1240" s="169"/>
      <c r="I1240" s="169"/>
      <c r="J1240" s="169"/>
      <c r="K1240"/>
      <c r="L1240" s="170"/>
      <c r="M1240" s="170"/>
      <c r="N1240" s="170"/>
      <c r="O1240" s="170"/>
      <c r="P1240" s="169"/>
      <c r="Q1240" s="169"/>
      <c r="R1240" s="169"/>
      <c r="S1240" s="169"/>
      <c r="T1240" s="169"/>
      <c r="U1240" s="169"/>
      <c r="V1240" s="169"/>
      <c r="W1240" s="169"/>
      <c r="X1240" s="11"/>
      <c r="Y1240" s="170"/>
      <c r="Z1240" s="170"/>
      <c r="AA1240" s="170"/>
      <c r="AB1240" s="170"/>
      <c r="AC1240" s="170"/>
      <c r="AD1240" s="170"/>
      <c r="AE1240" s="171"/>
      <c r="AF1240" s="170"/>
      <c r="AG1240" s="170"/>
      <c r="AH1240" s="17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</row>
    <row r="1241" spans="1:149" s="1" customFormat="1" x14ac:dyDescent="0.35">
      <c r="A1241" s="190"/>
      <c r="B1241" s="2"/>
      <c r="C1241" s="2"/>
      <c r="D1241" s="2"/>
      <c r="E1241" s="2"/>
      <c r="F1241" s="2"/>
      <c r="G1241" s="2"/>
      <c r="H1241" s="169"/>
      <c r="I1241" s="169"/>
      <c r="J1241" s="169"/>
      <c r="K1241"/>
      <c r="L1241" s="170"/>
      <c r="M1241" s="170"/>
      <c r="N1241" s="170"/>
      <c r="O1241" s="170"/>
      <c r="P1241" s="169"/>
      <c r="Q1241" s="169"/>
      <c r="R1241" s="169"/>
      <c r="S1241" s="169"/>
      <c r="T1241" s="169"/>
      <c r="U1241" s="169"/>
      <c r="V1241" s="169"/>
      <c r="W1241" s="169"/>
      <c r="X1241" s="11"/>
      <c r="Y1241" s="170"/>
      <c r="Z1241" s="170"/>
      <c r="AA1241" s="170"/>
      <c r="AB1241" s="170"/>
      <c r="AC1241" s="170"/>
      <c r="AD1241" s="170"/>
      <c r="AE1241" s="171"/>
      <c r="AF1241" s="170"/>
      <c r="AG1241" s="170"/>
      <c r="AH1241" s="170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</row>
    <row r="1242" spans="1:149" s="1" customFormat="1" x14ac:dyDescent="0.35">
      <c r="A1242" s="190"/>
      <c r="B1242" s="2"/>
      <c r="C1242" s="2"/>
      <c r="D1242" s="2"/>
      <c r="E1242" s="2"/>
      <c r="F1242" s="2"/>
      <c r="G1242" s="2"/>
      <c r="H1242" s="169"/>
      <c r="I1242" s="169"/>
      <c r="J1242" s="169"/>
      <c r="K1242"/>
      <c r="L1242" s="170"/>
      <c r="M1242" s="170"/>
      <c r="N1242" s="170"/>
      <c r="O1242" s="170"/>
      <c r="P1242" s="169"/>
      <c r="Q1242" s="169"/>
      <c r="R1242" s="169"/>
      <c r="S1242" s="169"/>
      <c r="T1242" s="169"/>
      <c r="U1242" s="169"/>
      <c r="V1242" s="169"/>
      <c r="W1242" s="169"/>
      <c r="X1242" s="170"/>
      <c r="Y1242" s="170"/>
      <c r="Z1242" s="170"/>
      <c r="AA1242" s="170"/>
      <c r="AB1242" s="170"/>
      <c r="AC1242" s="170"/>
      <c r="AD1242" s="170"/>
      <c r="AE1242" s="171"/>
      <c r="AF1242" s="170"/>
      <c r="AG1242" s="170"/>
      <c r="AH1242" s="170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</row>
    <row r="1243" spans="1:149" s="1" customFormat="1" x14ac:dyDescent="0.35">
      <c r="A1243" s="190"/>
      <c r="B1243" s="2"/>
      <c r="C1243" s="2"/>
      <c r="D1243" s="2"/>
      <c r="E1243" s="2"/>
      <c r="F1243" s="2"/>
      <c r="G1243" s="2"/>
      <c r="H1243" s="169"/>
      <c r="I1243" s="169"/>
      <c r="J1243" s="169"/>
      <c r="K1243"/>
      <c r="L1243" s="170"/>
      <c r="M1243" s="170"/>
      <c r="N1243" s="170"/>
      <c r="O1243" s="170"/>
      <c r="P1243" s="169"/>
      <c r="Q1243" s="169"/>
      <c r="R1243" s="169"/>
      <c r="S1243" s="169"/>
      <c r="T1243" s="169"/>
      <c r="U1243" s="169"/>
      <c r="V1243" s="169"/>
      <c r="W1243" s="169"/>
      <c r="X1243" s="11"/>
      <c r="Y1243" s="170"/>
      <c r="Z1243" s="170"/>
      <c r="AA1243" s="170"/>
      <c r="AB1243" s="170"/>
      <c r="AC1243" s="170"/>
      <c r="AD1243" s="170"/>
      <c r="AE1243" s="171"/>
      <c r="AF1243" s="170"/>
      <c r="AG1243" s="170"/>
      <c r="AH1243" s="170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</row>
    <row r="1244" spans="1:149" s="1" customFormat="1" x14ac:dyDescent="0.35">
      <c r="A1244" s="190"/>
      <c r="B1244" s="2"/>
      <c r="C1244" s="2"/>
      <c r="D1244" s="2"/>
      <c r="E1244" s="2"/>
      <c r="F1244" s="2"/>
      <c r="G1244" s="2"/>
      <c r="H1244" s="169"/>
      <c r="I1244" s="169"/>
      <c r="J1244" s="169"/>
      <c r="K1244"/>
      <c r="L1244" s="170"/>
      <c r="M1244" s="170"/>
      <c r="N1244" s="170"/>
      <c r="O1244" s="170"/>
      <c r="P1244" s="169"/>
      <c r="Q1244" s="169"/>
      <c r="R1244" s="169"/>
      <c r="S1244" s="169"/>
      <c r="T1244" s="169"/>
      <c r="U1244" s="169"/>
      <c r="V1244" s="169"/>
      <c r="W1244" s="169"/>
      <c r="X1244" s="11"/>
      <c r="Y1244" s="170"/>
      <c r="Z1244" s="170"/>
      <c r="AA1244" s="170"/>
      <c r="AB1244" s="170"/>
      <c r="AC1244" s="170"/>
      <c r="AD1244" s="170"/>
      <c r="AE1244" s="171"/>
      <c r="AF1244" s="170"/>
      <c r="AG1244" s="170"/>
      <c r="AH1244" s="170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</row>
    <row r="1245" spans="1:149" s="1" customFormat="1" x14ac:dyDescent="0.35">
      <c r="A1245" s="190"/>
      <c r="B1245" s="2"/>
      <c r="C1245" s="2"/>
      <c r="D1245" s="2"/>
      <c r="E1245" s="2"/>
      <c r="F1245" s="2"/>
      <c r="G1245" s="2"/>
      <c r="H1245" s="169"/>
      <c r="I1245" s="169"/>
      <c r="J1245" s="169"/>
      <c r="K1245"/>
      <c r="L1245" s="170"/>
      <c r="M1245" s="170"/>
      <c r="N1245" s="170"/>
      <c r="O1245" s="170"/>
      <c r="P1245" s="169"/>
      <c r="Q1245" s="169"/>
      <c r="R1245" s="169"/>
      <c r="S1245" s="169"/>
      <c r="T1245" s="169"/>
      <c r="U1245" s="169"/>
      <c r="V1245" s="169"/>
      <c r="W1245" s="169"/>
      <c r="X1245" s="11"/>
      <c r="Y1245" s="170"/>
      <c r="Z1245" s="170"/>
      <c r="AA1245" s="170"/>
      <c r="AB1245" s="170"/>
      <c r="AC1245" s="170"/>
      <c r="AD1245" s="170"/>
      <c r="AE1245" s="171"/>
      <c r="AF1245" s="170"/>
      <c r="AG1245" s="170"/>
      <c r="AH1245" s="170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</row>
    <row r="1246" spans="1:149" s="1" customFormat="1" x14ac:dyDescent="0.35">
      <c r="A1246" s="190"/>
      <c r="B1246" s="2"/>
      <c r="C1246" s="2"/>
      <c r="D1246" s="2"/>
      <c r="E1246" s="2"/>
      <c r="F1246" s="2"/>
      <c r="G1246" s="2"/>
      <c r="H1246" s="169"/>
      <c r="I1246" s="169"/>
      <c r="J1246" s="169"/>
      <c r="K1246"/>
      <c r="L1246" s="170"/>
      <c r="M1246" s="170"/>
      <c r="N1246" s="170"/>
      <c r="O1246" s="170"/>
      <c r="P1246" s="169"/>
      <c r="Q1246" s="169"/>
      <c r="R1246" s="169"/>
      <c r="S1246" s="169"/>
      <c r="T1246" s="169"/>
      <c r="U1246" s="169"/>
      <c r="V1246" s="169"/>
      <c r="W1246" s="169"/>
      <c r="X1246" s="170"/>
      <c r="Y1246" s="170"/>
      <c r="Z1246" s="170"/>
      <c r="AA1246" s="170"/>
      <c r="AB1246" s="170"/>
      <c r="AC1246" s="170"/>
      <c r="AD1246" s="170"/>
      <c r="AE1246" s="171"/>
      <c r="AF1246" s="170"/>
      <c r="AG1246" s="170"/>
      <c r="AH1246" s="170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</row>
    <row r="1247" spans="1:149" s="1" customFormat="1" x14ac:dyDescent="0.35">
      <c r="A1247" s="190"/>
      <c r="B1247" s="2"/>
      <c r="C1247" s="2"/>
      <c r="D1247" s="2"/>
      <c r="E1247" s="2"/>
      <c r="F1247" s="2"/>
      <c r="G1247" s="2"/>
      <c r="H1247" s="169"/>
      <c r="I1247" s="169"/>
      <c r="J1247" s="169"/>
      <c r="K1247"/>
      <c r="L1247" s="170"/>
      <c r="M1247" s="170"/>
      <c r="N1247" s="170"/>
      <c r="O1247" s="170"/>
      <c r="P1247" s="169"/>
      <c r="Q1247" s="169"/>
      <c r="R1247" s="169"/>
      <c r="S1247" s="169"/>
      <c r="T1247" s="169"/>
      <c r="U1247" s="169"/>
      <c r="V1247" s="169"/>
      <c r="W1247" s="169"/>
      <c r="X1247" s="11"/>
      <c r="Y1247" s="170"/>
      <c r="Z1247" s="170"/>
      <c r="AA1247" s="170"/>
      <c r="AB1247" s="170"/>
      <c r="AC1247" s="170"/>
      <c r="AD1247" s="170"/>
      <c r="AE1247" s="171"/>
      <c r="AF1247" s="170"/>
      <c r="AG1247" s="170"/>
      <c r="AH1247" s="170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</row>
    <row r="1248" spans="1:149" s="1" customFormat="1" x14ac:dyDescent="0.35">
      <c r="A1248" s="190"/>
      <c r="B1248" s="2"/>
      <c r="C1248" s="2"/>
      <c r="D1248" s="2"/>
      <c r="E1248" s="2"/>
      <c r="F1248" s="2"/>
      <c r="G1248" s="2"/>
      <c r="H1248" s="169"/>
      <c r="I1248" s="169"/>
      <c r="J1248" s="169"/>
      <c r="K1248"/>
      <c r="L1248" s="170"/>
      <c r="M1248" s="170"/>
      <c r="N1248" s="170"/>
      <c r="O1248" s="170"/>
      <c r="P1248" s="169"/>
      <c r="Q1248" s="169"/>
      <c r="R1248" s="169"/>
      <c r="S1248" s="169"/>
      <c r="T1248" s="169"/>
      <c r="U1248" s="169"/>
      <c r="V1248" s="169"/>
      <c r="W1248" s="169"/>
      <c r="X1248" s="11"/>
      <c r="Y1248" s="170"/>
      <c r="Z1248" s="170"/>
      <c r="AA1248" s="170"/>
      <c r="AB1248" s="170"/>
      <c r="AC1248" s="170"/>
      <c r="AD1248" s="170"/>
      <c r="AE1248" s="171"/>
      <c r="AF1248" s="170"/>
      <c r="AG1248" s="170"/>
      <c r="AH1248" s="170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</row>
    <row r="1249" spans="1:149" s="1" customFormat="1" x14ac:dyDescent="0.35">
      <c r="A1249" s="190"/>
      <c r="B1249" s="2"/>
      <c r="C1249" s="2"/>
      <c r="D1249" s="2"/>
      <c r="E1249" s="2"/>
      <c r="F1249" s="2"/>
      <c r="G1249" s="2"/>
      <c r="H1249" s="169"/>
      <c r="I1249" s="169"/>
      <c r="J1249" s="169"/>
      <c r="K1249"/>
      <c r="L1249" s="170"/>
      <c r="M1249" s="170"/>
      <c r="N1249" s="170"/>
      <c r="O1249" s="170"/>
      <c r="P1249" s="169"/>
      <c r="Q1249" s="169"/>
      <c r="R1249" s="169"/>
      <c r="S1249" s="169"/>
      <c r="T1249" s="169"/>
      <c r="U1249" s="169"/>
      <c r="V1249" s="169"/>
      <c r="W1249" s="169"/>
      <c r="X1249" s="11"/>
      <c r="Y1249" s="170"/>
      <c r="Z1249" s="170"/>
      <c r="AA1249" s="170"/>
      <c r="AB1249" s="170"/>
      <c r="AC1249" s="170"/>
      <c r="AD1249" s="170"/>
      <c r="AE1249" s="171"/>
      <c r="AF1249" s="170"/>
      <c r="AG1249" s="170"/>
      <c r="AH1249" s="170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</row>
    <row r="1250" spans="1:149" s="1" customFormat="1" x14ac:dyDescent="0.35">
      <c r="A1250" s="190"/>
      <c r="B1250" s="2"/>
      <c r="C1250" s="2"/>
      <c r="D1250" s="2"/>
      <c r="E1250" s="2"/>
      <c r="F1250" s="2"/>
      <c r="G1250" s="2"/>
      <c r="H1250" s="169"/>
      <c r="I1250" s="169"/>
      <c r="J1250" s="169"/>
      <c r="K1250"/>
      <c r="L1250" s="170"/>
      <c r="M1250" s="170"/>
      <c r="N1250" s="170"/>
      <c r="O1250" s="170"/>
      <c r="P1250" s="169"/>
      <c r="Q1250" s="169"/>
      <c r="R1250" s="169"/>
      <c r="S1250" s="169"/>
      <c r="T1250" s="169"/>
      <c r="U1250" s="169"/>
      <c r="V1250" s="169"/>
      <c r="W1250" s="169"/>
      <c r="X1250" s="170"/>
      <c r="Y1250" s="170"/>
      <c r="Z1250" s="170"/>
      <c r="AA1250" s="170"/>
      <c r="AB1250" s="170"/>
      <c r="AC1250" s="170"/>
      <c r="AD1250" s="170"/>
      <c r="AE1250" s="171"/>
      <c r="AF1250" s="170"/>
      <c r="AG1250" s="170"/>
      <c r="AH1250" s="17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</row>
    <row r="1251" spans="1:149" s="1" customFormat="1" x14ac:dyDescent="0.35">
      <c r="A1251" s="190"/>
      <c r="B1251" s="2"/>
      <c r="C1251" s="2"/>
      <c r="D1251" s="2"/>
      <c r="E1251" s="2"/>
      <c r="F1251" s="2"/>
      <c r="G1251" s="2"/>
      <c r="H1251" s="169"/>
      <c r="I1251" s="169"/>
      <c r="J1251" s="169"/>
      <c r="K1251"/>
      <c r="L1251" s="170"/>
      <c r="M1251" s="170"/>
      <c r="N1251" s="170"/>
      <c r="O1251" s="170"/>
      <c r="P1251" s="169"/>
      <c r="Q1251" s="169"/>
      <c r="R1251" s="169"/>
      <c r="S1251" s="169"/>
      <c r="T1251" s="169"/>
      <c r="U1251" s="169"/>
      <c r="V1251" s="169"/>
      <c r="W1251" s="169"/>
      <c r="X1251" s="11"/>
      <c r="Y1251" s="170"/>
      <c r="Z1251" s="170"/>
      <c r="AA1251" s="170"/>
      <c r="AB1251" s="170"/>
      <c r="AC1251" s="170"/>
      <c r="AD1251" s="170"/>
      <c r="AE1251" s="171"/>
      <c r="AF1251" s="170"/>
      <c r="AG1251" s="170"/>
      <c r="AH1251" s="170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</row>
    <row r="1252" spans="1:149" s="1" customFormat="1" x14ac:dyDescent="0.35">
      <c r="A1252" s="190"/>
      <c r="B1252" s="2"/>
      <c r="C1252" s="2"/>
      <c r="D1252" s="2"/>
      <c r="E1252" s="2"/>
      <c r="F1252" s="2"/>
      <c r="G1252" s="2"/>
      <c r="H1252" s="169"/>
      <c r="I1252" s="169"/>
      <c r="J1252" s="169"/>
      <c r="K1252"/>
      <c r="L1252" s="170"/>
      <c r="M1252" s="170"/>
      <c r="N1252" s="170"/>
      <c r="O1252" s="170"/>
      <c r="P1252" s="169"/>
      <c r="Q1252" s="169"/>
      <c r="R1252" s="169"/>
      <c r="S1252" s="169"/>
      <c r="T1252" s="169"/>
      <c r="U1252" s="169"/>
      <c r="V1252" s="169"/>
      <c r="W1252" s="169"/>
      <c r="X1252" s="11"/>
      <c r="Y1252" s="170"/>
      <c r="Z1252" s="170"/>
      <c r="AA1252" s="170"/>
      <c r="AB1252" s="170"/>
      <c r="AC1252" s="170"/>
      <c r="AD1252" s="170"/>
      <c r="AE1252" s="171"/>
      <c r="AF1252" s="170"/>
      <c r="AG1252" s="170"/>
      <c r="AH1252" s="170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</row>
    <row r="1253" spans="1:149" s="1" customFormat="1" x14ac:dyDescent="0.35">
      <c r="A1253" s="190"/>
      <c r="B1253" s="2"/>
      <c r="C1253" s="2"/>
      <c r="D1253" s="2"/>
      <c r="E1253" s="2"/>
      <c r="F1253" s="2"/>
      <c r="G1253" s="2"/>
      <c r="H1253" s="169"/>
      <c r="I1253" s="169"/>
      <c r="J1253" s="169"/>
      <c r="K1253"/>
      <c r="L1253" s="170"/>
      <c r="M1253" s="170"/>
      <c r="N1253" s="170"/>
      <c r="O1253" s="170"/>
      <c r="P1253" s="169"/>
      <c r="Q1253" s="169"/>
      <c r="R1253" s="169"/>
      <c r="S1253" s="169"/>
      <c r="T1253" s="169"/>
      <c r="U1253" s="169"/>
      <c r="V1253" s="169"/>
      <c r="W1253" s="169"/>
      <c r="X1253" s="11"/>
      <c r="Y1253" s="170"/>
      <c r="Z1253" s="170"/>
      <c r="AA1253" s="170"/>
      <c r="AB1253" s="170"/>
      <c r="AC1253" s="170"/>
      <c r="AD1253" s="170"/>
      <c r="AE1253" s="171"/>
      <c r="AF1253" s="170"/>
      <c r="AG1253" s="170"/>
      <c r="AH1253" s="170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</row>
    <row r="1254" spans="1:149" s="1" customFormat="1" x14ac:dyDescent="0.35">
      <c r="A1254" s="190"/>
      <c r="B1254" s="2"/>
      <c r="C1254" s="2"/>
      <c r="D1254" s="2"/>
      <c r="E1254" s="2"/>
      <c r="F1254" s="2"/>
      <c r="G1254" s="2"/>
      <c r="H1254" s="169"/>
      <c r="I1254" s="169"/>
      <c r="J1254" s="169"/>
      <c r="K1254"/>
      <c r="L1254" s="170"/>
      <c r="M1254" s="170"/>
      <c r="N1254" s="170"/>
      <c r="O1254" s="170"/>
      <c r="P1254" s="169"/>
      <c r="Q1254" s="169"/>
      <c r="R1254" s="169"/>
      <c r="S1254" s="169"/>
      <c r="T1254" s="169"/>
      <c r="U1254" s="169"/>
      <c r="V1254" s="169"/>
      <c r="W1254" s="169"/>
      <c r="X1254" s="170"/>
      <c r="Y1254" s="170"/>
      <c r="Z1254" s="170"/>
      <c r="AA1254" s="170"/>
      <c r="AB1254" s="170"/>
      <c r="AC1254" s="170"/>
      <c r="AD1254" s="170"/>
      <c r="AE1254" s="171"/>
      <c r="AF1254" s="170"/>
      <c r="AG1254" s="170"/>
      <c r="AH1254" s="170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</row>
    <row r="1255" spans="1:149" s="1" customFormat="1" x14ac:dyDescent="0.35">
      <c r="A1255" s="190"/>
      <c r="B1255" s="2"/>
      <c r="C1255" s="2"/>
      <c r="D1255" s="2"/>
      <c r="E1255" s="2"/>
      <c r="F1255" s="2"/>
      <c r="G1255" s="2"/>
      <c r="H1255" s="169"/>
      <c r="I1255" s="169"/>
      <c r="J1255" s="169"/>
      <c r="K1255"/>
      <c r="L1255" s="170"/>
      <c r="M1255" s="170"/>
      <c r="N1255" s="170"/>
      <c r="O1255" s="170"/>
      <c r="P1255" s="169"/>
      <c r="Q1255" s="169"/>
      <c r="R1255" s="169"/>
      <c r="S1255" s="169"/>
      <c r="T1255" s="169"/>
      <c r="U1255" s="169"/>
      <c r="V1255" s="169"/>
      <c r="W1255" s="169"/>
      <c r="X1255" s="11"/>
      <c r="Y1255" s="170"/>
      <c r="Z1255" s="170"/>
      <c r="AA1255" s="170"/>
      <c r="AB1255" s="170"/>
      <c r="AC1255" s="170"/>
      <c r="AD1255" s="170"/>
      <c r="AE1255" s="171"/>
      <c r="AF1255" s="170"/>
      <c r="AG1255" s="170"/>
      <c r="AH1255" s="170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</row>
    <row r="1256" spans="1:149" s="1" customFormat="1" x14ac:dyDescent="0.35">
      <c r="A1256" s="190"/>
      <c r="B1256" s="2"/>
      <c r="C1256" s="2"/>
      <c r="D1256" s="2"/>
      <c r="E1256" s="2"/>
      <c r="F1256" s="2"/>
      <c r="G1256" s="2"/>
      <c r="H1256" s="169"/>
      <c r="I1256" s="169"/>
      <c r="J1256" s="169"/>
      <c r="K1256"/>
      <c r="L1256" s="170"/>
      <c r="M1256" s="170"/>
      <c r="N1256" s="170"/>
      <c r="O1256" s="170"/>
      <c r="P1256" s="169"/>
      <c r="Q1256" s="169"/>
      <c r="R1256" s="169"/>
      <c r="S1256" s="169"/>
      <c r="T1256" s="169"/>
      <c r="U1256" s="169"/>
      <c r="V1256" s="169"/>
      <c r="W1256" s="169"/>
      <c r="X1256" s="11"/>
      <c r="Y1256" s="170"/>
      <c r="Z1256" s="170"/>
      <c r="AA1256" s="170"/>
      <c r="AB1256" s="170"/>
      <c r="AC1256" s="170"/>
      <c r="AD1256" s="170"/>
      <c r="AE1256" s="171"/>
      <c r="AF1256" s="170"/>
      <c r="AG1256" s="170"/>
      <c r="AH1256" s="170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</row>
    <row r="1257" spans="1:149" s="1" customFormat="1" x14ac:dyDescent="0.35">
      <c r="A1257" s="190"/>
      <c r="B1257" s="2"/>
      <c r="C1257" s="2"/>
      <c r="D1257" s="2"/>
      <c r="E1257" s="2"/>
      <c r="F1257" s="2"/>
      <c r="G1257" s="2"/>
      <c r="H1257" s="169"/>
      <c r="I1257" s="169"/>
      <c r="J1257" s="169"/>
      <c r="K1257"/>
      <c r="L1257" s="170"/>
      <c r="M1257" s="170"/>
      <c r="N1257" s="170"/>
      <c r="O1257" s="170"/>
      <c r="P1257" s="169"/>
      <c r="Q1257" s="169"/>
      <c r="R1257" s="169"/>
      <c r="S1257" s="169"/>
      <c r="T1257" s="169"/>
      <c r="U1257" s="169"/>
      <c r="V1257" s="169"/>
      <c r="W1257" s="169"/>
      <c r="X1257" s="11"/>
      <c r="Y1257" s="170"/>
      <c r="Z1257" s="170"/>
      <c r="AA1257" s="170"/>
      <c r="AB1257" s="170"/>
      <c r="AC1257" s="170"/>
      <c r="AD1257" s="170"/>
      <c r="AE1257" s="171"/>
      <c r="AF1257" s="170"/>
      <c r="AG1257" s="170"/>
      <c r="AH1257" s="170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</row>
    <row r="1258" spans="1:149" s="1" customFormat="1" x14ac:dyDescent="0.35">
      <c r="A1258" s="190"/>
      <c r="B1258" s="2"/>
      <c r="C1258" s="2"/>
      <c r="D1258" s="2"/>
      <c r="E1258" s="2"/>
      <c r="F1258" s="2"/>
      <c r="G1258" s="2"/>
      <c r="H1258" s="169"/>
      <c r="I1258" s="169"/>
      <c r="J1258" s="169"/>
      <c r="K1258"/>
      <c r="L1258" s="170"/>
      <c r="M1258" s="170"/>
      <c r="N1258" s="170"/>
      <c r="O1258" s="170"/>
      <c r="P1258" s="169"/>
      <c r="Q1258" s="169"/>
      <c r="R1258" s="169"/>
      <c r="S1258" s="169"/>
      <c r="T1258" s="169"/>
      <c r="U1258" s="169"/>
      <c r="V1258" s="169"/>
      <c r="W1258" s="169"/>
      <c r="X1258" s="170"/>
      <c r="Y1258" s="170"/>
      <c r="Z1258" s="170"/>
      <c r="AA1258" s="170"/>
      <c r="AB1258" s="170"/>
      <c r="AC1258" s="170"/>
      <c r="AD1258" s="170"/>
      <c r="AE1258" s="171"/>
      <c r="AF1258" s="170"/>
      <c r="AG1258" s="170"/>
      <c r="AH1258" s="170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</row>
    <row r="1259" spans="1:149" s="1" customFormat="1" x14ac:dyDescent="0.35">
      <c r="A1259" s="190"/>
      <c r="B1259" s="2"/>
      <c r="C1259" s="2"/>
      <c r="D1259" s="2"/>
      <c r="E1259" s="2"/>
      <c r="F1259" s="2"/>
      <c r="G1259" s="2"/>
      <c r="H1259" s="169"/>
      <c r="I1259" s="169"/>
      <c r="J1259" s="169"/>
      <c r="K1259"/>
      <c r="L1259" s="170"/>
      <c r="M1259" s="170"/>
      <c r="N1259" s="170"/>
      <c r="O1259" s="170"/>
      <c r="P1259" s="169"/>
      <c r="Q1259" s="169"/>
      <c r="R1259" s="169"/>
      <c r="S1259" s="169"/>
      <c r="T1259" s="169"/>
      <c r="U1259" s="169"/>
      <c r="V1259" s="169"/>
      <c r="W1259" s="169"/>
      <c r="X1259" s="11"/>
      <c r="Y1259" s="170"/>
      <c r="Z1259" s="170"/>
      <c r="AA1259" s="170"/>
      <c r="AB1259" s="170"/>
      <c r="AC1259" s="170"/>
      <c r="AD1259" s="170"/>
      <c r="AE1259" s="171"/>
      <c r="AF1259" s="170"/>
      <c r="AG1259" s="170"/>
      <c r="AH1259" s="170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</row>
    <row r="1260" spans="1:149" s="1" customFormat="1" x14ac:dyDescent="0.35">
      <c r="A1260" s="190"/>
      <c r="B1260" s="2"/>
      <c r="C1260" s="2"/>
      <c r="D1260" s="2"/>
      <c r="E1260" s="2"/>
      <c r="F1260" s="2"/>
      <c r="G1260" s="2"/>
      <c r="H1260" s="169"/>
      <c r="I1260" s="169"/>
      <c r="J1260" s="169"/>
      <c r="K1260"/>
      <c r="L1260" s="170"/>
      <c r="M1260" s="170"/>
      <c r="N1260" s="170"/>
      <c r="O1260" s="170"/>
      <c r="P1260" s="169"/>
      <c r="Q1260" s="169"/>
      <c r="R1260" s="169"/>
      <c r="S1260" s="169"/>
      <c r="T1260" s="169"/>
      <c r="U1260" s="169"/>
      <c r="V1260" s="169"/>
      <c r="W1260" s="169"/>
      <c r="X1260" s="11"/>
      <c r="Y1260" s="170"/>
      <c r="Z1260" s="170"/>
      <c r="AA1260" s="170"/>
      <c r="AB1260" s="170"/>
      <c r="AC1260" s="170"/>
      <c r="AD1260" s="170"/>
      <c r="AE1260" s="171"/>
      <c r="AF1260" s="170"/>
      <c r="AG1260" s="170"/>
      <c r="AH1260" s="17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</row>
    <row r="1261" spans="1:149" s="1" customFormat="1" x14ac:dyDescent="0.35">
      <c r="A1261" s="190"/>
      <c r="B1261" s="2"/>
      <c r="C1261" s="2"/>
      <c r="D1261" s="2"/>
      <c r="E1261" s="2"/>
      <c r="F1261" s="2"/>
      <c r="G1261" s="2"/>
      <c r="H1261" s="169"/>
      <c r="I1261" s="169"/>
      <c r="J1261" s="169"/>
      <c r="K1261"/>
      <c r="L1261" s="170"/>
      <c r="M1261" s="170"/>
      <c r="N1261" s="170"/>
      <c r="O1261" s="170"/>
      <c r="P1261" s="169"/>
      <c r="Q1261" s="169"/>
      <c r="R1261" s="169"/>
      <c r="S1261" s="169"/>
      <c r="T1261" s="169"/>
      <c r="U1261" s="169"/>
      <c r="V1261" s="169"/>
      <c r="W1261" s="169"/>
      <c r="X1261" s="11"/>
      <c r="Y1261" s="170"/>
      <c r="Z1261" s="170"/>
      <c r="AA1261" s="170"/>
      <c r="AB1261" s="170"/>
      <c r="AC1261" s="170"/>
      <c r="AD1261" s="170"/>
      <c r="AE1261" s="171"/>
      <c r="AF1261" s="170"/>
      <c r="AG1261" s="170"/>
      <c r="AH1261" s="170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</row>
    <row r="1262" spans="1:149" s="1" customFormat="1" x14ac:dyDescent="0.35">
      <c r="A1262" s="190"/>
      <c r="B1262" s="2"/>
      <c r="C1262" s="2"/>
      <c r="D1262" s="2"/>
      <c r="E1262" s="2"/>
      <c r="F1262" s="2"/>
      <c r="G1262" s="2"/>
      <c r="H1262" s="169"/>
      <c r="I1262" s="169"/>
      <c r="J1262" s="169"/>
      <c r="K1262"/>
      <c r="L1262" s="170"/>
      <c r="M1262" s="170"/>
      <c r="N1262" s="170"/>
      <c r="O1262" s="170"/>
      <c r="P1262" s="169"/>
      <c r="Q1262" s="169"/>
      <c r="R1262" s="169"/>
      <c r="S1262" s="169"/>
      <c r="T1262" s="169"/>
      <c r="U1262" s="169"/>
      <c r="V1262" s="169"/>
      <c r="W1262" s="169"/>
      <c r="X1262" s="170"/>
      <c r="Y1262" s="170"/>
      <c r="Z1262" s="170"/>
      <c r="AA1262" s="170"/>
      <c r="AB1262" s="170"/>
      <c r="AC1262" s="170"/>
      <c r="AD1262" s="170"/>
      <c r="AE1262" s="171"/>
      <c r="AF1262" s="170"/>
      <c r="AG1262" s="170"/>
      <c r="AH1262" s="170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</row>
    <row r="1263" spans="1:149" s="1" customFormat="1" x14ac:dyDescent="0.35">
      <c r="A1263" s="190"/>
      <c r="B1263" s="2"/>
      <c r="C1263" s="2"/>
      <c r="D1263" s="2"/>
      <c r="E1263" s="2"/>
      <c r="F1263" s="2"/>
      <c r="G1263" s="2"/>
      <c r="H1263" s="169"/>
      <c r="I1263" s="169"/>
      <c r="J1263" s="169"/>
      <c r="K1263"/>
      <c r="L1263" s="170"/>
      <c r="M1263" s="170"/>
      <c r="N1263" s="170"/>
      <c r="O1263" s="170"/>
      <c r="P1263" s="169"/>
      <c r="Q1263" s="169"/>
      <c r="R1263" s="169"/>
      <c r="S1263" s="169"/>
      <c r="T1263" s="169"/>
      <c r="U1263" s="169"/>
      <c r="V1263" s="169"/>
      <c r="W1263" s="169"/>
      <c r="X1263" s="11"/>
      <c r="Y1263" s="170"/>
      <c r="Z1263" s="170"/>
      <c r="AA1263" s="170"/>
      <c r="AB1263" s="170"/>
      <c r="AC1263" s="170"/>
      <c r="AD1263" s="170"/>
      <c r="AE1263" s="171"/>
      <c r="AF1263" s="170"/>
      <c r="AG1263" s="170"/>
      <c r="AH1263" s="170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</row>
    <row r="1264" spans="1:149" s="1" customFormat="1" x14ac:dyDescent="0.35">
      <c r="A1264" s="190"/>
      <c r="B1264" s="2"/>
      <c r="C1264" s="2"/>
      <c r="D1264" s="2"/>
      <c r="E1264" s="2"/>
      <c r="F1264" s="2"/>
      <c r="G1264" s="2"/>
      <c r="H1264" s="169"/>
      <c r="I1264" s="169"/>
      <c r="J1264" s="169"/>
      <c r="K1264"/>
      <c r="L1264" s="170"/>
      <c r="M1264" s="170"/>
      <c r="N1264" s="170"/>
      <c r="O1264" s="170"/>
      <c r="P1264" s="169"/>
      <c r="Q1264" s="169"/>
      <c r="R1264" s="169"/>
      <c r="S1264" s="169"/>
      <c r="T1264" s="169"/>
      <c r="U1264" s="169"/>
      <c r="V1264" s="169"/>
      <c r="W1264" s="169"/>
      <c r="X1264" s="11"/>
      <c r="Y1264" s="170"/>
      <c r="Z1264" s="170"/>
      <c r="AA1264" s="170"/>
      <c r="AB1264" s="170"/>
      <c r="AC1264" s="170"/>
      <c r="AD1264" s="170"/>
      <c r="AE1264" s="171"/>
      <c r="AF1264" s="170"/>
      <c r="AG1264" s="170"/>
      <c r="AH1264" s="170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</row>
    <row r="1265" spans="1:149" s="1" customFormat="1" x14ac:dyDescent="0.35">
      <c r="A1265" s="190"/>
      <c r="B1265" s="2"/>
      <c r="C1265" s="2"/>
      <c r="D1265" s="2"/>
      <c r="E1265" s="2"/>
      <c r="F1265" s="2"/>
      <c r="G1265" s="2"/>
      <c r="H1265" s="169"/>
      <c r="I1265" s="169"/>
      <c r="J1265" s="169"/>
      <c r="K1265"/>
      <c r="L1265" s="170"/>
      <c r="M1265" s="170"/>
      <c r="N1265" s="170"/>
      <c r="O1265" s="170"/>
      <c r="P1265" s="169"/>
      <c r="Q1265" s="169"/>
      <c r="R1265" s="169"/>
      <c r="S1265" s="169"/>
      <c r="T1265" s="169"/>
      <c r="U1265" s="169"/>
      <c r="V1265" s="169"/>
      <c r="W1265" s="169"/>
      <c r="X1265" s="11"/>
      <c r="Y1265" s="170"/>
      <c r="Z1265" s="170"/>
      <c r="AA1265" s="170"/>
      <c r="AB1265" s="170"/>
      <c r="AC1265" s="170"/>
      <c r="AD1265" s="170"/>
      <c r="AE1265" s="171"/>
      <c r="AF1265" s="170"/>
      <c r="AG1265" s="170"/>
      <c r="AH1265" s="170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</row>
    <row r="1266" spans="1:149" s="1" customFormat="1" x14ac:dyDescent="0.35">
      <c r="A1266" s="190"/>
      <c r="B1266" s="2"/>
      <c r="C1266" s="2"/>
      <c r="D1266" s="2"/>
      <c r="E1266" s="2"/>
      <c r="F1266" s="2"/>
      <c r="G1266" s="2"/>
      <c r="H1266" s="169"/>
      <c r="I1266" s="169"/>
      <c r="J1266" s="169"/>
      <c r="K1266"/>
      <c r="L1266" s="170"/>
      <c r="M1266" s="170"/>
      <c r="N1266" s="170"/>
      <c r="O1266" s="170"/>
      <c r="P1266" s="169"/>
      <c r="Q1266" s="169"/>
      <c r="R1266" s="169"/>
      <c r="S1266" s="169"/>
      <c r="T1266" s="169"/>
      <c r="U1266" s="169"/>
      <c r="V1266" s="169"/>
      <c r="W1266" s="169"/>
      <c r="X1266" s="170"/>
      <c r="Y1266" s="170"/>
      <c r="Z1266" s="170"/>
      <c r="AA1266" s="170"/>
      <c r="AB1266" s="170"/>
      <c r="AC1266" s="170"/>
      <c r="AD1266" s="170"/>
      <c r="AE1266" s="171"/>
      <c r="AF1266" s="170"/>
      <c r="AG1266" s="170"/>
      <c r="AH1266" s="170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</row>
    <row r="1267" spans="1:149" s="1" customFormat="1" x14ac:dyDescent="0.35">
      <c r="A1267" s="190"/>
      <c r="B1267" s="2"/>
      <c r="C1267" s="2"/>
      <c r="D1267" s="2"/>
      <c r="E1267" s="2"/>
      <c r="F1267" s="2"/>
      <c r="G1267" s="2"/>
      <c r="H1267" s="169"/>
      <c r="I1267" s="169"/>
      <c r="J1267" s="169"/>
      <c r="K1267"/>
      <c r="L1267" s="170"/>
      <c r="M1267" s="170"/>
      <c r="N1267" s="170"/>
      <c r="O1267" s="170"/>
      <c r="P1267" s="169"/>
      <c r="Q1267" s="169"/>
      <c r="R1267" s="169"/>
      <c r="S1267" s="169"/>
      <c r="T1267" s="169"/>
      <c r="U1267" s="169"/>
      <c r="V1267" s="169"/>
      <c r="W1267" s="169"/>
      <c r="X1267" s="11"/>
      <c r="Y1267" s="170"/>
      <c r="Z1267" s="170"/>
      <c r="AA1267" s="170"/>
      <c r="AB1267" s="170"/>
      <c r="AC1267" s="170"/>
      <c r="AD1267" s="170"/>
      <c r="AE1267" s="171"/>
      <c r="AF1267" s="170"/>
      <c r="AG1267" s="170"/>
      <c r="AH1267" s="170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</row>
    <row r="1268" spans="1:149" s="1" customFormat="1" x14ac:dyDescent="0.35">
      <c r="A1268" s="190"/>
      <c r="B1268" s="2"/>
      <c r="C1268" s="2"/>
      <c r="D1268" s="2"/>
      <c r="E1268" s="2"/>
      <c r="F1268" s="2"/>
      <c r="G1268" s="2"/>
      <c r="H1268" s="169"/>
      <c r="I1268" s="169"/>
      <c r="J1268" s="169"/>
      <c r="K1268"/>
      <c r="L1268" s="170"/>
      <c r="M1268" s="170"/>
      <c r="N1268" s="170"/>
      <c r="O1268" s="170"/>
      <c r="P1268" s="169"/>
      <c r="Q1268" s="169"/>
      <c r="R1268" s="169"/>
      <c r="S1268" s="169"/>
      <c r="T1268" s="169"/>
      <c r="U1268" s="169"/>
      <c r="V1268" s="169"/>
      <c r="W1268" s="169"/>
      <c r="X1268" s="11"/>
      <c r="Y1268" s="170"/>
      <c r="Z1268" s="170"/>
      <c r="AA1268" s="170"/>
      <c r="AB1268" s="170"/>
      <c r="AC1268" s="170"/>
      <c r="AD1268" s="170"/>
      <c r="AE1268" s="171"/>
      <c r="AF1268" s="170"/>
      <c r="AG1268" s="170"/>
      <c r="AH1268" s="170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</row>
    <row r="1269" spans="1:149" s="1" customFormat="1" x14ac:dyDescent="0.35">
      <c r="A1269" s="190"/>
      <c r="B1269" s="2"/>
      <c r="C1269" s="2"/>
      <c r="D1269" s="2"/>
      <c r="E1269" s="2"/>
      <c r="F1269" s="2"/>
      <c r="G1269" s="2"/>
      <c r="H1269" s="169"/>
      <c r="I1269" s="169"/>
      <c r="J1269" s="169"/>
      <c r="K1269"/>
      <c r="L1269" s="170"/>
      <c r="M1269" s="170"/>
      <c r="N1269" s="170"/>
      <c r="O1269" s="170"/>
      <c r="P1269" s="169"/>
      <c r="Q1269" s="169"/>
      <c r="R1269" s="169"/>
      <c r="S1269" s="169"/>
      <c r="T1269" s="169"/>
      <c r="U1269" s="169"/>
      <c r="V1269" s="169"/>
      <c r="W1269" s="169"/>
      <c r="X1269" s="11"/>
      <c r="Y1269" s="170"/>
      <c r="Z1269" s="170"/>
      <c r="AA1269" s="170"/>
      <c r="AB1269" s="170"/>
      <c r="AC1269" s="170"/>
      <c r="AD1269" s="170"/>
      <c r="AE1269" s="171"/>
      <c r="AF1269" s="170"/>
      <c r="AG1269" s="170"/>
      <c r="AH1269" s="170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</row>
    <row r="1270" spans="1:149" s="1" customFormat="1" x14ac:dyDescent="0.35">
      <c r="A1270" s="190"/>
      <c r="B1270" s="2"/>
      <c r="C1270" s="2"/>
      <c r="D1270" s="2"/>
      <c r="E1270" s="2"/>
      <c r="F1270" s="2"/>
      <c r="G1270" s="2"/>
      <c r="H1270" s="169"/>
      <c r="I1270" s="169"/>
      <c r="J1270" s="169"/>
      <c r="K1270"/>
      <c r="L1270" s="170"/>
      <c r="M1270" s="170"/>
      <c r="N1270" s="170"/>
      <c r="O1270" s="170"/>
      <c r="P1270" s="169"/>
      <c r="Q1270" s="169"/>
      <c r="R1270" s="169"/>
      <c r="S1270" s="169"/>
      <c r="T1270" s="169"/>
      <c r="U1270" s="169"/>
      <c r="V1270" s="169"/>
      <c r="W1270" s="169"/>
      <c r="X1270" s="170"/>
      <c r="Y1270" s="170"/>
      <c r="Z1270" s="170"/>
      <c r="AA1270" s="170"/>
      <c r="AB1270" s="170"/>
      <c r="AC1270" s="170"/>
      <c r="AD1270" s="170"/>
      <c r="AE1270" s="171"/>
      <c r="AF1270" s="170"/>
      <c r="AG1270" s="170"/>
      <c r="AH1270" s="1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</row>
    <row r="1271" spans="1:149" s="1" customFormat="1" x14ac:dyDescent="0.35">
      <c r="A1271" s="190"/>
      <c r="B1271" s="2"/>
      <c r="C1271" s="2"/>
      <c r="D1271" s="2"/>
      <c r="E1271" s="2"/>
      <c r="F1271" s="2"/>
      <c r="G1271" s="2"/>
      <c r="H1271" s="169"/>
      <c r="I1271" s="169"/>
      <c r="J1271" s="169"/>
      <c r="K1271"/>
      <c r="L1271" s="170"/>
      <c r="M1271" s="170"/>
      <c r="N1271" s="170"/>
      <c r="O1271" s="170"/>
      <c r="P1271" s="169"/>
      <c r="Q1271" s="169"/>
      <c r="R1271" s="169"/>
      <c r="S1271" s="169"/>
      <c r="T1271" s="169"/>
      <c r="U1271" s="169"/>
      <c r="V1271" s="169"/>
      <c r="W1271" s="169"/>
      <c r="X1271" s="11"/>
      <c r="Y1271" s="170"/>
      <c r="Z1271" s="170"/>
      <c r="AA1271" s="170"/>
      <c r="AB1271" s="170"/>
      <c r="AC1271" s="170"/>
      <c r="AD1271" s="170"/>
      <c r="AE1271" s="171"/>
      <c r="AF1271" s="170"/>
      <c r="AG1271" s="170"/>
      <c r="AH1271" s="170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</row>
    <row r="1272" spans="1:149" s="1" customFormat="1" x14ac:dyDescent="0.35">
      <c r="A1272" s="190"/>
      <c r="B1272" s="2"/>
      <c r="C1272" s="2"/>
      <c r="D1272" s="2"/>
      <c r="E1272" s="2"/>
      <c r="F1272" s="2"/>
      <c r="G1272" s="2"/>
      <c r="H1272" s="169"/>
      <c r="I1272" s="169"/>
      <c r="J1272" s="169"/>
      <c r="K1272"/>
      <c r="L1272" s="170"/>
      <c r="M1272" s="170"/>
      <c r="N1272" s="170"/>
      <c r="O1272" s="170"/>
      <c r="P1272" s="169"/>
      <c r="Q1272" s="169"/>
      <c r="R1272" s="169"/>
      <c r="S1272" s="169"/>
      <c r="T1272" s="169"/>
      <c r="U1272" s="169"/>
      <c r="V1272" s="169"/>
      <c r="W1272" s="169"/>
      <c r="X1272" s="11"/>
      <c r="Y1272" s="170"/>
      <c r="Z1272" s="170"/>
      <c r="AA1272" s="170"/>
      <c r="AB1272" s="170"/>
      <c r="AC1272" s="170"/>
      <c r="AD1272" s="170"/>
      <c r="AE1272" s="171"/>
      <c r="AF1272" s="170"/>
      <c r="AG1272" s="170"/>
      <c r="AH1272" s="170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</row>
    <row r="1273" spans="1:149" s="1" customFormat="1" x14ac:dyDescent="0.35">
      <c r="A1273" s="190"/>
      <c r="B1273" s="2"/>
      <c r="C1273" s="2"/>
      <c r="D1273" s="2"/>
      <c r="E1273" s="2"/>
      <c r="F1273" s="2"/>
      <c r="G1273" s="2"/>
      <c r="H1273" s="169"/>
      <c r="I1273" s="169"/>
      <c r="J1273" s="169"/>
      <c r="K1273"/>
      <c r="L1273" s="170"/>
      <c r="M1273" s="170"/>
      <c r="N1273" s="170"/>
      <c r="O1273" s="170"/>
      <c r="P1273" s="169"/>
      <c r="Q1273" s="169"/>
      <c r="R1273" s="169"/>
      <c r="S1273" s="169"/>
      <c r="T1273" s="169"/>
      <c r="U1273" s="169"/>
      <c r="V1273" s="169"/>
      <c r="W1273" s="169"/>
      <c r="X1273" s="11"/>
      <c r="Y1273" s="170"/>
      <c r="Z1273" s="170"/>
      <c r="AA1273" s="170"/>
      <c r="AB1273" s="170"/>
      <c r="AC1273" s="170"/>
      <c r="AD1273" s="170"/>
      <c r="AE1273" s="171"/>
      <c r="AF1273" s="170"/>
      <c r="AG1273" s="170"/>
      <c r="AH1273" s="170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</row>
    <row r="1274" spans="1:149" s="1" customFormat="1" x14ac:dyDescent="0.35">
      <c r="A1274" s="190"/>
      <c r="B1274" s="2"/>
      <c r="C1274" s="2"/>
      <c r="D1274" s="2"/>
      <c r="E1274" s="2"/>
      <c r="F1274" s="2"/>
      <c r="G1274" s="2"/>
      <c r="H1274" s="169"/>
      <c r="I1274" s="169"/>
      <c r="J1274" s="169"/>
      <c r="K1274"/>
      <c r="L1274" s="170"/>
      <c r="M1274" s="170"/>
      <c r="N1274" s="170"/>
      <c r="O1274" s="170"/>
      <c r="P1274" s="169"/>
      <c r="Q1274" s="169"/>
      <c r="R1274" s="169"/>
      <c r="S1274" s="169"/>
      <c r="T1274" s="169"/>
      <c r="U1274" s="169"/>
      <c r="V1274" s="169"/>
      <c r="W1274" s="169"/>
      <c r="X1274" s="170"/>
      <c r="Y1274" s="170"/>
      <c r="Z1274" s="170"/>
      <c r="AA1274" s="170"/>
      <c r="AB1274" s="170"/>
      <c r="AC1274" s="170"/>
      <c r="AD1274" s="170"/>
      <c r="AE1274" s="171"/>
      <c r="AF1274" s="170"/>
      <c r="AG1274" s="170"/>
      <c r="AH1274" s="170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</row>
    <row r="1275" spans="1:149" s="1" customFormat="1" x14ac:dyDescent="0.35">
      <c r="A1275" s="190"/>
      <c r="B1275" s="2"/>
      <c r="C1275" s="2"/>
      <c r="D1275" s="2"/>
      <c r="E1275" s="2"/>
      <c r="F1275" s="2"/>
      <c r="G1275" s="2"/>
      <c r="H1275" s="169"/>
      <c r="I1275" s="169"/>
      <c r="J1275" s="169"/>
      <c r="K1275"/>
      <c r="L1275" s="170"/>
      <c r="M1275" s="170"/>
      <c r="N1275" s="170"/>
      <c r="O1275" s="170"/>
      <c r="P1275" s="169"/>
      <c r="Q1275" s="169"/>
      <c r="R1275" s="169"/>
      <c r="S1275" s="169"/>
      <c r="T1275" s="169"/>
      <c r="U1275" s="169"/>
      <c r="V1275" s="169"/>
      <c r="W1275" s="169"/>
      <c r="X1275" s="11"/>
      <c r="Y1275" s="170"/>
      <c r="Z1275" s="170"/>
      <c r="AA1275" s="170"/>
      <c r="AB1275" s="170"/>
      <c r="AC1275" s="170"/>
      <c r="AD1275" s="170"/>
      <c r="AE1275" s="171"/>
      <c r="AF1275" s="170"/>
      <c r="AG1275" s="170"/>
      <c r="AH1275" s="170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</row>
    <row r="1276" spans="1:149" s="1" customFormat="1" x14ac:dyDescent="0.35">
      <c r="A1276" s="190"/>
      <c r="B1276" s="2"/>
      <c r="C1276" s="2"/>
      <c r="D1276" s="2"/>
      <c r="E1276" s="2"/>
      <c r="F1276" s="2"/>
      <c r="G1276" s="2"/>
      <c r="H1276" s="169"/>
      <c r="I1276" s="169"/>
      <c r="J1276" s="169"/>
      <c r="K1276"/>
      <c r="L1276" s="170"/>
      <c r="M1276" s="170"/>
      <c r="N1276" s="170"/>
      <c r="O1276" s="170"/>
      <c r="P1276" s="169"/>
      <c r="Q1276" s="169"/>
      <c r="R1276" s="169"/>
      <c r="S1276" s="169"/>
      <c r="T1276" s="169"/>
      <c r="U1276" s="169"/>
      <c r="V1276" s="169"/>
      <c r="W1276" s="169"/>
      <c r="X1276" s="11"/>
      <c r="Y1276" s="170"/>
      <c r="Z1276" s="170"/>
      <c r="AA1276" s="170"/>
      <c r="AB1276" s="170"/>
      <c r="AC1276" s="170"/>
      <c r="AD1276" s="170"/>
      <c r="AE1276" s="171"/>
      <c r="AF1276" s="170"/>
      <c r="AG1276" s="170"/>
      <c r="AH1276" s="170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</row>
    <row r="1277" spans="1:149" s="1" customFormat="1" x14ac:dyDescent="0.35">
      <c r="A1277" s="190"/>
      <c r="B1277" s="2"/>
      <c r="C1277" s="2"/>
      <c r="D1277" s="2"/>
      <c r="E1277" s="2"/>
      <c r="F1277" s="2"/>
      <c r="G1277" s="2"/>
      <c r="H1277" s="169"/>
      <c r="I1277" s="169"/>
      <c r="J1277" s="169"/>
      <c r="K1277"/>
      <c r="L1277" s="170"/>
      <c r="M1277" s="170"/>
      <c r="N1277" s="170"/>
      <c r="O1277" s="170"/>
      <c r="P1277" s="169"/>
      <c r="Q1277" s="169"/>
      <c r="R1277" s="169"/>
      <c r="S1277" s="169"/>
      <c r="T1277" s="169"/>
      <c r="U1277" s="169"/>
      <c r="V1277" s="169"/>
      <c r="W1277" s="169"/>
      <c r="X1277" s="11"/>
      <c r="Y1277" s="170"/>
      <c r="Z1277" s="170"/>
      <c r="AA1277" s="170"/>
      <c r="AB1277" s="170"/>
      <c r="AC1277" s="170"/>
      <c r="AD1277" s="170"/>
      <c r="AE1277" s="171"/>
      <c r="AF1277" s="170"/>
      <c r="AG1277" s="170"/>
      <c r="AH1277" s="170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</row>
    <row r="1278" spans="1:149" s="1" customFormat="1" x14ac:dyDescent="0.35">
      <c r="A1278" s="190"/>
      <c r="B1278" s="2"/>
      <c r="C1278" s="2"/>
      <c r="D1278" s="2"/>
      <c r="E1278" s="2"/>
      <c r="F1278" s="2"/>
      <c r="G1278" s="2"/>
      <c r="H1278" s="169"/>
      <c r="I1278" s="169"/>
      <c r="J1278" s="169"/>
      <c r="K1278"/>
      <c r="L1278" s="170"/>
      <c r="M1278" s="170"/>
      <c r="N1278" s="170"/>
      <c r="O1278" s="170"/>
      <c r="P1278" s="169"/>
      <c r="Q1278" s="169"/>
      <c r="R1278" s="169"/>
      <c r="S1278" s="169"/>
      <c r="T1278" s="169"/>
      <c r="U1278" s="169"/>
      <c r="V1278" s="169"/>
      <c r="W1278" s="169"/>
      <c r="X1278" s="170"/>
      <c r="Y1278" s="170"/>
      <c r="Z1278" s="170"/>
      <c r="AA1278" s="170"/>
      <c r="AB1278" s="170"/>
      <c r="AC1278" s="170"/>
      <c r="AD1278" s="170"/>
      <c r="AE1278" s="171"/>
      <c r="AF1278" s="170"/>
      <c r="AG1278" s="170"/>
      <c r="AH1278" s="170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</row>
    <row r="1279" spans="1:149" s="1" customFormat="1" x14ac:dyDescent="0.35">
      <c r="A1279" s="190"/>
      <c r="B1279" s="2"/>
      <c r="C1279" s="2"/>
      <c r="D1279" s="2"/>
      <c r="E1279" s="2"/>
      <c r="F1279" s="2"/>
      <c r="G1279" s="2"/>
      <c r="H1279" s="169"/>
      <c r="I1279" s="169"/>
      <c r="J1279" s="169"/>
      <c r="K1279"/>
      <c r="L1279" s="170"/>
      <c r="M1279" s="170"/>
      <c r="N1279" s="170"/>
      <c r="O1279" s="170"/>
      <c r="P1279" s="169"/>
      <c r="Q1279" s="169"/>
      <c r="R1279" s="169"/>
      <c r="S1279" s="169"/>
      <c r="T1279" s="169"/>
      <c r="U1279" s="169"/>
      <c r="V1279" s="169"/>
      <c r="W1279" s="169"/>
      <c r="X1279" s="11"/>
      <c r="Y1279" s="170"/>
      <c r="Z1279" s="170"/>
      <c r="AA1279" s="170"/>
      <c r="AB1279" s="170"/>
      <c r="AC1279" s="170"/>
      <c r="AD1279" s="170"/>
      <c r="AE1279" s="171"/>
      <c r="AF1279" s="170"/>
      <c r="AG1279" s="170"/>
      <c r="AH1279" s="170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</row>
    <row r="1280" spans="1:149" s="1" customFormat="1" x14ac:dyDescent="0.35">
      <c r="A1280" s="190"/>
      <c r="B1280" s="2"/>
      <c r="C1280" s="2"/>
      <c r="D1280" s="2"/>
      <c r="E1280" s="2"/>
      <c r="F1280" s="2"/>
      <c r="G1280" s="2"/>
      <c r="H1280" s="169"/>
      <c r="I1280" s="169"/>
      <c r="J1280" s="169"/>
      <c r="K1280"/>
      <c r="L1280" s="170"/>
      <c r="M1280" s="170"/>
      <c r="N1280" s="170"/>
      <c r="O1280" s="170"/>
      <c r="P1280" s="169"/>
      <c r="Q1280" s="169"/>
      <c r="R1280" s="169"/>
      <c r="S1280" s="169"/>
      <c r="T1280" s="169"/>
      <c r="U1280" s="169"/>
      <c r="V1280" s="169"/>
      <c r="W1280" s="169"/>
      <c r="X1280" s="11"/>
      <c r="Y1280" s="170"/>
      <c r="Z1280" s="170"/>
      <c r="AA1280" s="170"/>
      <c r="AB1280" s="170"/>
      <c r="AC1280" s="170"/>
      <c r="AD1280" s="170"/>
      <c r="AE1280" s="171"/>
      <c r="AF1280" s="170"/>
      <c r="AG1280" s="170"/>
      <c r="AH1280" s="17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</row>
    <row r="1281" spans="1:149" s="1" customFormat="1" x14ac:dyDescent="0.35">
      <c r="A1281" s="190"/>
      <c r="B1281" s="2"/>
      <c r="C1281" s="2"/>
      <c r="D1281" s="2"/>
      <c r="E1281" s="2"/>
      <c r="F1281" s="2"/>
      <c r="G1281" s="2"/>
      <c r="H1281" s="169"/>
      <c r="I1281" s="169"/>
      <c r="J1281" s="169"/>
      <c r="K1281"/>
      <c r="L1281" s="170"/>
      <c r="M1281" s="170"/>
      <c r="N1281" s="170"/>
      <c r="O1281" s="170"/>
      <c r="P1281" s="169"/>
      <c r="Q1281" s="169"/>
      <c r="R1281" s="169"/>
      <c r="S1281" s="169"/>
      <c r="T1281" s="169"/>
      <c r="U1281" s="169"/>
      <c r="V1281" s="169"/>
      <c r="W1281" s="169"/>
      <c r="X1281" s="11"/>
      <c r="Y1281" s="170"/>
      <c r="Z1281" s="170"/>
      <c r="AA1281" s="170"/>
      <c r="AB1281" s="170"/>
      <c r="AC1281" s="170"/>
      <c r="AD1281" s="170"/>
      <c r="AE1281" s="171"/>
      <c r="AF1281" s="170"/>
      <c r="AG1281" s="170"/>
      <c r="AH1281" s="170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</row>
    <row r="1282" spans="1:149" s="1" customFormat="1" x14ac:dyDescent="0.35">
      <c r="A1282" s="190"/>
      <c r="B1282" s="2"/>
      <c r="C1282" s="2"/>
      <c r="D1282" s="2"/>
      <c r="E1282" s="2"/>
      <c r="F1282" s="2"/>
      <c r="G1282" s="2"/>
      <c r="H1282" s="169"/>
      <c r="I1282" s="169"/>
      <c r="J1282" s="169"/>
      <c r="K1282"/>
      <c r="L1282" s="170"/>
      <c r="M1282" s="170"/>
      <c r="N1282" s="170"/>
      <c r="O1282" s="170"/>
      <c r="P1282" s="169"/>
      <c r="Q1282" s="169"/>
      <c r="R1282" s="169"/>
      <c r="S1282" s="169"/>
      <c r="T1282" s="169"/>
      <c r="U1282" s="169"/>
      <c r="V1282" s="169"/>
      <c r="W1282" s="169"/>
      <c r="X1282" s="170"/>
      <c r="Y1282" s="170"/>
      <c r="Z1282" s="170"/>
      <c r="AA1282" s="170"/>
      <c r="AB1282" s="170"/>
      <c r="AC1282" s="170"/>
      <c r="AD1282" s="170"/>
      <c r="AE1282" s="171"/>
      <c r="AF1282" s="170"/>
      <c r="AG1282" s="170"/>
      <c r="AH1282" s="170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</row>
    <row r="1283" spans="1:149" s="1" customFormat="1" x14ac:dyDescent="0.35">
      <c r="A1283" s="190"/>
      <c r="B1283" s="2"/>
      <c r="C1283" s="2"/>
      <c r="D1283" s="2"/>
      <c r="E1283" s="2"/>
      <c r="F1283" s="2"/>
      <c r="G1283" s="2"/>
      <c r="H1283" s="169"/>
      <c r="I1283" s="169"/>
      <c r="J1283" s="169"/>
      <c r="K1283"/>
      <c r="L1283" s="170"/>
      <c r="M1283" s="170"/>
      <c r="N1283" s="170"/>
      <c r="O1283" s="170"/>
      <c r="P1283" s="169"/>
      <c r="Q1283" s="169"/>
      <c r="R1283" s="169"/>
      <c r="S1283" s="169"/>
      <c r="T1283" s="169"/>
      <c r="U1283" s="169"/>
      <c r="V1283" s="169"/>
      <c r="W1283" s="169"/>
      <c r="X1283" s="11"/>
      <c r="Y1283" s="170"/>
      <c r="Z1283" s="170"/>
      <c r="AA1283" s="170"/>
      <c r="AB1283" s="170"/>
      <c r="AC1283" s="170"/>
      <c r="AD1283" s="170"/>
      <c r="AE1283" s="171"/>
      <c r="AF1283" s="170"/>
      <c r="AG1283" s="170"/>
      <c r="AH1283" s="170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</row>
    <row r="1284" spans="1:149" s="1" customFormat="1" x14ac:dyDescent="0.35">
      <c r="A1284" s="190"/>
      <c r="B1284" s="2"/>
      <c r="C1284" s="2"/>
      <c r="D1284" s="2"/>
      <c r="E1284" s="2"/>
      <c r="F1284" s="2"/>
      <c r="G1284" s="2"/>
      <c r="H1284" s="169"/>
      <c r="I1284" s="169"/>
      <c r="J1284" s="169"/>
      <c r="K1284"/>
      <c r="L1284" s="170"/>
      <c r="M1284" s="170"/>
      <c r="N1284" s="170"/>
      <c r="O1284" s="170"/>
      <c r="P1284" s="169"/>
      <c r="Q1284" s="169"/>
      <c r="R1284" s="169"/>
      <c r="S1284" s="169"/>
      <c r="T1284" s="169"/>
      <c r="U1284" s="169"/>
      <c r="V1284" s="169"/>
      <c r="W1284" s="169"/>
      <c r="X1284" s="11"/>
      <c r="Y1284" s="170"/>
      <c r="Z1284" s="170"/>
      <c r="AA1284" s="170"/>
      <c r="AB1284" s="170"/>
      <c r="AC1284" s="170"/>
      <c r="AD1284" s="170"/>
      <c r="AE1284" s="171"/>
      <c r="AF1284" s="170"/>
      <c r="AG1284" s="170"/>
      <c r="AH1284" s="170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</row>
    <row r="1285" spans="1:149" s="1" customFormat="1" x14ac:dyDescent="0.35">
      <c r="A1285" s="190"/>
      <c r="B1285" s="2"/>
      <c r="C1285" s="2"/>
      <c r="D1285" s="2"/>
      <c r="E1285" s="2"/>
      <c r="F1285" s="2"/>
      <c r="G1285" s="2"/>
      <c r="H1285" s="169"/>
      <c r="I1285" s="169"/>
      <c r="J1285" s="169"/>
      <c r="K1285"/>
      <c r="L1285" s="170"/>
      <c r="M1285" s="170"/>
      <c r="N1285" s="170"/>
      <c r="O1285" s="170"/>
      <c r="P1285" s="169"/>
      <c r="Q1285" s="169"/>
      <c r="R1285" s="169"/>
      <c r="S1285" s="169"/>
      <c r="T1285" s="169"/>
      <c r="U1285" s="169"/>
      <c r="V1285" s="169"/>
      <c r="W1285" s="169"/>
      <c r="X1285" s="11"/>
      <c r="Y1285" s="170"/>
      <c r="Z1285" s="170"/>
      <c r="AA1285" s="170"/>
      <c r="AB1285" s="170"/>
      <c r="AC1285" s="170"/>
      <c r="AD1285" s="170"/>
      <c r="AE1285" s="171"/>
      <c r="AF1285" s="170"/>
      <c r="AG1285" s="170"/>
      <c r="AH1285" s="170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</row>
    <row r="1286" spans="1:149" s="1" customFormat="1" x14ac:dyDescent="0.35">
      <c r="A1286" s="190"/>
      <c r="B1286" s="2"/>
      <c r="C1286" s="2"/>
      <c r="D1286" s="2"/>
      <c r="E1286" s="2"/>
      <c r="F1286" s="2"/>
      <c r="G1286" s="2"/>
      <c r="H1286" s="169"/>
      <c r="I1286" s="169"/>
      <c r="J1286" s="169"/>
      <c r="K1286"/>
      <c r="L1286" s="170"/>
      <c r="M1286" s="170"/>
      <c r="N1286" s="170"/>
      <c r="O1286" s="170"/>
      <c r="P1286" s="169"/>
      <c r="Q1286" s="169"/>
      <c r="R1286" s="169"/>
      <c r="S1286" s="169"/>
      <c r="T1286" s="169"/>
      <c r="U1286" s="169"/>
      <c r="V1286" s="169"/>
      <c r="W1286" s="169"/>
      <c r="X1286" s="170"/>
      <c r="Y1286" s="170"/>
      <c r="Z1286" s="170"/>
      <c r="AA1286" s="170"/>
      <c r="AB1286" s="170"/>
      <c r="AC1286" s="170"/>
      <c r="AD1286" s="170"/>
      <c r="AE1286" s="171"/>
      <c r="AF1286" s="170"/>
      <c r="AG1286" s="170"/>
      <c r="AH1286" s="170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</row>
    <row r="1287" spans="1:149" s="1" customFormat="1" x14ac:dyDescent="0.35">
      <c r="A1287" s="190"/>
      <c r="B1287" s="2"/>
      <c r="C1287" s="2"/>
      <c r="D1287" s="2"/>
      <c r="E1287" s="2"/>
      <c r="F1287" s="2"/>
      <c r="G1287" s="2"/>
      <c r="H1287" s="169"/>
      <c r="I1287" s="169"/>
      <c r="J1287" s="169"/>
      <c r="K1287"/>
      <c r="L1287" s="170"/>
      <c r="M1287" s="170"/>
      <c r="N1287" s="170"/>
      <c r="O1287" s="170"/>
      <c r="P1287" s="169"/>
      <c r="Q1287" s="169"/>
      <c r="R1287" s="169"/>
      <c r="S1287" s="169"/>
      <c r="T1287" s="169"/>
      <c r="U1287" s="169"/>
      <c r="V1287" s="169"/>
      <c r="W1287" s="169"/>
      <c r="X1287" s="11"/>
      <c r="Y1287" s="170"/>
      <c r="Z1287" s="170"/>
      <c r="AA1287" s="170"/>
      <c r="AB1287" s="170"/>
      <c r="AC1287" s="170"/>
      <c r="AD1287" s="170"/>
      <c r="AE1287" s="171"/>
      <c r="AF1287" s="170"/>
      <c r="AG1287" s="170"/>
      <c r="AH1287" s="170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</row>
    <row r="1288" spans="1:149" s="1" customFormat="1" x14ac:dyDescent="0.35">
      <c r="A1288" s="190"/>
      <c r="B1288" s="2"/>
      <c r="C1288" s="2"/>
      <c r="D1288" s="2"/>
      <c r="E1288" s="2"/>
      <c r="F1288" s="2"/>
      <c r="G1288" s="2"/>
      <c r="H1288" s="169"/>
      <c r="I1288" s="169"/>
      <c r="J1288" s="169"/>
      <c r="K1288"/>
      <c r="L1288" s="170"/>
      <c r="M1288" s="170"/>
      <c r="N1288" s="170"/>
      <c r="O1288" s="170"/>
      <c r="P1288" s="169"/>
      <c r="Q1288" s="169"/>
      <c r="R1288" s="169"/>
      <c r="S1288" s="169"/>
      <c r="T1288" s="169"/>
      <c r="U1288" s="169"/>
      <c r="V1288" s="169"/>
      <c r="W1288" s="169"/>
      <c r="X1288" s="11"/>
      <c r="Y1288" s="170"/>
      <c r="Z1288" s="170"/>
      <c r="AA1288" s="170"/>
      <c r="AB1288" s="170"/>
      <c r="AC1288" s="170"/>
      <c r="AD1288" s="170"/>
      <c r="AE1288" s="171"/>
      <c r="AF1288" s="170"/>
      <c r="AG1288" s="170"/>
      <c r="AH1288" s="170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</row>
    <row r="1289" spans="1:149" s="1" customFormat="1" x14ac:dyDescent="0.35">
      <c r="A1289" s="190"/>
      <c r="B1289" s="2"/>
      <c r="C1289" s="2"/>
      <c r="D1289" s="2"/>
      <c r="E1289" s="2"/>
      <c r="F1289" s="2"/>
      <c r="G1289" s="2"/>
      <c r="H1289" s="169"/>
      <c r="I1289" s="169"/>
      <c r="J1289" s="169"/>
      <c r="K1289"/>
      <c r="L1289" s="170"/>
      <c r="M1289" s="170"/>
      <c r="N1289" s="170"/>
      <c r="O1289" s="170"/>
      <c r="P1289" s="169"/>
      <c r="Q1289" s="169"/>
      <c r="R1289" s="169"/>
      <c r="S1289" s="169"/>
      <c r="T1289" s="169"/>
      <c r="U1289" s="169"/>
      <c r="V1289" s="169"/>
      <c r="W1289" s="169"/>
      <c r="X1289" s="11"/>
      <c r="Y1289" s="170"/>
      <c r="Z1289" s="170"/>
      <c r="AA1289" s="170"/>
      <c r="AB1289" s="170"/>
      <c r="AC1289" s="170"/>
      <c r="AD1289" s="170"/>
      <c r="AE1289" s="171"/>
      <c r="AF1289" s="170"/>
      <c r="AG1289" s="170"/>
      <c r="AH1289" s="170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</row>
    <row r="1290" spans="1:149" s="1" customFormat="1" x14ac:dyDescent="0.35">
      <c r="A1290" s="190"/>
      <c r="B1290" s="2"/>
      <c r="C1290" s="2"/>
      <c r="D1290" s="2"/>
      <c r="E1290" s="2"/>
      <c r="F1290" s="2"/>
      <c r="G1290" s="2"/>
      <c r="H1290" s="169"/>
      <c r="I1290" s="169"/>
      <c r="J1290" s="169"/>
      <c r="K1290"/>
      <c r="L1290" s="170"/>
      <c r="M1290" s="170"/>
      <c r="N1290" s="170"/>
      <c r="O1290" s="170"/>
      <c r="P1290" s="169"/>
      <c r="Q1290" s="169"/>
      <c r="R1290" s="169"/>
      <c r="S1290" s="169"/>
      <c r="T1290" s="169"/>
      <c r="U1290" s="169"/>
      <c r="V1290" s="169"/>
      <c r="W1290" s="169"/>
      <c r="X1290" s="170"/>
      <c r="Y1290" s="170"/>
      <c r="Z1290" s="170"/>
      <c r="AA1290" s="170"/>
      <c r="AB1290" s="170"/>
      <c r="AC1290" s="170"/>
      <c r="AD1290" s="170"/>
      <c r="AE1290" s="171"/>
      <c r="AF1290" s="170"/>
      <c r="AG1290" s="170"/>
      <c r="AH1290" s="17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</row>
    <row r="1291" spans="1:149" s="1" customFormat="1" x14ac:dyDescent="0.35">
      <c r="A1291" s="190"/>
      <c r="B1291" s="2"/>
      <c r="C1291" s="2"/>
      <c r="D1291" s="2"/>
      <c r="E1291" s="2"/>
      <c r="F1291" s="2"/>
      <c r="G1291" s="2"/>
      <c r="H1291" s="169"/>
      <c r="I1291" s="169"/>
      <c r="J1291" s="169"/>
      <c r="K1291"/>
      <c r="L1291" s="170"/>
      <c r="M1291" s="170"/>
      <c r="N1291" s="170"/>
      <c r="O1291" s="170"/>
      <c r="P1291" s="169"/>
      <c r="Q1291" s="169"/>
      <c r="R1291" s="169"/>
      <c r="S1291" s="169"/>
      <c r="T1291" s="169"/>
      <c r="U1291" s="169"/>
      <c r="V1291" s="169"/>
      <c r="W1291" s="169"/>
      <c r="X1291" s="11"/>
      <c r="Y1291" s="170"/>
      <c r="Z1291" s="170"/>
      <c r="AA1291" s="170"/>
      <c r="AB1291" s="170"/>
      <c r="AC1291" s="170"/>
      <c r="AD1291" s="170"/>
      <c r="AE1291" s="171"/>
      <c r="AF1291" s="170"/>
      <c r="AG1291" s="170"/>
      <c r="AH1291" s="170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</row>
    <row r="1292" spans="1:149" s="1" customFormat="1" x14ac:dyDescent="0.35">
      <c r="A1292" s="190"/>
      <c r="B1292" s="2"/>
      <c r="C1292" s="2"/>
      <c r="D1292" s="2"/>
      <c r="E1292" s="2"/>
      <c r="F1292" s="2"/>
      <c r="G1292" s="2"/>
      <c r="H1292" s="169"/>
      <c r="I1292" s="169"/>
      <c r="J1292" s="169"/>
      <c r="K1292"/>
      <c r="L1292" s="170"/>
      <c r="M1292" s="170"/>
      <c r="N1292" s="170"/>
      <c r="O1292" s="170"/>
      <c r="P1292" s="169"/>
      <c r="Q1292" s="169"/>
      <c r="R1292" s="169"/>
      <c r="S1292" s="169"/>
      <c r="T1292" s="169"/>
      <c r="U1292" s="169"/>
      <c r="V1292" s="169"/>
      <c r="W1292" s="169"/>
      <c r="X1292" s="11"/>
      <c r="Y1292" s="170"/>
      <c r="Z1292" s="170"/>
      <c r="AA1292" s="170"/>
      <c r="AB1292" s="170"/>
      <c r="AC1292" s="170"/>
      <c r="AD1292" s="170"/>
      <c r="AE1292" s="171"/>
      <c r="AF1292" s="170"/>
      <c r="AG1292" s="170"/>
      <c r="AH1292" s="170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</row>
    <row r="1293" spans="1:149" s="1" customFormat="1" x14ac:dyDescent="0.35">
      <c r="A1293" s="190"/>
      <c r="B1293" s="2"/>
      <c r="C1293" s="2"/>
      <c r="D1293" s="2"/>
      <c r="E1293" s="2"/>
      <c r="F1293" s="2"/>
      <c r="G1293" s="2"/>
      <c r="H1293" s="169"/>
      <c r="I1293" s="169"/>
      <c r="J1293" s="169"/>
      <c r="K1293"/>
      <c r="L1293" s="170"/>
      <c r="M1293" s="170"/>
      <c r="N1293" s="170"/>
      <c r="O1293" s="170"/>
      <c r="P1293" s="169"/>
      <c r="Q1293" s="169"/>
      <c r="R1293" s="169"/>
      <c r="S1293" s="169"/>
      <c r="T1293" s="169"/>
      <c r="U1293" s="169"/>
      <c r="V1293" s="169"/>
      <c r="W1293" s="169"/>
      <c r="X1293" s="11"/>
      <c r="Y1293" s="170"/>
      <c r="Z1293" s="170"/>
      <c r="AA1293" s="170"/>
      <c r="AB1293" s="170"/>
      <c r="AC1293" s="170"/>
      <c r="AD1293" s="170"/>
      <c r="AE1293" s="171"/>
      <c r="AF1293" s="170"/>
      <c r="AG1293" s="170"/>
      <c r="AH1293" s="170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</row>
    <row r="1294" spans="1:149" s="1" customFormat="1" x14ac:dyDescent="0.35">
      <c r="A1294" s="190"/>
      <c r="B1294" s="2"/>
      <c r="C1294" s="2"/>
      <c r="D1294" s="2"/>
      <c r="E1294" s="2"/>
      <c r="F1294" s="2"/>
      <c r="G1294" s="2"/>
      <c r="H1294" s="169"/>
      <c r="I1294" s="169"/>
      <c r="J1294" s="169"/>
      <c r="K1294"/>
      <c r="L1294" s="170"/>
      <c r="M1294" s="170"/>
      <c r="N1294" s="170"/>
      <c r="O1294" s="170"/>
      <c r="P1294" s="169"/>
      <c r="Q1294" s="169"/>
      <c r="R1294" s="169"/>
      <c r="S1294" s="169"/>
      <c r="T1294" s="169"/>
      <c r="U1294" s="169"/>
      <c r="V1294" s="169"/>
      <c r="W1294" s="169"/>
      <c r="X1294" s="170"/>
      <c r="Y1294" s="170"/>
      <c r="Z1294" s="170"/>
      <c r="AA1294" s="170"/>
      <c r="AB1294" s="170"/>
      <c r="AC1294" s="170"/>
      <c r="AD1294" s="170"/>
      <c r="AE1294" s="171"/>
      <c r="AF1294" s="170"/>
      <c r="AG1294" s="170"/>
      <c r="AH1294" s="170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</row>
    <row r="1295" spans="1:149" s="1" customFormat="1" x14ac:dyDescent="0.35">
      <c r="A1295" s="190"/>
      <c r="B1295" s="2"/>
      <c r="C1295" s="2"/>
      <c r="D1295" s="2"/>
      <c r="E1295" s="2"/>
      <c r="F1295" s="2"/>
      <c r="G1295" s="2"/>
      <c r="H1295" s="169"/>
      <c r="I1295" s="169"/>
      <c r="J1295" s="169"/>
      <c r="K1295"/>
      <c r="L1295" s="170"/>
      <c r="M1295" s="170"/>
      <c r="N1295" s="170"/>
      <c r="O1295" s="170"/>
      <c r="P1295" s="169"/>
      <c r="Q1295" s="169"/>
      <c r="R1295" s="169"/>
      <c r="S1295" s="169"/>
      <c r="T1295" s="169"/>
      <c r="U1295" s="169"/>
      <c r="V1295" s="169"/>
      <c r="W1295" s="169"/>
      <c r="X1295" s="11"/>
      <c r="Y1295" s="170"/>
      <c r="Z1295" s="170"/>
      <c r="AA1295" s="170"/>
      <c r="AB1295" s="170"/>
      <c r="AC1295" s="170"/>
      <c r="AD1295" s="170"/>
      <c r="AE1295" s="171"/>
      <c r="AF1295" s="170"/>
      <c r="AG1295" s="170"/>
      <c r="AH1295" s="170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</row>
    <row r="1296" spans="1:149" s="1" customFormat="1" x14ac:dyDescent="0.35">
      <c r="A1296" s="190"/>
      <c r="B1296" s="2"/>
      <c r="C1296" s="2"/>
      <c r="D1296" s="2"/>
      <c r="E1296" s="2"/>
      <c r="F1296" s="2"/>
      <c r="G1296" s="2"/>
      <c r="H1296" s="169"/>
      <c r="I1296" s="169"/>
      <c r="J1296" s="169"/>
      <c r="K1296"/>
      <c r="L1296" s="170"/>
      <c r="M1296" s="170"/>
      <c r="N1296" s="170"/>
      <c r="O1296" s="170"/>
      <c r="P1296" s="169"/>
      <c r="Q1296" s="169"/>
      <c r="R1296" s="169"/>
      <c r="S1296" s="169"/>
      <c r="T1296" s="169"/>
      <c r="U1296" s="169"/>
      <c r="V1296" s="169"/>
      <c r="W1296" s="169"/>
      <c r="X1296" s="11"/>
      <c r="Y1296" s="170"/>
      <c r="Z1296" s="170"/>
      <c r="AA1296" s="170"/>
      <c r="AB1296" s="170"/>
      <c r="AC1296" s="170"/>
      <c r="AD1296" s="170"/>
      <c r="AE1296" s="171"/>
      <c r="AF1296" s="170"/>
      <c r="AG1296" s="170"/>
      <c r="AH1296" s="170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</row>
    <row r="1297" spans="1:149" s="1" customFormat="1" x14ac:dyDescent="0.35">
      <c r="A1297" s="190"/>
      <c r="B1297" s="2"/>
      <c r="C1297" s="2"/>
      <c r="D1297" s="2"/>
      <c r="E1297" s="2"/>
      <c r="F1297" s="2"/>
      <c r="G1297" s="2"/>
      <c r="H1297" s="169"/>
      <c r="I1297" s="169"/>
      <c r="J1297" s="169"/>
      <c r="K1297"/>
      <c r="L1297" s="170"/>
      <c r="M1297" s="170"/>
      <c r="N1297" s="170"/>
      <c r="O1297" s="170"/>
      <c r="P1297" s="169"/>
      <c r="Q1297" s="169"/>
      <c r="R1297" s="169"/>
      <c r="S1297" s="169"/>
      <c r="T1297" s="169"/>
      <c r="U1297" s="169"/>
      <c r="V1297" s="169"/>
      <c r="W1297" s="169"/>
      <c r="X1297" s="11"/>
      <c r="Y1297" s="170"/>
      <c r="Z1297" s="170"/>
      <c r="AA1297" s="170"/>
      <c r="AB1297" s="170"/>
      <c r="AC1297" s="170"/>
      <c r="AD1297" s="170"/>
      <c r="AE1297" s="171"/>
      <c r="AF1297" s="170"/>
      <c r="AG1297" s="170"/>
      <c r="AH1297" s="170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</row>
    <row r="1298" spans="1:149" s="1" customFormat="1" x14ac:dyDescent="0.35">
      <c r="A1298" s="190"/>
      <c r="B1298" s="2"/>
      <c r="C1298" s="2"/>
      <c r="D1298" s="2"/>
      <c r="E1298" s="2"/>
      <c r="F1298" s="2"/>
      <c r="G1298" s="2"/>
      <c r="H1298" s="169"/>
      <c r="I1298" s="169"/>
      <c r="J1298" s="169"/>
      <c r="K1298"/>
      <c r="L1298" s="170"/>
      <c r="M1298" s="170"/>
      <c r="N1298" s="170"/>
      <c r="O1298" s="170"/>
      <c r="P1298" s="169"/>
      <c r="Q1298" s="169"/>
      <c r="R1298" s="169"/>
      <c r="S1298" s="169"/>
      <c r="T1298" s="169"/>
      <c r="U1298" s="169"/>
      <c r="V1298" s="169"/>
      <c r="W1298" s="169"/>
      <c r="X1298" s="170"/>
      <c r="Y1298" s="170"/>
      <c r="Z1298" s="170"/>
      <c r="AA1298" s="170"/>
      <c r="AB1298" s="170"/>
      <c r="AC1298" s="170"/>
      <c r="AD1298" s="170"/>
      <c r="AE1298" s="171"/>
      <c r="AF1298" s="170"/>
      <c r="AG1298" s="170"/>
      <c r="AH1298" s="170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</row>
    <row r="1299" spans="1:149" s="1" customFormat="1" x14ac:dyDescent="0.35">
      <c r="A1299" s="190"/>
      <c r="B1299" s="2"/>
      <c r="C1299" s="2"/>
      <c r="D1299" s="2"/>
      <c r="E1299" s="2"/>
      <c r="F1299" s="2"/>
      <c r="G1299" s="2"/>
      <c r="H1299" s="169"/>
      <c r="I1299" s="169"/>
      <c r="J1299" s="169"/>
      <c r="K1299"/>
      <c r="L1299" s="170"/>
      <c r="M1299" s="170"/>
      <c r="N1299" s="170"/>
      <c r="O1299" s="170"/>
      <c r="P1299" s="169"/>
      <c r="Q1299" s="169"/>
      <c r="R1299" s="169"/>
      <c r="S1299" s="169"/>
      <c r="T1299" s="169"/>
      <c r="U1299" s="169"/>
      <c r="V1299" s="169"/>
      <c r="W1299" s="169"/>
      <c r="X1299" s="11"/>
      <c r="Y1299" s="170"/>
      <c r="Z1299" s="170"/>
      <c r="AA1299" s="170"/>
      <c r="AB1299" s="170"/>
      <c r="AC1299" s="170"/>
      <c r="AD1299" s="170"/>
      <c r="AE1299" s="171"/>
      <c r="AF1299" s="170"/>
      <c r="AG1299" s="170"/>
      <c r="AH1299" s="170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</row>
    <row r="1300" spans="1:149" s="1" customFormat="1" x14ac:dyDescent="0.35">
      <c r="A1300" s="190"/>
      <c r="B1300" s="2"/>
      <c r="C1300" s="2"/>
      <c r="D1300" s="2"/>
      <c r="E1300" s="2"/>
      <c r="F1300" s="2"/>
      <c r="G1300" s="2"/>
      <c r="H1300" s="169"/>
      <c r="I1300" s="169"/>
      <c r="J1300" s="169"/>
      <c r="K1300"/>
      <c r="L1300" s="170"/>
      <c r="M1300" s="170"/>
      <c r="N1300" s="170"/>
      <c r="O1300" s="170"/>
      <c r="P1300" s="169"/>
      <c r="Q1300" s="169"/>
      <c r="R1300" s="169"/>
      <c r="S1300" s="169"/>
      <c r="T1300" s="169"/>
      <c r="U1300" s="169"/>
      <c r="V1300" s="169"/>
      <c r="W1300" s="169"/>
      <c r="X1300" s="11"/>
      <c r="Y1300" s="170"/>
      <c r="Z1300" s="170"/>
      <c r="AA1300" s="170"/>
      <c r="AB1300" s="170"/>
      <c r="AC1300" s="170"/>
      <c r="AD1300" s="170"/>
      <c r="AE1300" s="171"/>
      <c r="AF1300" s="170"/>
      <c r="AG1300" s="170"/>
      <c r="AH1300" s="17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</row>
    <row r="1301" spans="1:149" s="1" customFormat="1" x14ac:dyDescent="0.35">
      <c r="A1301" s="190"/>
      <c r="B1301" s="2"/>
      <c r="C1301" s="2"/>
      <c r="D1301" s="2"/>
      <c r="E1301" s="2"/>
      <c r="F1301" s="2"/>
      <c r="G1301" s="2"/>
      <c r="H1301" s="169"/>
      <c r="I1301" s="169"/>
      <c r="J1301" s="169"/>
      <c r="K1301"/>
      <c r="L1301" s="170"/>
      <c r="M1301" s="170"/>
      <c r="N1301" s="170"/>
      <c r="O1301" s="170"/>
      <c r="P1301" s="169"/>
      <c r="Q1301" s="169"/>
      <c r="R1301" s="169"/>
      <c r="S1301" s="169"/>
      <c r="T1301" s="169"/>
      <c r="U1301" s="169"/>
      <c r="V1301" s="169"/>
      <c r="W1301" s="169"/>
      <c r="X1301" s="11"/>
      <c r="Y1301" s="170"/>
      <c r="Z1301" s="170"/>
      <c r="AA1301" s="170"/>
      <c r="AB1301" s="170"/>
      <c r="AC1301" s="170"/>
      <c r="AD1301" s="170"/>
      <c r="AE1301" s="171"/>
      <c r="AF1301" s="170"/>
      <c r="AG1301" s="170"/>
      <c r="AH1301" s="170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</row>
    <row r="1302" spans="1:149" s="1" customFormat="1" x14ac:dyDescent="0.35">
      <c r="A1302" s="190"/>
      <c r="B1302" s="2"/>
      <c r="C1302" s="2"/>
      <c r="D1302" s="2"/>
      <c r="E1302" s="2"/>
      <c r="F1302" s="2"/>
      <c r="G1302" s="2"/>
      <c r="H1302" s="169"/>
      <c r="I1302" s="169"/>
      <c r="J1302" s="169"/>
      <c r="K1302"/>
      <c r="L1302" s="170"/>
      <c r="M1302" s="170"/>
      <c r="N1302" s="170"/>
      <c r="O1302" s="170"/>
      <c r="P1302" s="169"/>
      <c r="Q1302" s="169"/>
      <c r="R1302" s="169"/>
      <c r="S1302" s="169"/>
      <c r="T1302" s="169"/>
      <c r="U1302" s="169"/>
      <c r="V1302" s="169"/>
      <c r="W1302" s="169"/>
      <c r="X1302" s="170"/>
      <c r="Y1302" s="170"/>
      <c r="Z1302" s="170"/>
      <c r="AA1302" s="170"/>
      <c r="AB1302" s="170"/>
      <c r="AC1302" s="170"/>
      <c r="AD1302" s="170"/>
      <c r="AE1302" s="171"/>
      <c r="AF1302" s="170"/>
      <c r="AG1302" s="170"/>
      <c r="AH1302" s="170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</row>
    <row r="1303" spans="1:149" s="1" customFormat="1" x14ac:dyDescent="0.35">
      <c r="A1303" s="190"/>
      <c r="B1303" s="2"/>
      <c r="C1303" s="2"/>
      <c r="D1303" s="2"/>
      <c r="E1303" s="2"/>
      <c r="F1303" s="2"/>
      <c r="G1303" s="2"/>
      <c r="H1303" s="169"/>
      <c r="I1303" s="169"/>
      <c r="J1303" s="169"/>
      <c r="K1303"/>
      <c r="L1303" s="170"/>
      <c r="M1303" s="170"/>
      <c r="N1303" s="170"/>
      <c r="O1303" s="170"/>
      <c r="P1303" s="169"/>
      <c r="Q1303" s="169"/>
      <c r="R1303" s="169"/>
      <c r="S1303" s="169"/>
      <c r="T1303" s="169"/>
      <c r="U1303" s="169"/>
      <c r="V1303" s="169"/>
      <c r="W1303" s="169"/>
      <c r="X1303" s="11"/>
      <c r="Y1303" s="170"/>
      <c r="Z1303" s="170"/>
      <c r="AA1303" s="170"/>
      <c r="AB1303" s="170"/>
      <c r="AC1303" s="170"/>
      <c r="AD1303" s="170"/>
      <c r="AE1303" s="171"/>
      <c r="AF1303" s="170"/>
      <c r="AG1303" s="170"/>
      <c r="AH1303" s="170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</row>
    <row r="1304" spans="1:149" s="1" customFormat="1" x14ac:dyDescent="0.35">
      <c r="A1304" s="190"/>
      <c r="B1304" s="2"/>
      <c r="C1304" s="2"/>
      <c r="D1304" s="2"/>
      <c r="E1304" s="2"/>
      <c r="F1304" s="2"/>
      <c r="G1304" s="2"/>
      <c r="H1304" s="169"/>
      <c r="I1304" s="169"/>
      <c r="J1304" s="169"/>
      <c r="K1304"/>
      <c r="L1304" s="170"/>
      <c r="M1304" s="170"/>
      <c r="N1304" s="170"/>
      <c r="O1304" s="170"/>
      <c r="P1304" s="169"/>
      <c r="Q1304" s="169"/>
      <c r="R1304" s="169"/>
      <c r="S1304" s="169"/>
      <c r="T1304" s="169"/>
      <c r="U1304" s="169"/>
      <c r="V1304" s="169"/>
      <c r="W1304" s="169"/>
      <c r="X1304" s="11"/>
      <c r="Y1304" s="170"/>
      <c r="Z1304" s="170"/>
      <c r="AA1304" s="170"/>
      <c r="AB1304" s="170"/>
      <c r="AC1304" s="170"/>
      <c r="AD1304" s="170"/>
      <c r="AE1304" s="171"/>
      <c r="AF1304" s="170"/>
      <c r="AG1304" s="170"/>
      <c r="AH1304" s="170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</row>
    <row r="1305" spans="1:149" s="1" customFormat="1" x14ac:dyDescent="0.35">
      <c r="A1305" s="190"/>
      <c r="B1305" s="2"/>
      <c r="C1305" s="2"/>
      <c r="D1305" s="2"/>
      <c r="E1305" s="2"/>
      <c r="F1305" s="2"/>
      <c r="G1305" s="2"/>
      <c r="H1305" s="169"/>
      <c r="I1305" s="169"/>
      <c r="J1305" s="169"/>
      <c r="K1305"/>
      <c r="L1305" s="170"/>
      <c r="M1305" s="170"/>
      <c r="N1305" s="170"/>
      <c r="O1305" s="170"/>
      <c r="P1305" s="169"/>
      <c r="Q1305" s="169"/>
      <c r="R1305" s="169"/>
      <c r="S1305" s="169"/>
      <c r="T1305" s="169"/>
      <c r="U1305" s="169"/>
      <c r="V1305" s="169"/>
      <c r="W1305" s="169"/>
      <c r="X1305" s="11"/>
      <c r="Y1305" s="170"/>
      <c r="Z1305" s="170"/>
      <c r="AA1305" s="170"/>
      <c r="AB1305" s="170"/>
      <c r="AC1305" s="170"/>
      <c r="AD1305" s="170"/>
      <c r="AE1305" s="171"/>
      <c r="AF1305" s="170"/>
      <c r="AG1305" s="170"/>
      <c r="AH1305" s="170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</row>
    <row r="1306" spans="1:149" s="1" customFormat="1" x14ac:dyDescent="0.35">
      <c r="A1306" s="190"/>
      <c r="B1306" s="2"/>
      <c r="C1306" s="2"/>
      <c r="D1306" s="2"/>
      <c r="E1306" s="2"/>
      <c r="F1306" s="2"/>
      <c r="G1306" s="2"/>
      <c r="H1306" s="169"/>
      <c r="I1306" s="169"/>
      <c r="J1306" s="169"/>
      <c r="K1306"/>
      <c r="L1306" s="170"/>
      <c r="M1306" s="170"/>
      <c r="N1306" s="170"/>
      <c r="O1306" s="170"/>
      <c r="P1306" s="169"/>
      <c r="Q1306" s="169"/>
      <c r="R1306" s="169"/>
      <c r="S1306" s="169"/>
      <c r="T1306" s="169"/>
      <c r="U1306" s="169"/>
      <c r="V1306" s="169"/>
      <c r="W1306" s="169"/>
      <c r="X1306" s="170"/>
      <c r="Y1306" s="170"/>
      <c r="Z1306" s="170"/>
      <c r="AA1306" s="170"/>
      <c r="AB1306" s="170"/>
      <c r="AC1306" s="170"/>
      <c r="AD1306" s="170"/>
      <c r="AE1306" s="171"/>
      <c r="AF1306" s="170"/>
      <c r="AG1306" s="170"/>
      <c r="AH1306" s="170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</row>
    <row r="1307" spans="1:149" s="1" customFormat="1" x14ac:dyDescent="0.35">
      <c r="A1307" s="190"/>
      <c r="B1307" s="2"/>
      <c r="C1307" s="2"/>
      <c r="D1307" s="2"/>
      <c r="E1307" s="2"/>
      <c r="F1307" s="2"/>
      <c r="G1307" s="2"/>
      <c r="H1307" s="169"/>
      <c r="I1307" s="169"/>
      <c r="J1307" s="169"/>
      <c r="K1307"/>
      <c r="L1307" s="170"/>
      <c r="M1307" s="170"/>
      <c r="N1307" s="170"/>
      <c r="O1307" s="170"/>
      <c r="P1307" s="169"/>
      <c r="Q1307" s="169"/>
      <c r="R1307" s="169"/>
      <c r="S1307" s="169"/>
      <c r="T1307" s="169"/>
      <c r="U1307" s="169"/>
      <c r="V1307" s="169"/>
      <c r="W1307" s="169"/>
      <c r="X1307" s="11"/>
      <c r="Y1307" s="170"/>
      <c r="Z1307" s="170"/>
      <c r="AA1307" s="170"/>
      <c r="AB1307" s="170"/>
      <c r="AC1307" s="170"/>
      <c r="AD1307" s="170"/>
      <c r="AE1307" s="171"/>
      <c r="AF1307" s="170"/>
      <c r="AG1307" s="170"/>
      <c r="AH1307" s="170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</row>
    <row r="1308" spans="1:149" s="1" customFormat="1" x14ac:dyDescent="0.35">
      <c r="A1308" s="190"/>
      <c r="B1308" s="2"/>
      <c r="C1308" s="2"/>
      <c r="D1308" s="2"/>
      <c r="E1308" s="2"/>
      <c r="F1308" s="2"/>
      <c r="G1308" s="2"/>
      <c r="H1308" s="169"/>
      <c r="I1308" s="169"/>
      <c r="J1308" s="169"/>
      <c r="K1308"/>
      <c r="L1308" s="170"/>
      <c r="M1308" s="170"/>
      <c r="N1308" s="170"/>
      <c r="O1308" s="170"/>
      <c r="P1308" s="169"/>
      <c r="Q1308" s="169"/>
      <c r="R1308" s="169"/>
      <c r="S1308" s="169"/>
      <c r="T1308" s="169"/>
      <c r="U1308" s="169"/>
      <c r="V1308" s="169"/>
      <c r="W1308" s="169"/>
      <c r="X1308" s="11"/>
      <c r="Y1308" s="170"/>
      <c r="Z1308" s="170"/>
      <c r="AA1308" s="170"/>
      <c r="AB1308" s="170"/>
      <c r="AC1308" s="170"/>
      <c r="AD1308" s="170"/>
      <c r="AE1308" s="171"/>
      <c r="AF1308" s="170"/>
      <c r="AG1308" s="170"/>
      <c r="AH1308" s="170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</row>
    <row r="1309" spans="1:149" s="1" customFormat="1" x14ac:dyDescent="0.35">
      <c r="A1309" s="190"/>
      <c r="B1309" s="2"/>
      <c r="C1309" s="2"/>
      <c r="D1309" s="2"/>
      <c r="E1309" s="2"/>
      <c r="F1309" s="2"/>
      <c r="G1309" s="2"/>
      <c r="H1309" s="169"/>
      <c r="I1309" s="169"/>
      <c r="J1309" s="169"/>
      <c r="K1309"/>
      <c r="L1309" s="170"/>
      <c r="M1309" s="170"/>
      <c r="N1309" s="170"/>
      <c r="O1309" s="170"/>
      <c r="P1309" s="169"/>
      <c r="Q1309" s="169"/>
      <c r="R1309" s="169"/>
      <c r="S1309" s="169"/>
      <c r="T1309" s="169"/>
      <c r="U1309" s="169"/>
      <c r="V1309" s="169"/>
      <c r="W1309" s="169"/>
      <c r="X1309" s="11"/>
      <c r="Y1309" s="170"/>
      <c r="Z1309" s="170"/>
      <c r="AA1309" s="170"/>
      <c r="AB1309" s="170"/>
      <c r="AC1309" s="170"/>
      <c r="AD1309" s="170"/>
      <c r="AE1309" s="171"/>
      <c r="AF1309" s="170"/>
      <c r="AG1309" s="170"/>
      <c r="AH1309" s="170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</row>
    <row r="1310" spans="1:149" s="1" customFormat="1" x14ac:dyDescent="0.35">
      <c r="A1310" s="190"/>
      <c r="B1310" s="2"/>
      <c r="C1310" s="2"/>
      <c r="D1310" s="2"/>
      <c r="E1310" s="2"/>
      <c r="F1310" s="2"/>
      <c r="G1310" s="2"/>
      <c r="H1310" s="169"/>
      <c r="I1310" s="169"/>
      <c r="J1310" s="169"/>
      <c r="K1310"/>
      <c r="L1310" s="170"/>
      <c r="M1310" s="170"/>
      <c r="N1310" s="170"/>
      <c r="O1310" s="170"/>
      <c r="P1310" s="169"/>
      <c r="Q1310" s="169"/>
      <c r="R1310" s="169"/>
      <c r="S1310" s="169"/>
      <c r="T1310" s="169"/>
      <c r="U1310" s="169"/>
      <c r="V1310" s="169"/>
      <c r="W1310" s="169"/>
      <c r="X1310" s="170"/>
      <c r="Y1310" s="170"/>
      <c r="Z1310" s="170"/>
      <c r="AA1310" s="170"/>
      <c r="AB1310" s="170"/>
      <c r="AC1310" s="170"/>
      <c r="AD1310" s="170"/>
      <c r="AE1310" s="171"/>
      <c r="AF1310" s="170"/>
      <c r="AG1310" s="170"/>
      <c r="AH1310" s="17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</row>
    <row r="1311" spans="1:149" s="1" customFormat="1" x14ac:dyDescent="0.35">
      <c r="A1311" s="190"/>
      <c r="B1311" s="2"/>
      <c r="C1311" s="2"/>
      <c r="D1311" s="2"/>
      <c r="E1311" s="2"/>
      <c r="F1311" s="2"/>
      <c r="G1311" s="2"/>
      <c r="H1311" s="169"/>
      <c r="I1311" s="169"/>
      <c r="J1311" s="169"/>
      <c r="K1311"/>
      <c r="L1311" s="170"/>
      <c r="M1311" s="170"/>
      <c r="N1311" s="170"/>
      <c r="O1311" s="170"/>
      <c r="P1311" s="169"/>
      <c r="Q1311" s="169"/>
      <c r="R1311" s="169"/>
      <c r="S1311" s="169"/>
      <c r="T1311" s="169"/>
      <c r="U1311" s="169"/>
      <c r="V1311" s="169"/>
      <c r="W1311" s="169"/>
      <c r="X1311" s="11"/>
      <c r="Y1311" s="170"/>
      <c r="Z1311" s="170"/>
      <c r="AA1311" s="170"/>
      <c r="AB1311" s="170"/>
      <c r="AC1311" s="170"/>
      <c r="AD1311" s="170"/>
      <c r="AE1311" s="171"/>
      <c r="AF1311" s="170"/>
      <c r="AG1311" s="170"/>
      <c r="AH1311" s="170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</row>
    <row r="1312" spans="1:149" s="1" customFormat="1" x14ac:dyDescent="0.35">
      <c r="A1312" s="190"/>
      <c r="B1312" s="2"/>
      <c r="C1312" s="2"/>
      <c r="D1312" s="2"/>
      <c r="E1312" s="2"/>
      <c r="F1312" s="2"/>
      <c r="G1312" s="2"/>
      <c r="H1312" s="169"/>
      <c r="I1312" s="169"/>
      <c r="J1312" s="169"/>
      <c r="K1312"/>
      <c r="L1312" s="170"/>
      <c r="M1312" s="170"/>
      <c r="N1312" s="170"/>
      <c r="O1312" s="170"/>
      <c r="P1312" s="169"/>
      <c r="Q1312" s="169"/>
      <c r="R1312" s="169"/>
      <c r="S1312" s="169"/>
      <c r="T1312" s="169"/>
      <c r="U1312" s="169"/>
      <c r="V1312" s="169"/>
      <c r="W1312" s="169"/>
      <c r="X1312" s="11"/>
      <c r="Y1312" s="170"/>
      <c r="Z1312" s="170"/>
      <c r="AA1312" s="170"/>
      <c r="AB1312" s="170"/>
      <c r="AC1312" s="170"/>
      <c r="AD1312" s="170"/>
      <c r="AE1312" s="171"/>
      <c r="AF1312" s="170"/>
      <c r="AG1312" s="170"/>
      <c r="AH1312" s="170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</row>
    <row r="1313" spans="1:149" s="1" customFormat="1" x14ac:dyDescent="0.35">
      <c r="A1313" s="190"/>
      <c r="B1313" s="2"/>
      <c r="C1313" s="2"/>
      <c r="D1313" s="2"/>
      <c r="E1313" s="2"/>
      <c r="F1313" s="2"/>
      <c r="G1313" s="2"/>
      <c r="H1313" s="169"/>
      <c r="I1313" s="169"/>
      <c r="J1313" s="169"/>
      <c r="K1313"/>
      <c r="L1313" s="170"/>
      <c r="M1313" s="170"/>
      <c r="N1313" s="170"/>
      <c r="O1313" s="170"/>
      <c r="P1313" s="169"/>
      <c r="Q1313" s="169"/>
      <c r="R1313" s="169"/>
      <c r="S1313" s="169"/>
      <c r="T1313" s="169"/>
      <c r="U1313" s="169"/>
      <c r="V1313" s="169"/>
      <c r="W1313" s="169"/>
      <c r="X1313" s="11"/>
      <c r="Y1313" s="170"/>
      <c r="Z1313" s="170"/>
      <c r="AA1313" s="170"/>
      <c r="AB1313" s="170"/>
      <c r="AC1313" s="170"/>
      <c r="AD1313" s="170"/>
      <c r="AE1313" s="171"/>
      <c r="AF1313" s="170"/>
      <c r="AG1313" s="170"/>
      <c r="AH1313" s="170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</row>
    <row r="1314" spans="1:149" s="1" customFormat="1" x14ac:dyDescent="0.35">
      <c r="A1314" s="190"/>
      <c r="B1314" s="2"/>
      <c r="C1314" s="2"/>
      <c r="D1314" s="2"/>
      <c r="E1314" s="2"/>
      <c r="F1314" s="2"/>
      <c r="G1314" s="2"/>
      <c r="H1314" s="169"/>
      <c r="I1314" s="169"/>
      <c r="J1314" s="169"/>
      <c r="K1314"/>
      <c r="L1314" s="170"/>
      <c r="M1314" s="170"/>
      <c r="N1314" s="170"/>
      <c r="O1314" s="170"/>
      <c r="P1314" s="169"/>
      <c r="Q1314" s="169"/>
      <c r="R1314" s="169"/>
      <c r="S1314" s="169"/>
      <c r="T1314" s="169"/>
      <c r="U1314" s="169"/>
      <c r="V1314" s="169"/>
      <c r="W1314" s="169"/>
      <c r="X1314" s="170"/>
      <c r="Y1314" s="170"/>
      <c r="Z1314" s="170"/>
      <c r="AA1314" s="170"/>
      <c r="AB1314" s="170"/>
      <c r="AC1314" s="170"/>
      <c r="AD1314" s="170"/>
      <c r="AE1314" s="171"/>
      <c r="AF1314" s="170"/>
      <c r="AG1314" s="170"/>
      <c r="AH1314" s="170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</row>
    <row r="1315" spans="1:149" s="1" customFormat="1" x14ac:dyDescent="0.35">
      <c r="A1315" s="190"/>
      <c r="B1315" s="2"/>
      <c r="C1315" s="2"/>
      <c r="D1315" s="2"/>
      <c r="E1315" s="2"/>
      <c r="F1315" s="2"/>
      <c r="G1315" s="2"/>
      <c r="H1315" s="169"/>
      <c r="I1315" s="169"/>
      <c r="J1315" s="169"/>
      <c r="K1315"/>
      <c r="L1315" s="170"/>
      <c r="M1315" s="170"/>
      <c r="N1315" s="170"/>
      <c r="O1315" s="170"/>
      <c r="P1315" s="169"/>
      <c r="Q1315" s="169"/>
      <c r="R1315" s="169"/>
      <c r="S1315" s="169"/>
      <c r="T1315" s="169"/>
      <c r="U1315" s="169"/>
      <c r="V1315" s="169"/>
      <c r="W1315" s="169"/>
      <c r="X1315" s="11"/>
      <c r="Y1315" s="170"/>
      <c r="Z1315" s="170"/>
      <c r="AA1315" s="170"/>
      <c r="AB1315" s="170"/>
      <c r="AC1315" s="170"/>
      <c r="AD1315" s="170"/>
      <c r="AE1315" s="171"/>
      <c r="AF1315" s="170"/>
      <c r="AG1315" s="170"/>
      <c r="AH1315" s="170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</row>
    <row r="1316" spans="1:149" s="1" customFormat="1" x14ac:dyDescent="0.35">
      <c r="A1316" s="190"/>
      <c r="B1316" s="2"/>
      <c r="C1316" s="2"/>
      <c r="D1316" s="2"/>
      <c r="E1316" s="2"/>
      <c r="F1316" s="2"/>
      <c r="G1316" s="2"/>
      <c r="H1316" s="169"/>
      <c r="I1316" s="169"/>
      <c r="J1316" s="169"/>
      <c r="K1316"/>
      <c r="L1316" s="170"/>
      <c r="M1316" s="170"/>
      <c r="N1316" s="170"/>
      <c r="O1316" s="170"/>
      <c r="P1316" s="169"/>
      <c r="Q1316" s="169"/>
      <c r="R1316" s="169"/>
      <c r="S1316" s="169"/>
      <c r="T1316" s="169"/>
      <c r="U1316" s="169"/>
      <c r="V1316" s="169"/>
      <c r="W1316" s="169"/>
      <c r="X1316" s="11"/>
      <c r="Y1316" s="170"/>
      <c r="Z1316" s="170"/>
      <c r="AA1316" s="170"/>
      <c r="AB1316" s="170"/>
      <c r="AC1316" s="170"/>
      <c r="AD1316" s="170"/>
      <c r="AE1316" s="171"/>
      <c r="AF1316" s="170"/>
      <c r="AG1316" s="170"/>
      <c r="AH1316" s="170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</row>
    <row r="1317" spans="1:149" s="1" customFormat="1" x14ac:dyDescent="0.35">
      <c r="A1317" s="190"/>
      <c r="B1317" s="2"/>
      <c r="C1317" s="2"/>
      <c r="D1317" s="2"/>
      <c r="E1317" s="2"/>
      <c r="F1317" s="2"/>
      <c r="G1317" s="2"/>
      <c r="H1317" s="169"/>
      <c r="I1317" s="169"/>
      <c r="J1317" s="169"/>
      <c r="K1317"/>
      <c r="L1317" s="170"/>
      <c r="M1317" s="170"/>
      <c r="N1317" s="170"/>
      <c r="O1317" s="170"/>
      <c r="P1317" s="169"/>
      <c r="Q1317" s="169"/>
      <c r="R1317" s="169"/>
      <c r="S1317" s="169"/>
      <c r="T1317" s="169"/>
      <c r="U1317" s="169"/>
      <c r="V1317" s="169"/>
      <c r="W1317" s="169"/>
      <c r="X1317" s="11"/>
      <c r="Y1317" s="170"/>
      <c r="Z1317" s="170"/>
      <c r="AA1317" s="170"/>
      <c r="AB1317" s="170"/>
      <c r="AC1317" s="170"/>
      <c r="AD1317" s="170"/>
      <c r="AE1317" s="171"/>
      <c r="AF1317" s="170"/>
      <c r="AG1317" s="170"/>
      <c r="AH1317" s="170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</row>
    <row r="1318" spans="1:149" s="1" customFormat="1" x14ac:dyDescent="0.35">
      <c r="A1318" s="190"/>
      <c r="B1318" s="2"/>
      <c r="C1318" s="2"/>
      <c r="D1318" s="2"/>
      <c r="E1318" s="2"/>
      <c r="F1318" s="2"/>
      <c r="G1318" s="2"/>
      <c r="H1318" s="169"/>
      <c r="I1318" s="169"/>
      <c r="J1318" s="169"/>
      <c r="K1318"/>
      <c r="L1318" s="170"/>
      <c r="M1318" s="170"/>
      <c r="N1318" s="170"/>
      <c r="O1318" s="170"/>
      <c r="P1318" s="169"/>
      <c r="Q1318" s="169"/>
      <c r="R1318" s="169"/>
      <c r="S1318" s="169"/>
      <c r="T1318" s="169"/>
      <c r="U1318" s="169"/>
      <c r="V1318" s="169"/>
      <c r="W1318" s="169"/>
      <c r="X1318" s="170"/>
      <c r="Y1318" s="170"/>
      <c r="Z1318" s="170"/>
      <c r="AA1318" s="170"/>
      <c r="AB1318" s="170"/>
      <c r="AC1318" s="170"/>
      <c r="AD1318" s="170"/>
      <c r="AE1318" s="171"/>
      <c r="AF1318" s="170"/>
      <c r="AG1318" s="170"/>
      <c r="AH1318" s="170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</row>
    <row r="1319" spans="1:149" s="1" customFormat="1" x14ac:dyDescent="0.35">
      <c r="A1319" s="190"/>
      <c r="B1319" s="2"/>
      <c r="C1319" s="2"/>
      <c r="D1319" s="2"/>
      <c r="E1319" s="2"/>
      <c r="F1319" s="2"/>
      <c r="G1319" s="2"/>
      <c r="H1319" s="169"/>
      <c r="I1319" s="169"/>
      <c r="J1319" s="169"/>
      <c r="K1319"/>
      <c r="L1319" s="170"/>
      <c r="M1319" s="170"/>
      <c r="N1319" s="170"/>
      <c r="O1319" s="170"/>
      <c r="P1319" s="169"/>
      <c r="Q1319" s="169"/>
      <c r="R1319" s="169"/>
      <c r="S1319" s="169"/>
      <c r="T1319" s="169"/>
      <c r="U1319" s="169"/>
      <c r="V1319" s="169"/>
      <c r="W1319" s="169"/>
      <c r="X1319" s="11"/>
      <c r="Y1319" s="170"/>
      <c r="Z1319" s="170"/>
      <c r="AA1319" s="170"/>
      <c r="AB1319" s="170"/>
      <c r="AC1319" s="170"/>
      <c r="AD1319" s="170"/>
      <c r="AE1319" s="171"/>
      <c r="AF1319" s="170"/>
      <c r="AG1319" s="170"/>
      <c r="AH1319" s="170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</row>
    <row r="1320" spans="1:149" s="1" customFormat="1" x14ac:dyDescent="0.35">
      <c r="A1320" s="190"/>
      <c r="B1320" s="2"/>
      <c r="C1320" s="2"/>
      <c r="D1320" s="2"/>
      <c r="E1320" s="2"/>
      <c r="F1320" s="2"/>
      <c r="G1320" s="2"/>
      <c r="H1320" s="169"/>
      <c r="I1320" s="169"/>
      <c r="J1320" s="169"/>
      <c r="K1320"/>
      <c r="L1320" s="170"/>
      <c r="M1320" s="170"/>
      <c r="N1320" s="170"/>
      <c r="O1320" s="170"/>
      <c r="P1320" s="169"/>
      <c r="Q1320" s="169"/>
      <c r="R1320" s="169"/>
      <c r="S1320" s="169"/>
      <c r="T1320" s="169"/>
      <c r="U1320" s="169"/>
      <c r="V1320" s="169"/>
      <c r="W1320" s="169"/>
      <c r="X1320" s="11"/>
      <c r="Y1320" s="170"/>
      <c r="Z1320" s="170"/>
      <c r="AA1320" s="170"/>
      <c r="AB1320" s="170"/>
      <c r="AC1320" s="170"/>
      <c r="AD1320" s="170"/>
      <c r="AE1320" s="171"/>
      <c r="AF1320" s="170"/>
      <c r="AG1320" s="170"/>
      <c r="AH1320" s="17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</row>
    <row r="1321" spans="1:149" s="1" customFormat="1" x14ac:dyDescent="0.35">
      <c r="A1321" s="190"/>
      <c r="B1321" s="2"/>
      <c r="C1321" s="2"/>
      <c r="D1321" s="2"/>
      <c r="E1321" s="2"/>
      <c r="F1321" s="2"/>
      <c r="G1321" s="2"/>
      <c r="H1321" s="169"/>
      <c r="I1321" s="169"/>
      <c r="J1321" s="169"/>
      <c r="K1321"/>
      <c r="L1321" s="170"/>
      <c r="M1321" s="170"/>
      <c r="N1321" s="170"/>
      <c r="O1321" s="170"/>
      <c r="P1321" s="169"/>
      <c r="Q1321" s="169"/>
      <c r="R1321" s="169"/>
      <c r="S1321" s="169"/>
      <c r="T1321" s="169"/>
      <c r="U1321" s="169"/>
      <c r="V1321" s="169"/>
      <c r="W1321" s="169"/>
      <c r="X1321" s="11"/>
      <c r="Y1321" s="170"/>
      <c r="Z1321" s="170"/>
      <c r="AA1321" s="170"/>
      <c r="AB1321" s="170"/>
      <c r="AC1321" s="170"/>
      <c r="AD1321" s="170"/>
      <c r="AE1321" s="171"/>
      <c r="AF1321" s="170"/>
      <c r="AG1321" s="170"/>
      <c r="AH1321" s="170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</row>
    <row r="1322" spans="1:149" s="1" customFormat="1" x14ac:dyDescent="0.35">
      <c r="A1322" s="190"/>
      <c r="B1322" s="2"/>
      <c r="C1322" s="2"/>
      <c r="D1322" s="2"/>
      <c r="E1322" s="2"/>
      <c r="F1322" s="2"/>
      <c r="G1322" s="2"/>
      <c r="H1322" s="169"/>
      <c r="I1322" s="169"/>
      <c r="J1322" s="169"/>
      <c r="K1322"/>
      <c r="L1322" s="170"/>
      <c r="M1322" s="170"/>
      <c r="N1322" s="170"/>
      <c r="O1322" s="170"/>
      <c r="P1322" s="169"/>
      <c r="Q1322" s="169"/>
      <c r="R1322" s="169"/>
      <c r="S1322" s="169"/>
      <c r="T1322" s="169"/>
      <c r="U1322" s="169"/>
      <c r="V1322" s="169"/>
      <c r="W1322" s="169"/>
      <c r="X1322" s="170"/>
      <c r="Y1322" s="170"/>
      <c r="Z1322" s="170"/>
      <c r="AA1322" s="170"/>
      <c r="AB1322" s="170"/>
      <c r="AC1322" s="170"/>
      <c r="AD1322" s="170"/>
      <c r="AE1322" s="171"/>
      <c r="AF1322" s="170"/>
      <c r="AG1322" s="170"/>
      <c r="AH1322" s="170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</row>
    <row r="1323" spans="1:149" s="1" customFormat="1" x14ac:dyDescent="0.35">
      <c r="A1323" s="190"/>
      <c r="B1323" s="2"/>
      <c r="C1323" s="2"/>
      <c r="D1323" s="2"/>
      <c r="E1323" s="2"/>
      <c r="F1323" s="2"/>
      <c r="G1323" s="2"/>
      <c r="H1323" s="169"/>
      <c r="I1323" s="169"/>
      <c r="J1323" s="169"/>
      <c r="K1323"/>
      <c r="L1323" s="170"/>
      <c r="M1323" s="170"/>
      <c r="N1323" s="170"/>
      <c r="O1323" s="170"/>
      <c r="P1323" s="169"/>
      <c r="Q1323" s="169"/>
      <c r="R1323" s="169"/>
      <c r="S1323" s="169"/>
      <c r="T1323" s="169"/>
      <c r="U1323" s="169"/>
      <c r="V1323" s="169"/>
      <c r="W1323" s="169"/>
      <c r="X1323" s="11"/>
      <c r="Y1323" s="170"/>
      <c r="Z1323" s="170"/>
      <c r="AA1323" s="170"/>
      <c r="AB1323" s="170"/>
      <c r="AC1323" s="170"/>
      <c r="AD1323" s="170"/>
      <c r="AE1323" s="171"/>
      <c r="AF1323" s="170"/>
      <c r="AG1323" s="170"/>
      <c r="AH1323" s="170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</row>
    <row r="1324" spans="1:149" s="1" customFormat="1" x14ac:dyDescent="0.35">
      <c r="A1324" s="190"/>
      <c r="B1324" s="2"/>
      <c r="C1324" s="2"/>
      <c r="D1324" s="2"/>
      <c r="E1324" s="2"/>
      <c r="F1324" s="2"/>
      <c r="G1324" s="2"/>
      <c r="H1324" s="169"/>
      <c r="I1324" s="169"/>
      <c r="J1324" s="169"/>
      <c r="K1324"/>
      <c r="L1324" s="170"/>
      <c r="M1324" s="170"/>
      <c r="N1324" s="170"/>
      <c r="O1324" s="170"/>
      <c r="P1324" s="169"/>
      <c r="Q1324" s="169"/>
      <c r="R1324" s="169"/>
      <c r="S1324" s="169"/>
      <c r="T1324" s="169"/>
      <c r="U1324" s="169"/>
      <c r="V1324" s="169"/>
      <c r="W1324" s="169"/>
      <c r="X1324" s="11"/>
      <c r="Y1324" s="170"/>
      <c r="Z1324" s="170"/>
      <c r="AA1324" s="170"/>
      <c r="AB1324" s="170"/>
      <c r="AC1324" s="170"/>
      <c r="AD1324" s="170"/>
      <c r="AE1324" s="171"/>
      <c r="AF1324" s="170"/>
      <c r="AG1324" s="170"/>
      <c r="AH1324" s="170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</row>
    <row r="1325" spans="1:149" s="1" customFormat="1" x14ac:dyDescent="0.35">
      <c r="A1325" s="190"/>
      <c r="B1325" s="2"/>
      <c r="C1325" s="2"/>
      <c r="D1325" s="2"/>
      <c r="E1325" s="2"/>
      <c r="F1325" s="2"/>
      <c r="G1325" s="2"/>
      <c r="H1325" s="169"/>
      <c r="I1325" s="169"/>
      <c r="J1325" s="169"/>
      <c r="K1325"/>
      <c r="L1325" s="170"/>
      <c r="M1325" s="170"/>
      <c r="N1325" s="170"/>
      <c r="O1325" s="170"/>
      <c r="P1325" s="169"/>
      <c r="Q1325" s="169"/>
      <c r="R1325" s="169"/>
      <c r="S1325" s="169"/>
      <c r="T1325" s="169"/>
      <c r="U1325" s="169"/>
      <c r="V1325" s="169"/>
      <c r="W1325" s="169"/>
      <c r="X1325" s="11"/>
      <c r="Y1325" s="170"/>
      <c r="Z1325" s="170"/>
      <c r="AA1325" s="170"/>
      <c r="AB1325" s="170"/>
      <c r="AC1325" s="170"/>
      <c r="AD1325" s="170"/>
      <c r="AE1325" s="171"/>
      <c r="AF1325" s="170"/>
      <c r="AG1325" s="170"/>
      <c r="AH1325" s="170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</row>
    <row r="1326" spans="1:149" s="1" customFormat="1" x14ac:dyDescent="0.35">
      <c r="A1326" s="190"/>
      <c r="B1326" s="2"/>
      <c r="C1326" s="2"/>
      <c r="D1326" s="2"/>
      <c r="E1326" s="2"/>
      <c r="F1326" s="2"/>
      <c r="G1326" s="2"/>
      <c r="H1326" s="169"/>
      <c r="I1326" s="169"/>
      <c r="J1326" s="169"/>
      <c r="K1326"/>
      <c r="L1326" s="170"/>
      <c r="M1326" s="170"/>
      <c r="N1326" s="170"/>
      <c r="O1326" s="170"/>
      <c r="P1326" s="169"/>
      <c r="Q1326" s="169"/>
      <c r="R1326" s="169"/>
      <c r="S1326" s="169"/>
      <c r="T1326" s="169"/>
      <c r="U1326" s="169"/>
      <c r="V1326" s="169"/>
      <c r="W1326" s="169"/>
      <c r="X1326" s="170"/>
      <c r="Y1326" s="170"/>
      <c r="Z1326" s="170"/>
      <c r="AA1326" s="170"/>
      <c r="AB1326" s="170"/>
      <c r="AC1326" s="170"/>
      <c r="AD1326" s="170"/>
      <c r="AE1326" s="171"/>
      <c r="AF1326" s="170"/>
      <c r="AG1326" s="170"/>
      <c r="AH1326" s="170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</row>
    <row r="1327" spans="1:149" s="1" customFormat="1" x14ac:dyDescent="0.35">
      <c r="A1327" s="190"/>
      <c r="B1327" s="2"/>
      <c r="C1327" s="2"/>
      <c r="D1327" s="2"/>
      <c r="E1327" s="2"/>
      <c r="F1327" s="2"/>
      <c r="G1327" s="2"/>
      <c r="H1327" s="169"/>
      <c r="I1327" s="169"/>
      <c r="J1327" s="169"/>
      <c r="K1327"/>
      <c r="L1327" s="170"/>
      <c r="M1327" s="170"/>
      <c r="N1327" s="170"/>
      <c r="O1327" s="170"/>
      <c r="P1327" s="169"/>
      <c r="Q1327" s="169"/>
      <c r="R1327" s="169"/>
      <c r="S1327" s="169"/>
      <c r="T1327" s="169"/>
      <c r="U1327" s="169"/>
      <c r="V1327" s="169"/>
      <c r="W1327" s="169"/>
      <c r="X1327" s="11"/>
      <c r="Y1327" s="170"/>
      <c r="Z1327" s="170"/>
      <c r="AA1327" s="170"/>
      <c r="AB1327" s="170"/>
      <c r="AC1327" s="170"/>
      <c r="AD1327" s="170"/>
      <c r="AE1327" s="171"/>
      <c r="AF1327" s="170"/>
      <c r="AG1327" s="170"/>
      <c r="AH1327" s="170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</row>
    <row r="1328" spans="1:149" s="1" customFormat="1" x14ac:dyDescent="0.35">
      <c r="A1328" s="190"/>
      <c r="B1328" s="2"/>
      <c r="C1328" s="2"/>
      <c r="D1328" s="2"/>
      <c r="E1328" s="2"/>
      <c r="F1328" s="2"/>
      <c r="G1328" s="2"/>
      <c r="H1328" s="169"/>
      <c r="I1328" s="169"/>
      <c r="J1328" s="169"/>
      <c r="K1328"/>
      <c r="L1328" s="170"/>
      <c r="M1328" s="170"/>
      <c r="N1328" s="170"/>
      <c r="O1328" s="170"/>
      <c r="P1328" s="169"/>
      <c r="Q1328" s="169"/>
      <c r="R1328" s="169"/>
      <c r="S1328" s="169"/>
      <c r="T1328" s="169"/>
      <c r="U1328" s="169"/>
      <c r="V1328" s="169"/>
      <c r="W1328" s="169"/>
      <c r="X1328" s="11"/>
      <c r="Y1328" s="170"/>
      <c r="Z1328" s="170"/>
      <c r="AA1328" s="170"/>
      <c r="AB1328" s="170"/>
      <c r="AC1328" s="170"/>
      <c r="AD1328" s="170"/>
      <c r="AE1328" s="171"/>
      <c r="AF1328" s="170"/>
      <c r="AG1328" s="170"/>
      <c r="AH1328" s="170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</row>
    <row r="1329" spans="1:149" s="1" customFormat="1" x14ac:dyDescent="0.35">
      <c r="A1329" s="190"/>
      <c r="B1329" s="2"/>
      <c r="C1329" s="2"/>
      <c r="D1329" s="2"/>
      <c r="E1329" s="2"/>
      <c r="F1329" s="2"/>
      <c r="G1329" s="2"/>
      <c r="H1329" s="169"/>
      <c r="I1329" s="169"/>
      <c r="J1329" s="169"/>
      <c r="K1329"/>
      <c r="L1329" s="170"/>
      <c r="M1329" s="170"/>
      <c r="N1329" s="170"/>
      <c r="O1329" s="170"/>
      <c r="P1329" s="169"/>
      <c r="Q1329" s="169"/>
      <c r="R1329" s="169"/>
      <c r="S1329" s="169"/>
      <c r="T1329" s="169"/>
      <c r="U1329" s="169"/>
      <c r="V1329" s="169"/>
      <c r="W1329" s="169"/>
      <c r="X1329" s="11"/>
      <c r="Y1329" s="170"/>
      <c r="Z1329" s="170"/>
      <c r="AA1329" s="170"/>
      <c r="AB1329" s="170"/>
      <c r="AC1329" s="170"/>
      <c r="AD1329" s="170"/>
      <c r="AE1329" s="171"/>
      <c r="AF1329" s="170"/>
      <c r="AG1329" s="170"/>
      <c r="AH1329" s="170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</row>
    <row r="1330" spans="1:149" s="1" customFormat="1" x14ac:dyDescent="0.35">
      <c r="A1330" s="190"/>
      <c r="B1330" s="2"/>
      <c r="C1330" s="2"/>
      <c r="D1330" s="2"/>
      <c r="E1330" s="2"/>
      <c r="F1330" s="2"/>
      <c r="G1330" s="2"/>
      <c r="H1330" s="169"/>
      <c r="I1330" s="169"/>
      <c r="J1330" s="169"/>
      <c r="K1330"/>
      <c r="L1330" s="170"/>
      <c r="M1330" s="170"/>
      <c r="N1330" s="170"/>
      <c r="O1330" s="170"/>
      <c r="P1330" s="169"/>
      <c r="Q1330" s="169"/>
      <c r="R1330" s="169"/>
      <c r="S1330" s="169"/>
      <c r="T1330" s="169"/>
      <c r="U1330" s="169"/>
      <c r="V1330" s="169"/>
      <c r="W1330" s="169"/>
      <c r="X1330" s="170"/>
      <c r="Y1330" s="170"/>
      <c r="Z1330" s="170"/>
      <c r="AA1330" s="170"/>
      <c r="AB1330" s="170"/>
      <c r="AC1330" s="170"/>
      <c r="AD1330" s="170"/>
      <c r="AE1330" s="171"/>
      <c r="AF1330" s="170"/>
      <c r="AG1330" s="170"/>
      <c r="AH1330" s="17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</row>
    <row r="1331" spans="1:149" s="1" customFormat="1" x14ac:dyDescent="0.35">
      <c r="A1331" s="190"/>
      <c r="B1331" s="2"/>
      <c r="C1331" s="2"/>
      <c r="D1331" s="2"/>
      <c r="E1331" s="2"/>
      <c r="F1331" s="2"/>
      <c r="G1331" s="2"/>
      <c r="H1331" s="169"/>
      <c r="I1331" s="169"/>
      <c r="J1331" s="169"/>
      <c r="K1331"/>
      <c r="L1331" s="170"/>
      <c r="M1331" s="170"/>
      <c r="N1331" s="170"/>
      <c r="O1331" s="170"/>
      <c r="P1331" s="169"/>
      <c r="Q1331" s="169"/>
      <c r="R1331" s="169"/>
      <c r="S1331" s="169"/>
      <c r="T1331" s="169"/>
      <c r="U1331" s="169"/>
      <c r="V1331" s="169"/>
      <c r="W1331" s="169"/>
      <c r="X1331" s="11"/>
      <c r="Y1331" s="170"/>
      <c r="Z1331" s="170"/>
      <c r="AA1331" s="170"/>
      <c r="AB1331" s="170"/>
      <c r="AC1331" s="170"/>
      <c r="AD1331" s="170"/>
      <c r="AE1331" s="171"/>
      <c r="AF1331" s="170"/>
      <c r="AG1331" s="170"/>
      <c r="AH1331" s="170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</row>
    <row r="1332" spans="1:149" s="1" customFormat="1" x14ac:dyDescent="0.35">
      <c r="A1332" s="190"/>
      <c r="B1332" s="2"/>
      <c r="C1332" s="2"/>
      <c r="D1332" s="2"/>
      <c r="E1332" s="2"/>
      <c r="F1332" s="2"/>
      <c r="G1332" s="2"/>
      <c r="H1332" s="169"/>
      <c r="I1332" s="169"/>
      <c r="J1332" s="169"/>
      <c r="K1332"/>
      <c r="L1332" s="170"/>
      <c r="M1332" s="170"/>
      <c r="N1332" s="170"/>
      <c r="O1332" s="170"/>
      <c r="P1332" s="169"/>
      <c r="Q1332" s="169"/>
      <c r="R1332" s="169"/>
      <c r="S1332" s="169"/>
      <c r="T1332" s="169"/>
      <c r="U1332" s="169"/>
      <c r="V1332" s="169"/>
      <c r="W1332" s="169"/>
      <c r="X1332" s="11"/>
      <c r="Y1332" s="170"/>
      <c r="Z1332" s="170"/>
      <c r="AA1332" s="170"/>
      <c r="AB1332" s="170"/>
      <c r="AC1332" s="170"/>
      <c r="AD1332" s="170"/>
      <c r="AE1332" s="171"/>
      <c r="AF1332" s="170"/>
      <c r="AG1332" s="170"/>
      <c r="AH1332" s="170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</row>
    <row r="1333" spans="1:149" s="1" customFormat="1" x14ac:dyDescent="0.35">
      <c r="A1333" s="190"/>
      <c r="B1333" s="2"/>
      <c r="C1333" s="2"/>
      <c r="D1333" s="2"/>
      <c r="E1333" s="2"/>
      <c r="F1333" s="2"/>
      <c r="G1333" s="2"/>
      <c r="H1333" s="169"/>
      <c r="I1333" s="169"/>
      <c r="J1333" s="169"/>
      <c r="K1333"/>
      <c r="L1333" s="170"/>
      <c r="M1333" s="170"/>
      <c r="N1333" s="170"/>
      <c r="O1333" s="170"/>
      <c r="P1333" s="169"/>
      <c r="Q1333" s="169"/>
      <c r="R1333" s="169"/>
      <c r="S1333" s="169"/>
      <c r="T1333" s="169"/>
      <c r="U1333" s="169"/>
      <c r="V1333" s="169"/>
      <c r="W1333" s="169"/>
      <c r="X1333" s="11"/>
      <c r="Y1333" s="170"/>
      <c r="Z1333" s="170"/>
      <c r="AA1333" s="170"/>
      <c r="AB1333" s="170"/>
      <c r="AC1333" s="170"/>
      <c r="AD1333" s="170"/>
      <c r="AE1333" s="171"/>
      <c r="AF1333" s="170"/>
      <c r="AG1333" s="170"/>
      <c r="AH1333" s="170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</row>
    <row r="1334" spans="1:149" s="1" customFormat="1" x14ac:dyDescent="0.35">
      <c r="A1334" s="190"/>
      <c r="B1334" s="2"/>
      <c r="C1334" s="2"/>
      <c r="D1334" s="2"/>
      <c r="E1334" s="2"/>
      <c r="F1334" s="2"/>
      <c r="G1334" s="2"/>
      <c r="H1334" s="169"/>
      <c r="I1334" s="169"/>
      <c r="J1334" s="169"/>
      <c r="K1334"/>
      <c r="L1334" s="170"/>
      <c r="M1334" s="170"/>
      <c r="N1334" s="170"/>
      <c r="O1334" s="170"/>
      <c r="P1334" s="169"/>
      <c r="Q1334" s="169"/>
      <c r="R1334" s="169"/>
      <c r="S1334" s="169"/>
      <c r="T1334" s="169"/>
      <c r="U1334" s="169"/>
      <c r="V1334" s="169"/>
      <c r="W1334" s="169"/>
      <c r="X1334" s="170"/>
      <c r="Y1334" s="170"/>
      <c r="Z1334" s="170"/>
      <c r="AA1334" s="170"/>
      <c r="AB1334" s="170"/>
      <c r="AC1334" s="170"/>
      <c r="AD1334" s="170"/>
      <c r="AE1334" s="171"/>
      <c r="AF1334" s="170"/>
      <c r="AG1334" s="170"/>
      <c r="AH1334" s="170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</row>
    <row r="1335" spans="1:149" s="1" customFormat="1" x14ac:dyDescent="0.35">
      <c r="A1335" s="190"/>
      <c r="B1335" s="2"/>
      <c r="C1335" s="2"/>
      <c r="D1335" s="2"/>
      <c r="E1335" s="2"/>
      <c r="F1335" s="2"/>
      <c r="G1335" s="2"/>
      <c r="H1335" s="169"/>
      <c r="I1335" s="169"/>
      <c r="J1335" s="169"/>
      <c r="K1335"/>
      <c r="L1335" s="170"/>
      <c r="M1335" s="170"/>
      <c r="N1335" s="170"/>
      <c r="O1335" s="170"/>
      <c r="P1335" s="169"/>
      <c r="Q1335" s="169"/>
      <c r="R1335" s="169"/>
      <c r="S1335" s="169"/>
      <c r="T1335" s="169"/>
      <c r="U1335" s="169"/>
      <c r="V1335" s="169"/>
      <c r="W1335" s="169"/>
      <c r="X1335" s="11"/>
      <c r="Y1335" s="170"/>
      <c r="Z1335" s="170"/>
      <c r="AA1335" s="170"/>
      <c r="AB1335" s="170"/>
      <c r="AC1335" s="170"/>
      <c r="AD1335" s="170"/>
      <c r="AE1335" s="171"/>
      <c r="AF1335" s="170"/>
      <c r="AG1335" s="170"/>
      <c r="AH1335" s="170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</row>
    <row r="1336" spans="1:149" s="1" customFormat="1" x14ac:dyDescent="0.35">
      <c r="A1336" s="190"/>
      <c r="B1336" s="2"/>
      <c r="C1336" s="2"/>
      <c r="D1336" s="2"/>
      <c r="E1336" s="2"/>
      <c r="F1336" s="2"/>
      <c r="G1336" s="2"/>
      <c r="H1336" s="169"/>
      <c r="I1336" s="169"/>
      <c r="J1336" s="169"/>
      <c r="K1336"/>
      <c r="L1336" s="170"/>
      <c r="M1336" s="170"/>
      <c r="N1336" s="170"/>
      <c r="O1336" s="170"/>
      <c r="P1336" s="169"/>
      <c r="Q1336" s="169"/>
      <c r="R1336" s="169"/>
      <c r="S1336" s="169"/>
      <c r="T1336" s="169"/>
      <c r="U1336" s="169"/>
      <c r="V1336" s="169"/>
      <c r="W1336" s="169"/>
      <c r="X1336" s="11"/>
      <c r="Y1336" s="170"/>
      <c r="Z1336" s="170"/>
      <c r="AA1336" s="170"/>
      <c r="AB1336" s="170"/>
      <c r="AC1336" s="170"/>
      <c r="AD1336" s="170"/>
      <c r="AE1336" s="171"/>
      <c r="AF1336" s="170"/>
      <c r="AG1336" s="170"/>
      <c r="AH1336" s="170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</row>
    <row r="1337" spans="1:149" s="1" customFormat="1" x14ac:dyDescent="0.35">
      <c r="A1337" s="190"/>
      <c r="B1337" s="2"/>
      <c r="C1337" s="2"/>
      <c r="D1337" s="2"/>
      <c r="E1337" s="2"/>
      <c r="F1337" s="2"/>
      <c r="G1337" s="2"/>
      <c r="H1337" s="169"/>
      <c r="I1337" s="169"/>
      <c r="J1337" s="169"/>
      <c r="K1337"/>
      <c r="L1337" s="170"/>
      <c r="M1337" s="170"/>
      <c r="N1337" s="170"/>
      <c r="O1337" s="170"/>
      <c r="P1337" s="169"/>
      <c r="Q1337" s="169"/>
      <c r="R1337" s="169"/>
      <c r="S1337" s="169"/>
      <c r="T1337" s="169"/>
      <c r="U1337" s="169"/>
      <c r="V1337" s="169"/>
      <c r="W1337" s="169"/>
      <c r="X1337" s="11"/>
      <c r="Y1337" s="170"/>
      <c r="Z1337" s="170"/>
      <c r="AA1337" s="170"/>
      <c r="AB1337" s="170"/>
      <c r="AC1337" s="170"/>
      <c r="AD1337" s="170"/>
      <c r="AE1337" s="171"/>
      <c r="AF1337" s="170"/>
      <c r="AG1337" s="170"/>
      <c r="AH1337" s="170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</row>
    <row r="1338" spans="1:149" s="1" customFormat="1" x14ac:dyDescent="0.35">
      <c r="A1338" s="190"/>
      <c r="B1338" s="2"/>
      <c r="C1338" s="2"/>
      <c r="D1338" s="2"/>
      <c r="E1338" s="2"/>
      <c r="F1338" s="2"/>
      <c r="G1338" s="2"/>
      <c r="H1338" s="169"/>
      <c r="I1338" s="169"/>
      <c r="J1338" s="169"/>
      <c r="K1338"/>
      <c r="L1338" s="170"/>
      <c r="M1338" s="170"/>
      <c r="N1338" s="170"/>
      <c r="O1338" s="170"/>
      <c r="P1338" s="169"/>
      <c r="Q1338" s="169"/>
      <c r="R1338" s="169"/>
      <c r="S1338" s="169"/>
      <c r="T1338" s="169"/>
      <c r="U1338" s="169"/>
      <c r="V1338" s="169"/>
      <c r="W1338" s="169"/>
      <c r="X1338" s="170"/>
      <c r="Y1338" s="170"/>
      <c r="Z1338" s="170"/>
      <c r="AA1338" s="170"/>
      <c r="AB1338" s="170"/>
      <c r="AC1338" s="170"/>
      <c r="AD1338" s="170"/>
      <c r="AE1338" s="171"/>
      <c r="AF1338" s="170"/>
      <c r="AG1338" s="170"/>
      <c r="AH1338" s="170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</row>
    <row r="1339" spans="1:149" s="1" customFormat="1" x14ac:dyDescent="0.35">
      <c r="A1339" s="190"/>
      <c r="B1339" s="2"/>
      <c r="C1339" s="2"/>
      <c r="D1339" s="2"/>
      <c r="E1339" s="2"/>
      <c r="F1339" s="2"/>
      <c r="G1339" s="2"/>
      <c r="H1339" s="169"/>
      <c r="I1339" s="169"/>
      <c r="J1339" s="169"/>
      <c r="K1339"/>
      <c r="L1339" s="170"/>
      <c r="M1339" s="170"/>
      <c r="N1339" s="170"/>
      <c r="O1339" s="170"/>
      <c r="P1339" s="169"/>
      <c r="Q1339" s="169"/>
      <c r="R1339" s="169"/>
      <c r="S1339" s="169"/>
      <c r="T1339" s="169"/>
      <c r="U1339" s="169"/>
      <c r="V1339" s="169"/>
      <c r="W1339" s="169"/>
      <c r="X1339" s="11"/>
      <c r="Y1339" s="170"/>
      <c r="Z1339" s="170"/>
      <c r="AA1339" s="170"/>
      <c r="AB1339" s="170"/>
      <c r="AC1339" s="170"/>
      <c r="AD1339" s="170"/>
      <c r="AE1339" s="171"/>
      <c r="AF1339" s="170"/>
      <c r="AG1339" s="170"/>
      <c r="AH1339" s="170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</row>
    <row r="1340" spans="1:149" s="1" customFormat="1" x14ac:dyDescent="0.35">
      <c r="A1340" s="190"/>
      <c r="B1340" s="2"/>
      <c r="C1340" s="2"/>
      <c r="D1340" s="2"/>
      <c r="E1340" s="2"/>
      <c r="F1340" s="2"/>
      <c r="G1340" s="2"/>
      <c r="H1340" s="169"/>
      <c r="I1340" s="169"/>
      <c r="J1340" s="169"/>
      <c r="K1340"/>
      <c r="L1340" s="170"/>
      <c r="M1340" s="170"/>
      <c r="N1340" s="170"/>
      <c r="O1340" s="170"/>
      <c r="P1340" s="169"/>
      <c r="Q1340" s="169"/>
      <c r="R1340" s="169"/>
      <c r="S1340" s="169"/>
      <c r="T1340" s="169"/>
      <c r="U1340" s="169"/>
      <c r="V1340" s="169"/>
      <c r="W1340" s="169"/>
      <c r="X1340" s="11"/>
      <c r="Y1340" s="170"/>
      <c r="Z1340" s="170"/>
      <c r="AA1340" s="170"/>
      <c r="AB1340" s="170"/>
      <c r="AC1340" s="170"/>
      <c r="AD1340" s="170"/>
      <c r="AE1340" s="171"/>
      <c r="AF1340" s="170"/>
      <c r="AG1340" s="170"/>
      <c r="AH1340" s="17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</row>
    <row r="1341" spans="1:149" s="1" customFormat="1" x14ac:dyDescent="0.35">
      <c r="A1341" s="190"/>
      <c r="B1341" s="2"/>
      <c r="C1341" s="2"/>
      <c r="D1341" s="2"/>
      <c r="E1341" s="2"/>
      <c r="F1341" s="2"/>
      <c r="G1341" s="2"/>
      <c r="H1341" s="169"/>
      <c r="I1341" s="169"/>
      <c r="J1341" s="169"/>
      <c r="K1341"/>
      <c r="L1341" s="170"/>
      <c r="M1341" s="170"/>
      <c r="N1341" s="170"/>
      <c r="O1341" s="170"/>
      <c r="P1341" s="169"/>
      <c r="Q1341" s="169"/>
      <c r="R1341" s="169"/>
      <c r="S1341" s="169"/>
      <c r="T1341" s="169"/>
      <c r="U1341" s="169"/>
      <c r="V1341" s="169"/>
      <c r="W1341" s="169"/>
      <c r="X1341" s="11"/>
      <c r="Y1341" s="170"/>
      <c r="Z1341" s="170"/>
      <c r="AA1341" s="170"/>
      <c r="AB1341" s="170"/>
      <c r="AC1341" s="170"/>
      <c r="AD1341" s="170"/>
      <c r="AE1341" s="171"/>
      <c r="AF1341" s="170"/>
      <c r="AG1341" s="170"/>
      <c r="AH1341" s="170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</row>
    <row r="1342" spans="1:149" s="1" customFormat="1" x14ac:dyDescent="0.35">
      <c r="A1342" s="190"/>
      <c r="B1342" s="2"/>
      <c r="C1342" s="2"/>
      <c r="D1342" s="2"/>
      <c r="E1342" s="2"/>
      <c r="F1342" s="2"/>
      <c r="G1342" s="2"/>
      <c r="H1342" s="169"/>
      <c r="I1342" s="169"/>
      <c r="J1342" s="169"/>
      <c r="K1342"/>
      <c r="L1342" s="170"/>
      <c r="M1342" s="170"/>
      <c r="N1342" s="170"/>
      <c r="O1342" s="170"/>
      <c r="P1342" s="169"/>
      <c r="Q1342" s="169"/>
      <c r="R1342" s="169"/>
      <c r="S1342" s="169"/>
      <c r="T1342" s="169"/>
      <c r="U1342" s="169"/>
      <c r="V1342" s="169"/>
      <c r="W1342" s="169"/>
      <c r="X1342" s="170"/>
      <c r="Y1342" s="170"/>
      <c r="Z1342" s="170"/>
      <c r="AA1342" s="170"/>
      <c r="AB1342" s="170"/>
      <c r="AC1342" s="170"/>
      <c r="AD1342" s="170"/>
      <c r="AE1342" s="171"/>
      <c r="AF1342" s="170"/>
      <c r="AG1342" s="170"/>
      <c r="AH1342" s="170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</row>
    <row r="1343" spans="1:149" s="1" customFormat="1" x14ac:dyDescent="0.35">
      <c r="A1343" s="190"/>
      <c r="B1343" s="2"/>
      <c r="C1343" s="2"/>
      <c r="D1343" s="2"/>
      <c r="E1343" s="2"/>
      <c r="F1343" s="2"/>
      <c r="G1343" s="2"/>
      <c r="H1343" s="169"/>
      <c r="I1343" s="169"/>
      <c r="J1343" s="169"/>
      <c r="K1343"/>
      <c r="L1343" s="170"/>
      <c r="M1343" s="170"/>
      <c r="N1343" s="170"/>
      <c r="O1343" s="170"/>
      <c r="P1343" s="169"/>
      <c r="Q1343" s="169"/>
      <c r="R1343" s="169"/>
      <c r="S1343" s="169"/>
      <c r="T1343" s="169"/>
      <c r="U1343" s="169"/>
      <c r="V1343" s="169"/>
      <c r="W1343" s="169"/>
      <c r="X1343" s="11"/>
      <c r="Y1343" s="170"/>
      <c r="Z1343" s="170"/>
      <c r="AA1343" s="170"/>
      <c r="AB1343" s="170"/>
      <c r="AC1343" s="170"/>
      <c r="AD1343" s="170"/>
      <c r="AE1343" s="171"/>
      <c r="AF1343" s="170"/>
      <c r="AG1343" s="170"/>
      <c r="AH1343" s="170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</row>
    <row r="1344" spans="1:149" s="1" customFormat="1" x14ac:dyDescent="0.35">
      <c r="A1344" s="190"/>
      <c r="B1344" s="2"/>
      <c r="C1344" s="2"/>
      <c r="D1344" s="2"/>
      <c r="E1344" s="2"/>
      <c r="F1344" s="2"/>
      <c r="G1344" s="2"/>
      <c r="H1344" s="169"/>
      <c r="I1344" s="169"/>
      <c r="J1344" s="169"/>
      <c r="K1344"/>
      <c r="L1344" s="170"/>
      <c r="M1344" s="170"/>
      <c r="N1344" s="170"/>
      <c r="O1344" s="170"/>
      <c r="P1344" s="169"/>
      <c r="Q1344" s="169"/>
      <c r="R1344" s="169"/>
      <c r="S1344" s="169"/>
      <c r="T1344" s="169"/>
      <c r="U1344" s="169"/>
      <c r="V1344" s="169"/>
      <c r="W1344" s="169"/>
      <c r="X1344" s="11"/>
      <c r="Y1344" s="170"/>
      <c r="Z1344" s="170"/>
      <c r="AA1344" s="170"/>
      <c r="AB1344" s="170"/>
      <c r="AC1344" s="170"/>
      <c r="AD1344" s="170"/>
      <c r="AE1344" s="171"/>
      <c r="AF1344" s="170"/>
      <c r="AG1344" s="170"/>
      <c r="AH1344" s="170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</row>
    <row r="1345" spans="1:149" s="1" customFormat="1" x14ac:dyDescent="0.35">
      <c r="A1345" s="190"/>
      <c r="B1345" s="2"/>
      <c r="C1345" s="2"/>
      <c r="D1345" s="2"/>
      <c r="E1345" s="2"/>
      <c r="F1345" s="2"/>
      <c r="G1345" s="2"/>
      <c r="H1345" s="169"/>
      <c r="I1345" s="169"/>
      <c r="J1345" s="169"/>
      <c r="K1345"/>
      <c r="L1345" s="170"/>
      <c r="M1345" s="170"/>
      <c r="N1345" s="170"/>
      <c r="O1345" s="170"/>
      <c r="P1345" s="169"/>
      <c r="Q1345" s="169"/>
      <c r="R1345" s="169"/>
      <c r="S1345" s="169"/>
      <c r="T1345" s="169"/>
      <c r="U1345" s="169"/>
      <c r="V1345" s="169"/>
      <c r="W1345" s="169"/>
      <c r="X1345" s="11"/>
      <c r="Y1345" s="170"/>
      <c r="Z1345" s="170"/>
      <c r="AA1345" s="170"/>
      <c r="AB1345" s="170"/>
      <c r="AC1345" s="170"/>
      <c r="AD1345" s="170"/>
      <c r="AE1345" s="171"/>
      <c r="AF1345" s="170"/>
      <c r="AG1345" s="170"/>
      <c r="AH1345" s="170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</row>
    <row r="1346" spans="1:149" s="1" customFormat="1" x14ac:dyDescent="0.35">
      <c r="A1346" s="190"/>
      <c r="B1346" s="2"/>
      <c r="C1346" s="2"/>
      <c r="D1346" s="2"/>
      <c r="E1346" s="2"/>
      <c r="F1346" s="2"/>
      <c r="G1346" s="2"/>
      <c r="H1346" s="169"/>
      <c r="I1346" s="169"/>
      <c r="J1346" s="169"/>
      <c r="K1346"/>
      <c r="L1346" s="170"/>
      <c r="M1346" s="170"/>
      <c r="N1346" s="170"/>
      <c r="O1346" s="170"/>
      <c r="P1346" s="169"/>
      <c r="Q1346" s="169"/>
      <c r="R1346" s="169"/>
      <c r="S1346" s="169"/>
      <c r="T1346" s="169"/>
      <c r="U1346" s="169"/>
      <c r="V1346" s="169"/>
      <c r="W1346" s="169"/>
      <c r="X1346" s="170"/>
      <c r="Y1346" s="170"/>
      <c r="Z1346" s="170"/>
      <c r="AA1346" s="170"/>
      <c r="AB1346" s="170"/>
      <c r="AC1346" s="170"/>
      <c r="AD1346" s="170"/>
      <c r="AE1346" s="171"/>
      <c r="AF1346" s="170"/>
      <c r="AG1346" s="170"/>
      <c r="AH1346" s="170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</row>
    <row r="1347" spans="1:149" s="1" customFormat="1" x14ac:dyDescent="0.35">
      <c r="A1347" s="190"/>
      <c r="B1347" s="2"/>
      <c r="C1347" s="2"/>
      <c r="D1347" s="2"/>
      <c r="E1347" s="2"/>
      <c r="F1347" s="2"/>
      <c r="G1347" s="2"/>
      <c r="H1347" s="169"/>
      <c r="I1347" s="169"/>
      <c r="J1347" s="169"/>
      <c r="K1347"/>
      <c r="L1347" s="170"/>
      <c r="M1347" s="170"/>
      <c r="N1347" s="170"/>
      <c r="O1347" s="170"/>
      <c r="P1347" s="169"/>
      <c r="Q1347" s="169"/>
      <c r="R1347" s="169"/>
      <c r="S1347" s="169"/>
      <c r="T1347" s="169"/>
      <c r="U1347" s="169"/>
      <c r="V1347" s="169"/>
      <c r="W1347" s="169"/>
      <c r="X1347" s="11"/>
      <c r="Y1347" s="170"/>
      <c r="Z1347" s="170"/>
      <c r="AA1347" s="170"/>
      <c r="AB1347" s="170"/>
      <c r="AC1347" s="170"/>
      <c r="AD1347" s="170"/>
      <c r="AE1347" s="171"/>
      <c r="AF1347" s="170"/>
      <c r="AG1347" s="170"/>
      <c r="AH1347" s="170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</row>
    <row r="1348" spans="1:149" s="1" customFormat="1" x14ac:dyDescent="0.35">
      <c r="A1348" s="190"/>
      <c r="B1348" s="2"/>
      <c r="C1348" s="2"/>
      <c r="D1348" s="2"/>
      <c r="E1348" s="2"/>
      <c r="F1348" s="2"/>
      <c r="G1348" s="2"/>
      <c r="H1348" s="169"/>
      <c r="I1348" s="169"/>
      <c r="J1348" s="169"/>
      <c r="K1348"/>
      <c r="L1348" s="170"/>
      <c r="M1348" s="170"/>
      <c r="N1348" s="170"/>
      <c r="O1348" s="170"/>
      <c r="P1348" s="169"/>
      <c r="Q1348" s="169"/>
      <c r="R1348" s="169"/>
      <c r="S1348" s="169"/>
      <c r="T1348" s="169"/>
      <c r="U1348" s="169"/>
      <c r="V1348" s="169"/>
      <c r="W1348" s="169"/>
      <c r="X1348" s="11"/>
      <c r="Y1348" s="170"/>
      <c r="Z1348" s="170"/>
      <c r="AA1348" s="170"/>
      <c r="AB1348" s="170"/>
      <c r="AC1348" s="170"/>
      <c r="AD1348" s="170"/>
      <c r="AE1348" s="171"/>
      <c r="AF1348" s="170"/>
      <c r="AG1348" s="170"/>
      <c r="AH1348" s="170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</row>
    <row r="1349" spans="1:149" s="1" customFormat="1" x14ac:dyDescent="0.35">
      <c r="A1349" s="190"/>
      <c r="B1349" s="2"/>
      <c r="C1349" s="2"/>
      <c r="D1349" s="2"/>
      <c r="E1349" s="2"/>
      <c r="F1349" s="2"/>
      <c r="G1349" s="2"/>
      <c r="H1349" s="169"/>
      <c r="I1349" s="169"/>
      <c r="J1349" s="169"/>
      <c r="K1349"/>
      <c r="L1349" s="170"/>
      <c r="M1349" s="170"/>
      <c r="N1349" s="170"/>
      <c r="O1349" s="170"/>
      <c r="P1349" s="169"/>
      <c r="Q1349" s="169"/>
      <c r="R1349" s="169"/>
      <c r="S1349" s="169"/>
      <c r="T1349" s="169"/>
      <c r="U1349" s="169"/>
      <c r="V1349" s="169"/>
      <c r="W1349" s="169"/>
      <c r="X1349" s="11"/>
      <c r="Y1349" s="170"/>
      <c r="Z1349" s="170"/>
      <c r="AA1349" s="170"/>
      <c r="AB1349" s="170"/>
      <c r="AC1349" s="170"/>
      <c r="AD1349" s="170"/>
      <c r="AE1349" s="171"/>
      <c r="AF1349" s="170"/>
      <c r="AG1349" s="170"/>
      <c r="AH1349" s="170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</row>
    <row r="1350" spans="1:149" s="1" customFormat="1" x14ac:dyDescent="0.35">
      <c r="A1350" s="190"/>
      <c r="B1350" s="2"/>
      <c r="C1350" s="2"/>
      <c r="D1350" s="2"/>
      <c r="E1350" s="2"/>
      <c r="F1350" s="2"/>
      <c r="G1350" s="2"/>
      <c r="H1350" s="169"/>
      <c r="I1350" s="169"/>
      <c r="J1350" s="169"/>
      <c r="K1350"/>
      <c r="L1350" s="170"/>
      <c r="M1350" s="170"/>
      <c r="N1350" s="170"/>
      <c r="O1350" s="170"/>
      <c r="P1350" s="169"/>
      <c r="Q1350" s="169"/>
      <c r="R1350" s="169"/>
      <c r="S1350" s="169"/>
      <c r="T1350" s="169"/>
      <c r="U1350" s="169"/>
      <c r="V1350" s="169"/>
      <c r="W1350" s="169"/>
      <c r="X1350" s="170"/>
      <c r="Y1350" s="170"/>
      <c r="Z1350" s="170"/>
      <c r="AA1350" s="170"/>
      <c r="AB1350" s="170"/>
      <c r="AC1350" s="170"/>
      <c r="AD1350" s="170"/>
      <c r="AE1350" s="171"/>
      <c r="AF1350" s="170"/>
      <c r="AG1350" s="170"/>
      <c r="AH1350" s="17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</row>
    <row r="1351" spans="1:149" s="1" customFormat="1" x14ac:dyDescent="0.35">
      <c r="A1351" s="190"/>
      <c r="B1351" s="2"/>
      <c r="C1351" s="2"/>
      <c r="D1351" s="2"/>
      <c r="E1351" s="2"/>
      <c r="F1351" s="2"/>
      <c r="G1351" s="2"/>
      <c r="H1351" s="169"/>
      <c r="I1351" s="169"/>
      <c r="J1351" s="169"/>
      <c r="K1351"/>
      <c r="L1351" s="170"/>
      <c r="M1351" s="170"/>
      <c r="N1351" s="170"/>
      <c r="O1351" s="170"/>
      <c r="P1351" s="169"/>
      <c r="Q1351" s="169"/>
      <c r="R1351" s="169"/>
      <c r="S1351" s="169"/>
      <c r="T1351" s="169"/>
      <c r="U1351" s="169"/>
      <c r="V1351" s="169"/>
      <c r="W1351" s="169"/>
      <c r="X1351" s="11"/>
      <c r="Y1351" s="170"/>
      <c r="Z1351" s="170"/>
      <c r="AA1351" s="170"/>
      <c r="AB1351" s="170"/>
      <c r="AC1351" s="170"/>
      <c r="AD1351" s="170"/>
      <c r="AE1351" s="171"/>
      <c r="AF1351" s="170"/>
      <c r="AG1351" s="170"/>
      <c r="AH1351" s="170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</row>
    <row r="1352" spans="1:149" s="1" customFormat="1" x14ac:dyDescent="0.35">
      <c r="A1352" s="190"/>
      <c r="B1352" s="2"/>
      <c r="C1352" s="2"/>
      <c r="D1352" s="2"/>
      <c r="E1352" s="2"/>
      <c r="F1352" s="2"/>
      <c r="G1352" s="2"/>
      <c r="H1352" s="169"/>
      <c r="I1352" s="169"/>
      <c r="J1352" s="169"/>
      <c r="K1352"/>
      <c r="L1352" s="170"/>
      <c r="M1352" s="170"/>
      <c r="N1352" s="170"/>
      <c r="O1352" s="170"/>
      <c r="P1352" s="169"/>
      <c r="Q1352" s="169"/>
      <c r="R1352" s="169"/>
      <c r="S1352" s="169"/>
      <c r="T1352" s="169"/>
      <c r="U1352" s="169"/>
      <c r="V1352" s="169"/>
      <c r="W1352" s="169"/>
      <c r="X1352" s="11"/>
      <c r="Y1352" s="170"/>
      <c r="Z1352" s="170"/>
      <c r="AA1352" s="170"/>
      <c r="AB1352" s="170"/>
      <c r="AC1352" s="170"/>
      <c r="AD1352" s="170"/>
      <c r="AE1352" s="171"/>
      <c r="AF1352" s="170"/>
      <c r="AG1352" s="170"/>
      <c r="AH1352" s="170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</row>
    <row r="1353" spans="1:149" s="1" customFormat="1" x14ac:dyDescent="0.35">
      <c r="A1353" s="190"/>
      <c r="B1353" s="2"/>
      <c r="C1353" s="2"/>
      <c r="D1353" s="2"/>
      <c r="E1353" s="2"/>
      <c r="F1353" s="2"/>
      <c r="G1353" s="2"/>
      <c r="H1353" s="169"/>
      <c r="I1353" s="169"/>
      <c r="J1353" s="169"/>
      <c r="K1353"/>
      <c r="L1353" s="170"/>
      <c r="M1353" s="170"/>
      <c r="N1353" s="170"/>
      <c r="O1353" s="170"/>
      <c r="P1353" s="169"/>
      <c r="Q1353" s="169"/>
      <c r="R1353" s="169"/>
      <c r="S1353" s="169"/>
      <c r="T1353" s="169"/>
      <c r="U1353" s="169"/>
      <c r="V1353" s="169"/>
      <c r="W1353" s="169"/>
      <c r="X1353" s="11"/>
      <c r="Y1353" s="170"/>
      <c r="Z1353" s="170"/>
      <c r="AA1353" s="170"/>
      <c r="AB1353" s="170"/>
      <c r="AC1353" s="170"/>
      <c r="AD1353" s="170"/>
      <c r="AE1353" s="171"/>
      <c r="AF1353" s="170"/>
      <c r="AG1353" s="170"/>
      <c r="AH1353" s="170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</row>
    <row r="1354" spans="1:149" s="1" customFormat="1" x14ac:dyDescent="0.35">
      <c r="A1354" s="190"/>
      <c r="B1354" s="2"/>
      <c r="C1354" s="2"/>
      <c r="D1354" s="2"/>
      <c r="E1354" s="2"/>
      <c r="F1354" s="2"/>
      <c r="G1354" s="2"/>
      <c r="H1354" s="169"/>
      <c r="I1354" s="169"/>
      <c r="J1354" s="169"/>
      <c r="K1354"/>
      <c r="L1354" s="170"/>
      <c r="M1354" s="170"/>
      <c r="N1354" s="170"/>
      <c r="O1354" s="170"/>
      <c r="P1354" s="169"/>
      <c r="Q1354" s="169"/>
      <c r="R1354" s="169"/>
      <c r="S1354" s="169"/>
      <c r="T1354" s="169"/>
      <c r="U1354" s="169"/>
      <c r="V1354" s="169"/>
      <c r="W1354" s="169"/>
      <c r="X1354" s="170"/>
      <c r="Y1354" s="170"/>
      <c r="Z1354" s="170"/>
      <c r="AA1354" s="170"/>
      <c r="AB1354" s="170"/>
      <c r="AC1354" s="170"/>
      <c r="AD1354" s="170"/>
      <c r="AE1354" s="171"/>
      <c r="AF1354" s="170"/>
      <c r="AG1354" s="170"/>
      <c r="AH1354" s="170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</row>
    <row r="1355" spans="1:149" s="1" customFormat="1" x14ac:dyDescent="0.35">
      <c r="A1355" s="190"/>
      <c r="B1355" s="2"/>
      <c r="C1355" s="2"/>
      <c r="D1355" s="2"/>
      <c r="E1355" s="2"/>
      <c r="F1355" s="2"/>
      <c r="G1355" s="2"/>
      <c r="H1355" s="169"/>
      <c r="I1355" s="169"/>
      <c r="J1355" s="169"/>
      <c r="K1355"/>
      <c r="L1355" s="170"/>
      <c r="M1355" s="170"/>
      <c r="N1355" s="170"/>
      <c r="O1355" s="170"/>
      <c r="P1355" s="169"/>
      <c r="Q1355" s="169"/>
      <c r="R1355" s="169"/>
      <c r="S1355" s="169"/>
      <c r="T1355" s="169"/>
      <c r="U1355" s="169"/>
      <c r="V1355" s="169"/>
      <c r="W1355" s="169"/>
      <c r="X1355" s="11"/>
      <c r="Y1355" s="170"/>
      <c r="Z1355" s="170"/>
      <c r="AA1355" s="170"/>
      <c r="AB1355" s="170"/>
      <c r="AC1355" s="170"/>
      <c r="AD1355" s="170"/>
      <c r="AE1355" s="171"/>
      <c r="AF1355" s="170"/>
      <c r="AG1355" s="170"/>
      <c r="AH1355" s="170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</row>
    <row r="1356" spans="1:149" s="1" customFormat="1" x14ac:dyDescent="0.35">
      <c r="A1356" s="190"/>
      <c r="B1356" s="2"/>
      <c r="C1356" s="2"/>
      <c r="D1356" s="2"/>
      <c r="E1356" s="2"/>
      <c r="F1356" s="2"/>
      <c r="G1356" s="2"/>
      <c r="H1356" s="169"/>
      <c r="I1356" s="169"/>
      <c r="J1356" s="169"/>
      <c r="K1356"/>
      <c r="L1356" s="170"/>
      <c r="M1356" s="170"/>
      <c r="N1356" s="170"/>
      <c r="O1356" s="170"/>
      <c r="P1356" s="169"/>
      <c r="Q1356" s="169"/>
      <c r="R1356" s="169"/>
      <c r="S1356" s="169"/>
      <c r="T1356" s="169"/>
      <c r="U1356" s="169"/>
      <c r="V1356" s="169"/>
      <c r="W1356" s="169"/>
      <c r="X1356" s="11"/>
      <c r="Y1356" s="170"/>
      <c r="Z1356" s="170"/>
      <c r="AA1356" s="170"/>
      <c r="AB1356" s="170"/>
      <c r="AC1356" s="170"/>
      <c r="AD1356" s="170"/>
      <c r="AE1356" s="171"/>
      <c r="AF1356" s="170"/>
      <c r="AG1356" s="170"/>
      <c r="AH1356" s="170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</row>
    <row r="1357" spans="1:149" s="1" customFormat="1" x14ac:dyDescent="0.35">
      <c r="A1357" s="190"/>
      <c r="B1357" s="2"/>
      <c r="C1357" s="2"/>
      <c r="D1357" s="2"/>
      <c r="E1357" s="2"/>
      <c r="F1357" s="2"/>
      <c r="G1357" s="2"/>
      <c r="H1357" s="169"/>
      <c r="I1357" s="169"/>
      <c r="J1357" s="169"/>
      <c r="K1357"/>
      <c r="L1357" s="170"/>
      <c r="M1357" s="170"/>
      <c r="N1357" s="170"/>
      <c r="O1357" s="170"/>
      <c r="P1357" s="169"/>
      <c r="Q1357" s="169"/>
      <c r="R1357" s="169"/>
      <c r="S1357" s="169"/>
      <c r="T1357" s="169"/>
      <c r="U1357" s="169"/>
      <c r="V1357" s="169"/>
      <c r="W1357" s="169"/>
      <c r="X1357" s="11"/>
      <c r="Y1357" s="170"/>
      <c r="Z1357" s="170"/>
      <c r="AA1357" s="170"/>
      <c r="AB1357" s="170"/>
      <c r="AC1357" s="170"/>
      <c r="AD1357" s="170"/>
      <c r="AE1357" s="171"/>
      <c r="AF1357" s="170"/>
      <c r="AG1357" s="170"/>
      <c r="AH1357" s="170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</row>
    <row r="1358" spans="1:149" s="1" customFormat="1" x14ac:dyDescent="0.35">
      <c r="A1358" s="190"/>
      <c r="B1358" s="2"/>
      <c r="C1358" s="2"/>
      <c r="D1358" s="2"/>
      <c r="E1358" s="2"/>
      <c r="F1358" s="2"/>
      <c r="G1358" s="2"/>
      <c r="H1358" s="169"/>
      <c r="I1358" s="169"/>
      <c r="J1358" s="169"/>
      <c r="K1358"/>
      <c r="L1358" s="170"/>
      <c r="M1358" s="170"/>
      <c r="N1358" s="170"/>
      <c r="O1358" s="170"/>
      <c r="P1358" s="169"/>
      <c r="Q1358" s="169"/>
      <c r="R1358" s="169"/>
      <c r="S1358" s="169"/>
      <c r="T1358" s="169"/>
      <c r="U1358" s="169"/>
      <c r="V1358" s="169"/>
      <c r="W1358" s="169"/>
      <c r="X1358" s="170"/>
      <c r="Y1358" s="170"/>
      <c r="Z1358" s="170"/>
      <c r="AA1358" s="170"/>
      <c r="AB1358" s="170"/>
      <c r="AC1358" s="170"/>
      <c r="AD1358" s="170"/>
      <c r="AE1358" s="171"/>
      <c r="AF1358" s="170"/>
      <c r="AG1358" s="170"/>
      <c r="AH1358" s="170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</row>
    <row r="1359" spans="1:149" s="1" customFormat="1" x14ac:dyDescent="0.35">
      <c r="A1359" s="190"/>
      <c r="B1359" s="2"/>
      <c r="C1359" s="2"/>
      <c r="D1359" s="2"/>
      <c r="E1359" s="2"/>
      <c r="F1359" s="2"/>
      <c r="G1359" s="2"/>
      <c r="H1359" s="169"/>
      <c r="I1359" s="169"/>
      <c r="J1359" s="169"/>
      <c r="K1359"/>
      <c r="L1359" s="170"/>
      <c r="M1359" s="170"/>
      <c r="N1359" s="170"/>
      <c r="O1359" s="170"/>
      <c r="P1359" s="169"/>
      <c r="Q1359" s="169"/>
      <c r="R1359" s="169"/>
      <c r="S1359" s="169"/>
      <c r="T1359" s="169"/>
      <c r="U1359" s="169"/>
      <c r="V1359" s="169"/>
      <c r="W1359" s="169"/>
      <c r="X1359" s="11"/>
      <c r="Y1359" s="170"/>
      <c r="Z1359" s="170"/>
      <c r="AA1359" s="170"/>
      <c r="AB1359" s="170"/>
      <c r="AC1359" s="170"/>
      <c r="AD1359" s="170"/>
      <c r="AE1359" s="171"/>
      <c r="AF1359" s="170"/>
      <c r="AG1359" s="170"/>
      <c r="AH1359" s="170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</row>
    <row r="1360" spans="1:149" s="1" customFormat="1" x14ac:dyDescent="0.35">
      <c r="A1360" s="190"/>
      <c r="B1360" s="2"/>
      <c r="C1360" s="2"/>
      <c r="D1360" s="2"/>
      <c r="E1360" s="2"/>
      <c r="F1360" s="2"/>
      <c r="G1360" s="2"/>
      <c r="H1360" s="169"/>
      <c r="I1360" s="169"/>
      <c r="J1360" s="169"/>
      <c r="K1360"/>
      <c r="L1360" s="170"/>
      <c r="M1360" s="170"/>
      <c r="N1360" s="170"/>
      <c r="O1360" s="170"/>
      <c r="P1360" s="169"/>
      <c r="Q1360" s="169"/>
      <c r="R1360" s="169"/>
      <c r="S1360" s="169"/>
      <c r="T1360" s="169"/>
      <c r="U1360" s="169"/>
      <c r="V1360" s="169"/>
      <c r="W1360" s="169"/>
      <c r="X1360" s="11"/>
      <c r="Y1360" s="170"/>
      <c r="Z1360" s="170"/>
      <c r="AA1360" s="170"/>
      <c r="AB1360" s="170"/>
      <c r="AC1360" s="170"/>
      <c r="AD1360" s="170"/>
      <c r="AE1360" s="171"/>
      <c r="AF1360" s="170"/>
      <c r="AG1360" s="170"/>
      <c r="AH1360" s="17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</row>
    <row r="1361" spans="1:149" s="1" customFormat="1" x14ac:dyDescent="0.35">
      <c r="A1361" s="190"/>
      <c r="B1361" s="2"/>
      <c r="C1361" s="2"/>
      <c r="D1361" s="2"/>
      <c r="E1361" s="2"/>
      <c r="F1361" s="2"/>
      <c r="G1361" s="2"/>
      <c r="H1361" s="169"/>
      <c r="I1361" s="169"/>
      <c r="J1361" s="169"/>
      <c r="K1361"/>
      <c r="L1361" s="170"/>
      <c r="M1361" s="170"/>
      <c r="N1361" s="170"/>
      <c r="O1361" s="170"/>
      <c r="P1361" s="169"/>
      <c r="Q1361" s="169"/>
      <c r="R1361" s="169"/>
      <c r="S1361" s="169"/>
      <c r="T1361" s="169"/>
      <c r="U1361" s="169"/>
      <c r="V1361" s="169"/>
      <c r="W1361" s="169"/>
      <c r="X1361" s="11"/>
      <c r="Y1361" s="170"/>
      <c r="Z1361" s="170"/>
      <c r="AA1361" s="170"/>
      <c r="AB1361" s="170"/>
      <c r="AC1361" s="170"/>
      <c r="AD1361" s="170"/>
      <c r="AE1361" s="171"/>
      <c r="AF1361" s="170"/>
      <c r="AG1361" s="170"/>
      <c r="AH1361" s="170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</row>
    <row r="1362" spans="1:149" s="1" customFormat="1" x14ac:dyDescent="0.35">
      <c r="A1362" s="190"/>
      <c r="B1362" s="2"/>
      <c r="C1362" s="2"/>
      <c r="D1362" s="2"/>
      <c r="E1362" s="2"/>
      <c r="F1362" s="2"/>
      <c r="G1362" s="2"/>
      <c r="H1362" s="169"/>
      <c r="I1362" s="169"/>
      <c r="J1362" s="169"/>
      <c r="K1362"/>
      <c r="L1362" s="170"/>
      <c r="M1362" s="170"/>
      <c r="N1362" s="170"/>
      <c r="O1362" s="170"/>
      <c r="P1362" s="169"/>
      <c r="Q1362" s="169"/>
      <c r="R1362" s="169"/>
      <c r="S1362" s="169"/>
      <c r="T1362" s="169"/>
      <c r="U1362" s="169"/>
      <c r="V1362" s="169"/>
      <c r="W1362" s="169"/>
      <c r="X1362" s="170"/>
      <c r="Y1362" s="170"/>
      <c r="Z1362" s="170"/>
      <c r="AA1362" s="170"/>
      <c r="AB1362" s="170"/>
      <c r="AC1362" s="170"/>
      <c r="AD1362" s="170"/>
      <c r="AE1362" s="171"/>
      <c r="AF1362" s="170"/>
      <c r="AG1362" s="170"/>
      <c r="AH1362" s="170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</row>
    <row r="1363" spans="1:149" s="1" customFormat="1" x14ac:dyDescent="0.35">
      <c r="A1363" s="190"/>
      <c r="B1363" s="2"/>
      <c r="C1363" s="2"/>
      <c r="D1363" s="2"/>
      <c r="E1363" s="2"/>
      <c r="F1363" s="2"/>
      <c r="G1363" s="2"/>
      <c r="H1363" s="169"/>
      <c r="I1363" s="169"/>
      <c r="J1363" s="169"/>
      <c r="K1363"/>
      <c r="L1363" s="170"/>
      <c r="M1363" s="170"/>
      <c r="N1363" s="170"/>
      <c r="O1363" s="170"/>
      <c r="P1363" s="169"/>
      <c r="Q1363" s="169"/>
      <c r="R1363" s="169"/>
      <c r="S1363" s="169"/>
      <c r="T1363" s="169"/>
      <c r="U1363" s="169"/>
      <c r="V1363" s="169"/>
      <c r="W1363" s="169"/>
      <c r="X1363" s="11"/>
      <c r="Y1363" s="170"/>
      <c r="Z1363" s="170"/>
      <c r="AA1363" s="170"/>
      <c r="AB1363" s="170"/>
      <c r="AC1363" s="170"/>
      <c r="AD1363" s="170"/>
      <c r="AE1363" s="171"/>
      <c r="AF1363" s="170"/>
      <c r="AG1363" s="170"/>
      <c r="AH1363" s="170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</row>
    <row r="1364" spans="1:149" s="1" customFormat="1" x14ac:dyDescent="0.35">
      <c r="A1364" s="190"/>
      <c r="B1364" s="2"/>
      <c r="C1364" s="2"/>
      <c r="D1364" s="2"/>
      <c r="E1364" s="2"/>
      <c r="F1364" s="2"/>
      <c r="G1364" s="2"/>
      <c r="H1364" s="169"/>
      <c r="I1364" s="169"/>
      <c r="J1364" s="169"/>
      <c r="K1364"/>
      <c r="L1364" s="170"/>
      <c r="M1364" s="170"/>
      <c r="N1364" s="170"/>
      <c r="O1364" s="170"/>
      <c r="P1364" s="169"/>
      <c r="Q1364" s="169"/>
      <c r="R1364" s="169"/>
      <c r="S1364" s="169"/>
      <c r="T1364" s="169"/>
      <c r="U1364" s="169"/>
      <c r="V1364" s="169"/>
      <c r="W1364" s="169"/>
      <c r="X1364" s="11"/>
      <c r="Y1364" s="170"/>
      <c r="Z1364" s="170"/>
      <c r="AA1364" s="170"/>
      <c r="AB1364" s="170"/>
      <c r="AC1364" s="170"/>
      <c r="AD1364" s="170"/>
      <c r="AE1364" s="171"/>
      <c r="AF1364" s="170"/>
      <c r="AG1364" s="170"/>
      <c r="AH1364" s="170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</row>
    <row r="1365" spans="1:149" s="1" customFormat="1" x14ac:dyDescent="0.35">
      <c r="A1365" s="190"/>
      <c r="B1365" s="2"/>
      <c r="C1365" s="2"/>
      <c r="D1365" s="2"/>
      <c r="E1365" s="2"/>
      <c r="F1365" s="2"/>
      <c r="G1365" s="2"/>
      <c r="H1365" s="169"/>
      <c r="I1365" s="169"/>
      <c r="J1365" s="169"/>
      <c r="K1365"/>
      <c r="L1365" s="170"/>
      <c r="M1365" s="170"/>
      <c r="N1365" s="170"/>
      <c r="O1365" s="170"/>
      <c r="P1365" s="169"/>
      <c r="Q1365" s="169"/>
      <c r="R1365" s="169"/>
      <c r="S1365" s="169"/>
      <c r="T1365" s="169"/>
      <c r="U1365" s="169"/>
      <c r="V1365" s="169"/>
      <c r="W1365" s="169"/>
      <c r="X1365" s="11"/>
      <c r="Y1365" s="170"/>
      <c r="Z1365" s="170"/>
      <c r="AA1365" s="170"/>
      <c r="AB1365" s="170"/>
      <c r="AC1365" s="170"/>
      <c r="AD1365" s="170"/>
      <c r="AE1365" s="171"/>
      <c r="AF1365" s="170"/>
      <c r="AG1365" s="170"/>
      <c r="AH1365" s="170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</row>
    <row r="1366" spans="1:149" s="1" customFormat="1" x14ac:dyDescent="0.35">
      <c r="A1366" s="190"/>
      <c r="B1366" s="2"/>
      <c r="C1366" s="2"/>
      <c r="D1366" s="2"/>
      <c r="E1366" s="2"/>
      <c r="F1366" s="2"/>
      <c r="G1366" s="2"/>
      <c r="H1366" s="169"/>
      <c r="I1366" s="169"/>
      <c r="J1366" s="169"/>
      <c r="K1366"/>
      <c r="L1366" s="170"/>
      <c r="M1366" s="170"/>
      <c r="N1366" s="170"/>
      <c r="O1366" s="170"/>
      <c r="P1366" s="169"/>
      <c r="Q1366" s="169"/>
      <c r="R1366" s="169"/>
      <c r="S1366" s="169"/>
      <c r="T1366" s="169"/>
      <c r="U1366" s="169"/>
      <c r="V1366" s="169"/>
      <c r="W1366" s="169"/>
      <c r="X1366" s="170"/>
      <c r="Y1366" s="170"/>
      <c r="Z1366" s="170"/>
      <c r="AA1366" s="170"/>
      <c r="AB1366" s="170"/>
      <c r="AC1366" s="170"/>
      <c r="AD1366" s="170"/>
      <c r="AE1366" s="171"/>
      <c r="AF1366" s="170"/>
      <c r="AG1366" s="170"/>
      <c r="AH1366" s="170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</row>
    <row r="1367" spans="1:149" s="1" customFormat="1" x14ac:dyDescent="0.35">
      <c r="A1367" s="190"/>
      <c r="B1367" s="2"/>
      <c r="C1367" s="2"/>
      <c r="D1367" s="2"/>
      <c r="E1367" s="2"/>
      <c r="F1367" s="2"/>
      <c r="G1367" s="2"/>
      <c r="H1367" s="169"/>
      <c r="I1367" s="169"/>
      <c r="J1367" s="169"/>
      <c r="K1367"/>
      <c r="L1367" s="170"/>
      <c r="M1367" s="170"/>
      <c r="N1367" s="170"/>
      <c r="O1367" s="170"/>
      <c r="P1367" s="169"/>
      <c r="Q1367" s="169"/>
      <c r="R1367" s="169"/>
      <c r="S1367" s="169"/>
      <c r="T1367" s="169"/>
      <c r="U1367" s="169"/>
      <c r="V1367" s="169"/>
      <c r="W1367" s="169"/>
      <c r="X1367" s="11"/>
      <c r="Y1367" s="170"/>
      <c r="Z1367" s="170"/>
      <c r="AA1367" s="170"/>
      <c r="AB1367" s="170"/>
      <c r="AC1367" s="170"/>
      <c r="AD1367" s="170"/>
      <c r="AE1367" s="171"/>
      <c r="AF1367" s="170"/>
      <c r="AG1367" s="170"/>
      <c r="AH1367" s="170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</row>
    <row r="1368" spans="1:149" s="1" customFormat="1" x14ac:dyDescent="0.35">
      <c r="A1368" s="190"/>
      <c r="B1368" s="2"/>
      <c r="C1368" s="2"/>
      <c r="D1368" s="2"/>
      <c r="E1368" s="2"/>
      <c r="F1368" s="2"/>
      <c r="G1368" s="2"/>
      <c r="H1368" s="169"/>
      <c r="I1368" s="169"/>
      <c r="J1368" s="169"/>
      <c r="K1368"/>
      <c r="L1368" s="170"/>
      <c r="M1368" s="170"/>
      <c r="N1368" s="170"/>
      <c r="O1368" s="170"/>
      <c r="P1368" s="169"/>
      <c r="Q1368" s="169"/>
      <c r="R1368" s="169"/>
      <c r="S1368" s="169"/>
      <c r="T1368" s="169"/>
      <c r="U1368" s="169"/>
      <c r="V1368" s="169"/>
      <c r="W1368" s="169"/>
      <c r="X1368" s="11"/>
      <c r="Y1368" s="170"/>
      <c r="Z1368" s="170"/>
      <c r="AA1368" s="170"/>
      <c r="AB1368" s="170"/>
      <c r="AC1368" s="170"/>
      <c r="AD1368" s="170"/>
      <c r="AE1368" s="171"/>
      <c r="AF1368" s="170"/>
      <c r="AG1368" s="170"/>
      <c r="AH1368" s="170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</row>
    <row r="1369" spans="1:149" s="1" customFormat="1" x14ac:dyDescent="0.35">
      <c r="A1369" s="190"/>
      <c r="B1369" s="2"/>
      <c r="C1369" s="2"/>
      <c r="D1369" s="2"/>
      <c r="E1369" s="2"/>
      <c r="F1369" s="2"/>
      <c r="G1369" s="2"/>
      <c r="H1369" s="169"/>
      <c r="I1369" s="169"/>
      <c r="J1369" s="169"/>
      <c r="K1369"/>
      <c r="L1369" s="170"/>
      <c r="M1369" s="170"/>
      <c r="N1369" s="170"/>
      <c r="O1369" s="170"/>
      <c r="P1369" s="169"/>
      <c r="Q1369" s="169"/>
      <c r="R1369" s="169"/>
      <c r="S1369" s="169"/>
      <c r="T1369" s="169"/>
      <c r="U1369" s="169"/>
      <c r="V1369" s="169"/>
      <c r="W1369" s="169"/>
      <c r="X1369" s="11"/>
      <c r="Y1369" s="170"/>
      <c r="Z1369" s="170"/>
      <c r="AA1369" s="170"/>
      <c r="AB1369" s="170"/>
      <c r="AC1369" s="170"/>
      <c r="AD1369" s="170"/>
      <c r="AE1369" s="171"/>
      <c r="AF1369" s="170"/>
      <c r="AG1369" s="170"/>
      <c r="AH1369" s="170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</row>
    <row r="1370" spans="1:149" s="1" customFormat="1" x14ac:dyDescent="0.35">
      <c r="A1370" s="190"/>
      <c r="B1370" s="2"/>
      <c r="C1370" s="2"/>
      <c r="D1370" s="2"/>
      <c r="E1370" s="2"/>
      <c r="F1370" s="2"/>
      <c r="G1370" s="2"/>
      <c r="H1370" s="169"/>
      <c r="I1370" s="169"/>
      <c r="J1370" s="169"/>
      <c r="K1370"/>
      <c r="L1370" s="170"/>
      <c r="M1370" s="170"/>
      <c r="N1370" s="170"/>
      <c r="O1370" s="170"/>
      <c r="P1370" s="169"/>
      <c r="Q1370" s="169"/>
      <c r="R1370" s="169"/>
      <c r="S1370" s="169"/>
      <c r="T1370" s="169"/>
      <c r="U1370" s="169"/>
      <c r="V1370" s="169"/>
      <c r="W1370" s="169"/>
      <c r="X1370" s="170"/>
      <c r="Y1370" s="170"/>
      <c r="Z1370" s="170"/>
      <c r="AA1370" s="170"/>
      <c r="AB1370" s="170"/>
      <c r="AC1370" s="170"/>
      <c r="AD1370" s="170"/>
      <c r="AE1370" s="171"/>
      <c r="AF1370" s="170"/>
      <c r="AG1370" s="170"/>
      <c r="AH1370" s="1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</row>
    <row r="1371" spans="1:149" s="1" customFormat="1" x14ac:dyDescent="0.35">
      <c r="A1371" s="190"/>
      <c r="B1371" s="2"/>
      <c r="C1371" s="2"/>
      <c r="D1371" s="2"/>
      <c r="E1371" s="2"/>
      <c r="F1371" s="2"/>
      <c r="G1371" s="2"/>
      <c r="H1371" s="169"/>
      <c r="I1371" s="169"/>
      <c r="J1371" s="169"/>
      <c r="K1371"/>
      <c r="L1371" s="170"/>
      <c r="M1371" s="170"/>
      <c r="N1371" s="170"/>
      <c r="O1371" s="170"/>
      <c r="P1371" s="169"/>
      <c r="Q1371" s="169"/>
      <c r="R1371" s="169"/>
      <c r="S1371" s="169"/>
      <c r="T1371" s="169"/>
      <c r="U1371" s="169"/>
      <c r="V1371" s="169"/>
      <c r="W1371" s="169"/>
      <c r="X1371" s="11"/>
      <c r="Y1371" s="170"/>
      <c r="Z1371" s="170"/>
      <c r="AA1371" s="170"/>
      <c r="AB1371" s="170"/>
      <c r="AC1371" s="170"/>
      <c r="AD1371" s="170"/>
      <c r="AE1371" s="171"/>
      <c r="AF1371" s="170"/>
      <c r="AG1371" s="170"/>
      <c r="AH1371" s="170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</row>
    <row r="1372" spans="1:149" s="1" customFormat="1" x14ac:dyDescent="0.35">
      <c r="A1372" s="190"/>
      <c r="B1372" s="2"/>
      <c r="C1372" s="2"/>
      <c r="D1372" s="2"/>
      <c r="E1372" s="2"/>
      <c r="F1372" s="2"/>
      <c r="G1372" s="2"/>
      <c r="H1372" s="169"/>
      <c r="I1372" s="169"/>
      <c r="J1372" s="169"/>
      <c r="K1372"/>
      <c r="L1372" s="170"/>
      <c r="M1372" s="170"/>
      <c r="N1372" s="170"/>
      <c r="O1372" s="170"/>
      <c r="P1372" s="169"/>
      <c r="Q1372" s="169"/>
      <c r="R1372" s="169"/>
      <c r="S1372" s="169"/>
      <c r="T1372" s="169"/>
      <c r="U1372" s="169"/>
      <c r="V1372" s="169"/>
      <c r="W1372" s="169"/>
      <c r="X1372" s="11"/>
      <c r="Y1372" s="170"/>
      <c r="Z1372" s="170"/>
      <c r="AA1372" s="170"/>
      <c r="AB1372" s="170"/>
      <c r="AC1372" s="170"/>
      <c r="AD1372" s="170"/>
      <c r="AE1372" s="171"/>
      <c r="AF1372" s="170"/>
      <c r="AG1372" s="170"/>
      <c r="AH1372" s="170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</row>
    <row r="1373" spans="1:149" s="1" customFormat="1" x14ac:dyDescent="0.35">
      <c r="A1373" s="190"/>
      <c r="B1373" s="2"/>
      <c r="C1373" s="2"/>
      <c r="D1373" s="2"/>
      <c r="E1373" s="2"/>
      <c r="F1373" s="2"/>
      <c r="G1373" s="2"/>
      <c r="H1373" s="169"/>
      <c r="I1373" s="169"/>
      <c r="J1373" s="169"/>
      <c r="K1373"/>
      <c r="L1373" s="170"/>
      <c r="M1373" s="170"/>
      <c r="N1373" s="170"/>
      <c r="O1373" s="170"/>
      <c r="P1373" s="169"/>
      <c r="Q1373" s="169"/>
      <c r="R1373" s="169"/>
      <c r="S1373" s="169"/>
      <c r="T1373" s="169"/>
      <c r="U1373" s="169"/>
      <c r="V1373" s="169"/>
      <c r="W1373" s="169"/>
      <c r="X1373" s="11"/>
      <c r="Y1373" s="170"/>
      <c r="Z1373" s="170"/>
      <c r="AA1373" s="170"/>
      <c r="AB1373" s="170"/>
      <c r="AC1373" s="170"/>
      <c r="AD1373" s="170"/>
      <c r="AE1373" s="171"/>
      <c r="AF1373" s="170"/>
      <c r="AG1373" s="170"/>
      <c r="AH1373" s="170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</row>
    <row r="1374" spans="1:149" s="1" customFormat="1" x14ac:dyDescent="0.35">
      <c r="A1374" s="190"/>
      <c r="B1374" s="2"/>
      <c r="C1374" s="2"/>
      <c r="D1374" s="2"/>
      <c r="E1374" s="2"/>
      <c r="F1374" s="2"/>
      <c r="G1374" s="2"/>
      <c r="H1374" s="169"/>
      <c r="I1374" s="169"/>
      <c r="J1374" s="169"/>
      <c r="K1374"/>
      <c r="L1374" s="170"/>
      <c r="M1374" s="170"/>
      <c r="N1374" s="170"/>
      <c r="O1374" s="170"/>
      <c r="P1374" s="169"/>
      <c r="Q1374" s="169"/>
      <c r="R1374" s="169"/>
      <c r="S1374" s="169"/>
      <c r="T1374" s="169"/>
      <c r="U1374" s="169"/>
      <c r="V1374" s="169"/>
      <c r="W1374" s="169"/>
      <c r="X1374" s="170"/>
      <c r="Y1374" s="170"/>
      <c r="Z1374" s="170"/>
      <c r="AA1374" s="170"/>
      <c r="AB1374" s="170"/>
      <c r="AC1374" s="170"/>
      <c r="AD1374" s="170"/>
      <c r="AE1374" s="171"/>
      <c r="AF1374" s="170"/>
      <c r="AG1374" s="170"/>
      <c r="AH1374" s="170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</row>
    <row r="1375" spans="1:149" s="1" customFormat="1" x14ac:dyDescent="0.35">
      <c r="A1375" s="190"/>
      <c r="B1375" s="2"/>
      <c r="C1375" s="2"/>
      <c r="D1375" s="2"/>
      <c r="E1375" s="2"/>
      <c r="F1375" s="2"/>
      <c r="G1375" s="2"/>
      <c r="H1375" s="169"/>
      <c r="I1375" s="169"/>
      <c r="J1375" s="169"/>
      <c r="K1375"/>
      <c r="L1375" s="170"/>
      <c r="M1375" s="170"/>
      <c r="N1375" s="170"/>
      <c r="O1375" s="170"/>
      <c r="P1375" s="169"/>
      <c r="Q1375" s="169"/>
      <c r="R1375" s="169"/>
      <c r="S1375" s="169"/>
      <c r="T1375" s="169"/>
      <c r="U1375" s="169"/>
      <c r="V1375" s="169"/>
      <c r="W1375" s="169"/>
      <c r="X1375" s="11"/>
      <c r="Y1375" s="170"/>
      <c r="Z1375" s="170"/>
      <c r="AA1375" s="170"/>
      <c r="AB1375" s="170"/>
      <c r="AC1375" s="170"/>
      <c r="AD1375" s="170"/>
      <c r="AE1375" s="171"/>
      <c r="AF1375" s="170"/>
      <c r="AG1375" s="170"/>
      <c r="AH1375" s="170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</row>
    <row r="1376" spans="1:149" s="1" customFormat="1" x14ac:dyDescent="0.35">
      <c r="A1376" s="190"/>
      <c r="B1376" s="2"/>
      <c r="C1376" s="2"/>
      <c r="D1376" s="2"/>
      <c r="E1376" s="2"/>
      <c r="F1376" s="2"/>
      <c r="G1376" s="2"/>
      <c r="H1376" s="169"/>
      <c r="I1376" s="169"/>
      <c r="J1376" s="169"/>
      <c r="K1376"/>
      <c r="L1376" s="170"/>
      <c r="M1376" s="170"/>
      <c r="N1376" s="170"/>
      <c r="O1376" s="170"/>
      <c r="P1376" s="169"/>
      <c r="Q1376" s="169"/>
      <c r="R1376" s="169"/>
      <c r="S1376" s="169"/>
      <c r="T1376" s="169"/>
      <c r="U1376" s="169"/>
      <c r="V1376" s="169"/>
      <c r="W1376" s="169"/>
      <c r="X1376" s="11"/>
      <c r="Y1376" s="170"/>
      <c r="Z1376" s="170"/>
      <c r="AA1376" s="170"/>
      <c r="AB1376" s="170"/>
      <c r="AC1376" s="170"/>
      <c r="AD1376" s="170"/>
      <c r="AE1376" s="171"/>
      <c r="AF1376" s="170"/>
      <c r="AG1376" s="170"/>
      <c r="AH1376" s="170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</row>
    <row r="1377" spans="1:149" s="1" customFormat="1" x14ac:dyDescent="0.35">
      <c r="A1377" s="190"/>
      <c r="B1377" s="2"/>
      <c r="C1377" s="2"/>
      <c r="D1377" s="2"/>
      <c r="E1377" s="2"/>
      <c r="F1377" s="2"/>
      <c r="G1377" s="2"/>
      <c r="H1377" s="169"/>
      <c r="I1377" s="169"/>
      <c r="J1377" s="169"/>
      <c r="K1377"/>
      <c r="L1377" s="170"/>
      <c r="M1377" s="170"/>
      <c r="N1377" s="170"/>
      <c r="O1377" s="170"/>
      <c r="P1377" s="169"/>
      <c r="Q1377" s="169"/>
      <c r="R1377" s="169"/>
      <c r="S1377" s="169"/>
      <c r="T1377" s="169"/>
      <c r="U1377" s="169"/>
      <c r="V1377" s="169"/>
      <c r="W1377" s="169"/>
      <c r="X1377" s="11"/>
      <c r="Y1377" s="170"/>
      <c r="Z1377" s="170"/>
      <c r="AA1377" s="170"/>
      <c r="AB1377" s="170"/>
      <c r="AC1377" s="170"/>
      <c r="AD1377" s="170"/>
      <c r="AE1377" s="171"/>
      <c r="AF1377" s="170"/>
      <c r="AG1377" s="170"/>
      <c r="AH1377" s="170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</row>
    <row r="1378" spans="1:149" s="1" customFormat="1" x14ac:dyDescent="0.35">
      <c r="A1378" s="190"/>
      <c r="B1378" s="2"/>
      <c r="C1378" s="2"/>
      <c r="D1378" s="2"/>
      <c r="E1378" s="2"/>
      <c r="F1378" s="2"/>
      <c r="G1378" s="2"/>
      <c r="H1378" s="169"/>
      <c r="I1378" s="169"/>
      <c r="J1378" s="169"/>
      <c r="K1378"/>
      <c r="L1378" s="170"/>
      <c r="M1378" s="170"/>
      <c r="N1378" s="170"/>
      <c r="O1378" s="170"/>
      <c r="P1378" s="169"/>
      <c r="Q1378" s="169"/>
      <c r="R1378" s="169"/>
      <c r="S1378" s="169"/>
      <c r="T1378" s="169"/>
      <c r="U1378" s="169"/>
      <c r="V1378" s="169"/>
      <c r="W1378" s="169"/>
      <c r="X1378" s="170"/>
      <c r="Y1378" s="170"/>
      <c r="Z1378" s="170"/>
      <c r="AA1378" s="170"/>
      <c r="AB1378" s="170"/>
      <c r="AC1378" s="170"/>
      <c r="AD1378" s="170"/>
      <c r="AE1378" s="171"/>
      <c r="AF1378" s="170"/>
      <c r="AG1378" s="170"/>
      <c r="AH1378" s="170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</row>
    <row r="1379" spans="1:149" s="1" customFormat="1" x14ac:dyDescent="0.35">
      <c r="A1379" s="190"/>
      <c r="B1379" s="2"/>
      <c r="C1379" s="2"/>
      <c r="D1379" s="2"/>
      <c r="E1379" s="2"/>
      <c r="F1379" s="2"/>
      <c r="G1379" s="2"/>
      <c r="H1379" s="169"/>
      <c r="I1379" s="169"/>
      <c r="J1379" s="169"/>
      <c r="K1379"/>
      <c r="L1379" s="170"/>
      <c r="M1379" s="170"/>
      <c r="N1379" s="170"/>
      <c r="O1379" s="170"/>
      <c r="P1379" s="169"/>
      <c r="Q1379" s="169"/>
      <c r="R1379" s="169"/>
      <c r="S1379" s="169"/>
      <c r="T1379" s="169"/>
      <c r="U1379" s="169"/>
      <c r="V1379" s="169"/>
      <c r="W1379" s="169"/>
      <c r="X1379" s="11"/>
      <c r="Y1379" s="170"/>
      <c r="Z1379" s="170"/>
      <c r="AA1379" s="170"/>
      <c r="AB1379" s="170"/>
      <c r="AC1379" s="170"/>
      <c r="AD1379" s="170"/>
      <c r="AE1379" s="171"/>
      <c r="AF1379" s="170"/>
      <c r="AG1379" s="170"/>
      <c r="AH1379" s="170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</row>
    <row r="1380" spans="1:149" s="1" customFormat="1" x14ac:dyDescent="0.35">
      <c r="A1380" s="190"/>
      <c r="B1380" s="2"/>
      <c r="C1380" s="2"/>
      <c r="D1380" s="2"/>
      <c r="E1380" s="2"/>
      <c r="F1380" s="2"/>
      <c r="G1380" s="2"/>
      <c r="H1380" s="169"/>
      <c r="I1380" s="169"/>
      <c r="J1380" s="169"/>
      <c r="K1380"/>
      <c r="L1380" s="170"/>
      <c r="M1380" s="170"/>
      <c r="N1380" s="170"/>
      <c r="O1380" s="170"/>
      <c r="P1380" s="169"/>
      <c r="Q1380" s="169"/>
      <c r="R1380" s="169"/>
      <c r="S1380" s="169"/>
      <c r="T1380" s="169"/>
      <c r="U1380" s="169"/>
      <c r="V1380" s="169"/>
      <c r="W1380" s="169"/>
      <c r="X1380" s="11"/>
      <c r="Y1380" s="170"/>
      <c r="Z1380" s="170"/>
      <c r="AA1380" s="170"/>
      <c r="AB1380" s="170"/>
      <c r="AC1380" s="170"/>
      <c r="AD1380" s="170"/>
      <c r="AE1380" s="171"/>
      <c r="AF1380" s="170"/>
      <c r="AG1380" s="170"/>
      <c r="AH1380" s="17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</row>
    <row r="1381" spans="1:149" s="1" customFormat="1" x14ac:dyDescent="0.35">
      <c r="A1381" s="190"/>
      <c r="B1381" s="2"/>
      <c r="C1381" s="2"/>
      <c r="D1381" s="2"/>
      <c r="E1381" s="2"/>
      <c r="F1381" s="2"/>
      <c r="G1381" s="2"/>
      <c r="H1381" s="169"/>
      <c r="I1381" s="169"/>
      <c r="J1381" s="169"/>
      <c r="K1381"/>
      <c r="L1381" s="170"/>
      <c r="M1381" s="170"/>
      <c r="N1381" s="170"/>
      <c r="O1381" s="170"/>
      <c r="P1381" s="169"/>
      <c r="Q1381" s="169"/>
      <c r="R1381" s="169"/>
      <c r="S1381" s="169"/>
      <c r="T1381" s="169"/>
      <c r="U1381" s="169"/>
      <c r="V1381" s="169"/>
      <c r="W1381" s="169"/>
      <c r="X1381" s="11"/>
      <c r="Y1381" s="170"/>
      <c r="Z1381" s="170"/>
      <c r="AA1381" s="170"/>
      <c r="AB1381" s="170"/>
      <c r="AC1381" s="170"/>
      <c r="AD1381" s="170"/>
      <c r="AE1381" s="171"/>
      <c r="AF1381" s="170"/>
      <c r="AG1381" s="170"/>
      <c r="AH1381" s="170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</row>
    <row r="1382" spans="1:149" s="1" customFormat="1" x14ac:dyDescent="0.35">
      <c r="A1382" s="190"/>
      <c r="B1382" s="2"/>
      <c r="C1382" s="2"/>
      <c r="D1382" s="2"/>
      <c r="E1382" s="2"/>
      <c r="F1382" s="2"/>
      <c r="G1382" s="2"/>
      <c r="H1382" s="169"/>
      <c r="I1382" s="169"/>
      <c r="J1382" s="169"/>
      <c r="K1382"/>
      <c r="L1382" s="170"/>
      <c r="M1382" s="170"/>
      <c r="N1382" s="170"/>
      <c r="O1382" s="170"/>
      <c r="P1382" s="169"/>
      <c r="Q1382" s="169"/>
      <c r="R1382" s="169"/>
      <c r="S1382" s="169"/>
      <c r="T1382" s="169"/>
      <c r="U1382" s="169"/>
      <c r="V1382" s="169"/>
      <c r="W1382" s="169"/>
      <c r="X1382" s="170"/>
      <c r="Y1382" s="170"/>
      <c r="Z1382" s="170"/>
      <c r="AA1382" s="170"/>
      <c r="AB1382" s="170"/>
      <c r="AC1382" s="170"/>
      <c r="AD1382" s="170"/>
      <c r="AE1382" s="171"/>
      <c r="AF1382" s="170"/>
      <c r="AG1382" s="170"/>
      <c r="AH1382" s="170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</row>
    <row r="1383" spans="1:149" s="1" customFormat="1" x14ac:dyDescent="0.35">
      <c r="A1383" s="190"/>
      <c r="B1383" s="2"/>
      <c r="C1383" s="2"/>
      <c r="D1383" s="2"/>
      <c r="E1383" s="2"/>
      <c r="F1383" s="2"/>
      <c r="G1383" s="2"/>
      <c r="H1383" s="169"/>
      <c r="I1383" s="169"/>
      <c r="J1383" s="169"/>
      <c r="K1383"/>
      <c r="L1383" s="170"/>
      <c r="M1383" s="170"/>
      <c r="N1383" s="170"/>
      <c r="O1383" s="170"/>
      <c r="P1383" s="169"/>
      <c r="Q1383" s="169"/>
      <c r="R1383" s="169"/>
      <c r="S1383" s="169"/>
      <c r="T1383" s="169"/>
      <c r="U1383" s="169"/>
      <c r="V1383" s="169"/>
      <c r="W1383" s="169"/>
      <c r="X1383" s="11"/>
      <c r="Y1383" s="170"/>
      <c r="Z1383" s="170"/>
      <c r="AA1383" s="170"/>
      <c r="AB1383" s="170"/>
      <c r="AC1383" s="170"/>
      <c r="AD1383" s="170"/>
      <c r="AE1383" s="171"/>
      <c r="AF1383" s="170"/>
      <c r="AG1383" s="170"/>
      <c r="AH1383" s="170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</row>
    <row r="1384" spans="1:149" s="1" customFormat="1" x14ac:dyDescent="0.35">
      <c r="A1384" s="190"/>
      <c r="B1384" s="2"/>
      <c r="C1384" s="2"/>
      <c r="D1384" s="2"/>
      <c r="E1384" s="2"/>
      <c r="F1384" s="2"/>
      <c r="G1384" s="2"/>
      <c r="H1384" s="169"/>
      <c r="I1384" s="169"/>
      <c r="J1384" s="169"/>
      <c r="K1384"/>
      <c r="L1384" s="170"/>
      <c r="M1384" s="170"/>
      <c r="N1384" s="170"/>
      <c r="O1384" s="170"/>
      <c r="P1384" s="169"/>
      <c r="Q1384" s="169"/>
      <c r="R1384" s="169"/>
      <c r="S1384" s="169"/>
      <c r="T1384" s="169"/>
      <c r="U1384" s="169"/>
      <c r="V1384" s="169"/>
      <c r="W1384" s="169"/>
      <c r="X1384" s="11"/>
      <c r="Y1384" s="170"/>
      <c r="Z1384" s="170"/>
      <c r="AA1384" s="170"/>
      <c r="AB1384" s="170"/>
      <c r="AC1384" s="170"/>
      <c r="AD1384" s="170"/>
      <c r="AE1384" s="171"/>
      <c r="AF1384" s="170"/>
      <c r="AG1384" s="170"/>
      <c r="AH1384" s="170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</row>
    <row r="1385" spans="1:149" s="1" customFormat="1" x14ac:dyDescent="0.35">
      <c r="A1385" s="190"/>
      <c r="B1385" s="2"/>
      <c r="C1385" s="2"/>
      <c r="D1385" s="2"/>
      <c r="E1385" s="2"/>
      <c r="F1385" s="2"/>
      <c r="G1385" s="2"/>
      <c r="H1385" s="169"/>
      <c r="I1385" s="169"/>
      <c r="J1385" s="169"/>
      <c r="K1385"/>
      <c r="L1385" s="170"/>
      <c r="M1385" s="170"/>
      <c r="N1385" s="170"/>
      <c r="O1385" s="170"/>
      <c r="P1385" s="169"/>
      <c r="Q1385" s="169"/>
      <c r="R1385" s="169"/>
      <c r="S1385" s="169"/>
      <c r="T1385" s="169"/>
      <c r="U1385" s="169"/>
      <c r="V1385" s="169"/>
      <c r="W1385" s="169"/>
      <c r="X1385" s="11"/>
      <c r="Y1385" s="170"/>
      <c r="Z1385" s="170"/>
      <c r="AA1385" s="170"/>
      <c r="AB1385" s="170"/>
      <c r="AC1385" s="170"/>
      <c r="AD1385" s="170"/>
      <c r="AE1385" s="171"/>
      <c r="AF1385" s="170"/>
      <c r="AG1385" s="170"/>
      <c r="AH1385" s="170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</row>
    <row r="1386" spans="1:149" s="1" customFormat="1" x14ac:dyDescent="0.35">
      <c r="A1386" s="190"/>
      <c r="B1386" s="2"/>
      <c r="C1386" s="2"/>
      <c r="D1386" s="2"/>
      <c r="E1386" s="2"/>
      <c r="F1386" s="2"/>
      <c r="G1386" s="2"/>
      <c r="H1386" s="169"/>
      <c r="I1386" s="169"/>
      <c r="J1386" s="169"/>
      <c r="K1386"/>
      <c r="L1386" s="170"/>
      <c r="M1386" s="170"/>
      <c r="N1386" s="170"/>
      <c r="O1386" s="170"/>
      <c r="P1386" s="169"/>
      <c r="Q1386" s="169"/>
      <c r="R1386" s="169"/>
      <c r="S1386" s="169"/>
      <c r="T1386" s="169"/>
      <c r="U1386" s="169"/>
      <c r="V1386" s="169"/>
      <c r="W1386" s="169"/>
      <c r="X1386" s="170"/>
      <c r="Y1386" s="170"/>
      <c r="Z1386" s="170"/>
      <c r="AA1386" s="170"/>
      <c r="AB1386" s="170"/>
      <c r="AC1386" s="170"/>
      <c r="AD1386" s="170"/>
      <c r="AE1386" s="171"/>
      <c r="AF1386" s="170"/>
      <c r="AG1386" s="170"/>
      <c r="AH1386" s="170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</row>
    <row r="1387" spans="1:149" s="1" customFormat="1" x14ac:dyDescent="0.35">
      <c r="A1387" s="190"/>
      <c r="B1387" s="2"/>
      <c r="C1387" s="2"/>
      <c r="D1387" s="2"/>
      <c r="E1387" s="2"/>
      <c r="F1387" s="2"/>
      <c r="G1387" s="2"/>
      <c r="H1387" s="169"/>
      <c r="I1387" s="169"/>
      <c r="J1387" s="169"/>
      <c r="K1387"/>
      <c r="L1387" s="170"/>
      <c r="M1387" s="170"/>
      <c r="N1387" s="170"/>
      <c r="O1387" s="170"/>
      <c r="P1387" s="169"/>
      <c r="Q1387" s="169"/>
      <c r="R1387" s="169"/>
      <c r="S1387" s="169"/>
      <c r="T1387" s="169"/>
      <c r="U1387" s="169"/>
      <c r="V1387" s="169"/>
      <c r="W1387" s="169"/>
      <c r="X1387" s="11"/>
      <c r="Y1387" s="170"/>
      <c r="Z1387" s="170"/>
      <c r="AA1387" s="170"/>
      <c r="AB1387" s="170"/>
      <c r="AC1387" s="170"/>
      <c r="AD1387" s="170"/>
      <c r="AE1387" s="171"/>
      <c r="AF1387" s="170"/>
      <c r="AG1387" s="170"/>
      <c r="AH1387" s="170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</row>
    <row r="1388" spans="1:149" s="1" customFormat="1" x14ac:dyDescent="0.35">
      <c r="A1388" s="190"/>
      <c r="B1388" s="2"/>
      <c r="C1388" s="2"/>
      <c r="D1388" s="2"/>
      <c r="E1388" s="2"/>
      <c r="F1388" s="2"/>
      <c r="G1388" s="2"/>
      <c r="H1388" s="169"/>
      <c r="I1388" s="169"/>
      <c r="J1388" s="169"/>
      <c r="K1388"/>
      <c r="L1388" s="170"/>
      <c r="M1388" s="170"/>
      <c r="N1388" s="170"/>
      <c r="O1388" s="170"/>
      <c r="P1388" s="169"/>
      <c r="Q1388" s="169"/>
      <c r="R1388" s="169"/>
      <c r="S1388" s="169"/>
      <c r="T1388" s="169"/>
      <c r="U1388" s="169"/>
      <c r="V1388" s="169"/>
      <c r="W1388" s="169"/>
      <c r="X1388" s="11"/>
      <c r="Y1388" s="170"/>
      <c r="Z1388" s="170"/>
      <c r="AA1388" s="170"/>
      <c r="AB1388" s="170"/>
      <c r="AC1388" s="170"/>
      <c r="AD1388" s="170"/>
      <c r="AE1388" s="171"/>
      <c r="AF1388" s="170"/>
      <c r="AG1388" s="170"/>
      <c r="AH1388" s="170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</row>
    <row r="1389" spans="1:149" s="1" customFormat="1" x14ac:dyDescent="0.35">
      <c r="A1389" s="190"/>
      <c r="B1389" s="2"/>
      <c r="C1389" s="2"/>
      <c r="D1389" s="2"/>
      <c r="E1389" s="2"/>
      <c r="F1389" s="2"/>
      <c r="G1389" s="2"/>
      <c r="H1389" s="169"/>
      <c r="I1389" s="169"/>
      <c r="J1389" s="169"/>
      <c r="K1389"/>
      <c r="L1389" s="170"/>
      <c r="M1389" s="170"/>
      <c r="N1389" s="170"/>
      <c r="O1389" s="170"/>
      <c r="P1389" s="169"/>
      <c r="Q1389" s="169"/>
      <c r="R1389" s="169"/>
      <c r="S1389" s="169"/>
      <c r="T1389" s="169"/>
      <c r="U1389" s="169"/>
      <c r="V1389" s="169"/>
      <c r="W1389" s="169"/>
      <c r="X1389" s="11"/>
      <c r="Y1389" s="170"/>
      <c r="Z1389" s="170"/>
      <c r="AA1389" s="170"/>
      <c r="AB1389" s="170"/>
      <c r="AC1389" s="170"/>
      <c r="AD1389" s="170"/>
      <c r="AE1389" s="171"/>
      <c r="AF1389" s="170"/>
      <c r="AG1389" s="170"/>
      <c r="AH1389" s="170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</row>
    <row r="1390" spans="1:149" s="1" customFormat="1" x14ac:dyDescent="0.35">
      <c r="A1390" s="190"/>
      <c r="B1390" s="2"/>
      <c r="C1390" s="2"/>
      <c r="D1390" s="2"/>
      <c r="E1390" s="2"/>
      <c r="F1390" s="2"/>
      <c r="G1390" s="2"/>
      <c r="H1390" s="169"/>
      <c r="I1390" s="169"/>
      <c r="J1390" s="169"/>
      <c r="K1390"/>
      <c r="L1390" s="170"/>
      <c r="M1390" s="170"/>
      <c r="N1390" s="170"/>
      <c r="O1390" s="170"/>
      <c r="P1390" s="169"/>
      <c r="Q1390" s="169"/>
      <c r="R1390" s="169"/>
      <c r="S1390" s="169"/>
      <c r="T1390" s="169"/>
      <c r="U1390" s="169"/>
      <c r="V1390" s="169"/>
      <c r="W1390" s="169"/>
      <c r="X1390" s="170"/>
      <c r="Y1390" s="170"/>
      <c r="Z1390" s="170"/>
      <c r="AA1390" s="170"/>
      <c r="AB1390" s="170"/>
      <c r="AC1390" s="170"/>
      <c r="AD1390" s="170"/>
      <c r="AE1390" s="171"/>
      <c r="AF1390" s="170"/>
      <c r="AG1390" s="170"/>
      <c r="AH1390" s="17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</row>
    <row r="1391" spans="1:149" s="1" customFormat="1" x14ac:dyDescent="0.35">
      <c r="A1391" s="190"/>
      <c r="B1391" s="2"/>
      <c r="C1391" s="2"/>
      <c r="D1391" s="2"/>
      <c r="E1391" s="2"/>
      <c r="F1391" s="2"/>
      <c r="G1391" s="2"/>
      <c r="H1391" s="169"/>
      <c r="I1391" s="169"/>
      <c r="J1391" s="169"/>
      <c r="K1391"/>
      <c r="L1391" s="170"/>
      <c r="M1391" s="170"/>
      <c r="N1391" s="170"/>
      <c r="O1391" s="170"/>
      <c r="P1391" s="169"/>
      <c r="Q1391" s="169"/>
      <c r="R1391" s="169"/>
      <c r="S1391" s="169"/>
      <c r="T1391" s="169"/>
      <c r="U1391" s="169"/>
      <c r="V1391" s="169"/>
      <c r="W1391" s="169"/>
      <c r="X1391" s="11"/>
      <c r="Y1391" s="170"/>
      <c r="Z1391" s="170"/>
      <c r="AA1391" s="170"/>
      <c r="AB1391" s="170"/>
      <c r="AC1391" s="170"/>
      <c r="AD1391" s="170"/>
      <c r="AE1391" s="171"/>
      <c r="AF1391" s="170"/>
      <c r="AG1391" s="170"/>
      <c r="AH1391" s="170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</row>
    <row r="1392" spans="1:149" s="1" customFormat="1" x14ac:dyDescent="0.35">
      <c r="A1392" s="190"/>
      <c r="B1392" s="2"/>
      <c r="C1392" s="2"/>
      <c r="D1392" s="2"/>
      <c r="E1392" s="2"/>
      <c r="F1392" s="2"/>
      <c r="G1392" s="2"/>
      <c r="H1392" s="169"/>
      <c r="I1392" s="169"/>
      <c r="J1392" s="169"/>
      <c r="K1392"/>
      <c r="L1392" s="170"/>
      <c r="M1392" s="170"/>
      <c r="N1392" s="170"/>
      <c r="O1392" s="170"/>
      <c r="P1392" s="169"/>
      <c r="Q1392" s="169"/>
      <c r="R1392" s="169"/>
      <c r="S1392" s="169"/>
      <c r="T1392" s="169"/>
      <c r="U1392" s="169"/>
      <c r="V1392" s="169"/>
      <c r="W1392" s="169"/>
      <c r="X1392" s="11"/>
      <c r="Y1392" s="170"/>
      <c r="Z1392" s="170"/>
      <c r="AA1392" s="170"/>
      <c r="AB1392" s="170"/>
      <c r="AC1392" s="170"/>
      <c r="AD1392" s="170"/>
      <c r="AE1392" s="171"/>
      <c r="AF1392" s="170"/>
      <c r="AG1392" s="170"/>
      <c r="AH1392" s="170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</row>
    <row r="1393" spans="1:149" s="1" customFormat="1" x14ac:dyDescent="0.35">
      <c r="A1393" s="190"/>
      <c r="B1393" s="2"/>
      <c r="C1393" s="2"/>
      <c r="D1393" s="2"/>
      <c r="E1393" s="2"/>
      <c r="F1393" s="2"/>
      <c r="G1393" s="2"/>
      <c r="H1393" s="169"/>
      <c r="I1393" s="169"/>
      <c r="J1393" s="169"/>
      <c r="K1393"/>
      <c r="L1393" s="170"/>
      <c r="M1393" s="170"/>
      <c r="N1393" s="170"/>
      <c r="O1393" s="170"/>
      <c r="P1393" s="169"/>
      <c r="Q1393" s="169"/>
      <c r="R1393" s="169"/>
      <c r="S1393" s="169"/>
      <c r="T1393" s="169"/>
      <c r="U1393" s="169"/>
      <c r="V1393" s="169"/>
      <c r="W1393" s="169"/>
      <c r="X1393" s="11"/>
      <c r="Y1393" s="170"/>
      <c r="Z1393" s="170"/>
      <c r="AA1393" s="170"/>
      <c r="AB1393" s="170"/>
      <c r="AC1393" s="170"/>
      <c r="AD1393" s="170"/>
      <c r="AE1393" s="171"/>
      <c r="AF1393" s="170"/>
      <c r="AG1393" s="170"/>
      <c r="AH1393" s="170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</row>
    <row r="1394" spans="1:149" s="1" customFormat="1" x14ac:dyDescent="0.35">
      <c r="A1394" s="190"/>
      <c r="B1394" s="2"/>
      <c r="C1394" s="2"/>
      <c r="D1394" s="2"/>
      <c r="E1394" s="2"/>
      <c r="F1394" s="2"/>
      <c r="G1394" s="2"/>
      <c r="H1394" s="169"/>
      <c r="I1394" s="169"/>
      <c r="J1394" s="169"/>
      <c r="K1394"/>
      <c r="L1394" s="170"/>
      <c r="M1394" s="170"/>
      <c r="N1394" s="170"/>
      <c r="O1394" s="170"/>
      <c r="P1394" s="169"/>
      <c r="Q1394" s="169"/>
      <c r="R1394" s="169"/>
      <c r="S1394" s="169"/>
      <c r="T1394" s="169"/>
      <c r="U1394" s="169"/>
      <c r="V1394" s="169"/>
      <c r="W1394" s="169"/>
      <c r="X1394" s="170"/>
      <c r="Y1394" s="170"/>
      <c r="Z1394" s="170"/>
      <c r="AA1394" s="170"/>
      <c r="AB1394" s="170"/>
      <c r="AC1394" s="170"/>
      <c r="AD1394" s="170"/>
      <c r="AE1394" s="171"/>
      <c r="AF1394" s="170"/>
      <c r="AG1394" s="170"/>
      <c r="AH1394" s="170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</row>
    <row r="1395" spans="1:149" s="1" customFormat="1" x14ac:dyDescent="0.35">
      <c r="A1395" s="190"/>
      <c r="B1395" s="2"/>
      <c r="C1395" s="2"/>
      <c r="D1395" s="2"/>
      <c r="E1395" s="2"/>
      <c r="F1395" s="2"/>
      <c r="G1395" s="2"/>
      <c r="H1395" s="169"/>
      <c r="I1395" s="169"/>
      <c r="J1395" s="169"/>
      <c r="K1395"/>
      <c r="L1395" s="170"/>
      <c r="M1395" s="170"/>
      <c r="N1395" s="170"/>
      <c r="O1395" s="170"/>
      <c r="P1395" s="169"/>
      <c r="Q1395" s="169"/>
      <c r="R1395" s="169"/>
      <c r="S1395" s="169"/>
      <c r="T1395" s="169"/>
      <c r="U1395" s="169"/>
      <c r="V1395" s="169"/>
      <c r="W1395" s="169"/>
      <c r="X1395" s="11"/>
      <c r="Y1395" s="170"/>
      <c r="Z1395" s="170"/>
      <c r="AA1395" s="170"/>
      <c r="AB1395" s="170"/>
      <c r="AC1395" s="170"/>
      <c r="AD1395" s="170"/>
      <c r="AE1395" s="171"/>
      <c r="AF1395" s="170"/>
      <c r="AG1395" s="170"/>
      <c r="AH1395" s="170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</row>
    <row r="1396" spans="1:149" s="1" customFormat="1" x14ac:dyDescent="0.35">
      <c r="A1396" s="190"/>
      <c r="B1396" s="2"/>
      <c r="C1396" s="2"/>
      <c r="D1396" s="2"/>
      <c r="E1396" s="2"/>
      <c r="F1396" s="2"/>
      <c r="G1396" s="2"/>
      <c r="H1396" s="169"/>
      <c r="I1396" s="169"/>
      <c r="J1396" s="169"/>
      <c r="K1396"/>
      <c r="L1396" s="170"/>
      <c r="M1396" s="170"/>
      <c r="N1396" s="170"/>
      <c r="O1396" s="170"/>
      <c r="P1396" s="169"/>
      <c r="Q1396" s="169"/>
      <c r="R1396" s="169"/>
      <c r="S1396" s="169"/>
      <c r="T1396" s="169"/>
      <c r="U1396" s="169"/>
      <c r="V1396" s="169"/>
      <c r="W1396" s="169"/>
      <c r="X1396" s="11"/>
      <c r="Y1396" s="170"/>
      <c r="Z1396" s="170"/>
      <c r="AA1396" s="170"/>
      <c r="AB1396" s="170"/>
      <c r="AC1396" s="170"/>
      <c r="AD1396" s="170"/>
      <c r="AE1396" s="171"/>
      <c r="AF1396" s="170"/>
      <c r="AG1396" s="170"/>
      <c r="AH1396" s="170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</row>
    <row r="1397" spans="1:149" s="1" customFormat="1" x14ac:dyDescent="0.35">
      <c r="A1397" s="190"/>
      <c r="B1397" s="2"/>
      <c r="C1397" s="2"/>
      <c r="D1397" s="2"/>
      <c r="E1397" s="2"/>
      <c r="F1397" s="2"/>
      <c r="G1397" s="2"/>
      <c r="H1397" s="169"/>
      <c r="I1397" s="169"/>
      <c r="J1397" s="169"/>
      <c r="K1397"/>
      <c r="L1397" s="170"/>
      <c r="M1397" s="170"/>
      <c r="N1397" s="170"/>
      <c r="O1397" s="170"/>
      <c r="P1397" s="169"/>
      <c r="Q1397" s="169"/>
      <c r="R1397" s="169"/>
      <c r="S1397" s="169"/>
      <c r="T1397" s="169"/>
      <c r="U1397" s="169"/>
      <c r="V1397" s="169"/>
      <c r="W1397" s="169"/>
      <c r="X1397" s="11"/>
      <c r="Y1397" s="170"/>
      <c r="Z1397" s="170"/>
      <c r="AA1397" s="170"/>
      <c r="AB1397" s="170"/>
      <c r="AC1397" s="170"/>
      <c r="AD1397" s="170"/>
      <c r="AE1397" s="171"/>
      <c r="AF1397" s="170"/>
      <c r="AG1397" s="170"/>
      <c r="AH1397" s="170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</row>
    <row r="1398" spans="1:149" s="1" customFormat="1" x14ac:dyDescent="0.35">
      <c r="A1398" s="190"/>
      <c r="B1398" s="2"/>
      <c r="C1398" s="2"/>
      <c r="D1398" s="2"/>
      <c r="E1398" s="2"/>
      <c r="F1398" s="2"/>
      <c r="G1398" s="2"/>
      <c r="H1398" s="169"/>
      <c r="I1398" s="169"/>
      <c r="J1398" s="169"/>
      <c r="K1398"/>
      <c r="L1398" s="170"/>
      <c r="M1398" s="170"/>
      <c r="N1398" s="170"/>
      <c r="O1398" s="170"/>
      <c r="P1398" s="169"/>
      <c r="Q1398" s="169"/>
      <c r="R1398" s="169"/>
      <c r="S1398" s="169"/>
      <c r="T1398" s="169"/>
      <c r="U1398" s="169"/>
      <c r="V1398" s="169"/>
      <c r="W1398" s="169"/>
      <c r="X1398" s="170"/>
      <c r="Y1398" s="170"/>
      <c r="Z1398" s="170"/>
      <c r="AA1398" s="170"/>
      <c r="AB1398" s="170"/>
      <c r="AC1398" s="170"/>
      <c r="AD1398" s="170"/>
      <c r="AE1398" s="171"/>
      <c r="AF1398" s="170"/>
      <c r="AG1398" s="170"/>
      <c r="AH1398" s="170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</row>
    <row r="1399" spans="1:149" s="1" customFormat="1" x14ac:dyDescent="0.35">
      <c r="A1399" s="190"/>
      <c r="B1399" s="2"/>
      <c r="C1399" s="2"/>
      <c r="D1399" s="2"/>
      <c r="E1399" s="2"/>
      <c r="F1399" s="2"/>
      <c r="G1399" s="2"/>
      <c r="H1399" s="169"/>
      <c r="I1399" s="169"/>
      <c r="J1399" s="169"/>
      <c r="K1399"/>
      <c r="L1399" s="170"/>
      <c r="M1399" s="170"/>
      <c r="N1399" s="170"/>
      <c r="O1399" s="170"/>
      <c r="P1399" s="169"/>
      <c r="Q1399" s="169"/>
      <c r="R1399" s="169"/>
      <c r="S1399" s="169"/>
      <c r="T1399" s="169"/>
      <c r="U1399" s="169"/>
      <c r="V1399" s="169"/>
      <c r="W1399" s="169"/>
      <c r="X1399" s="11"/>
      <c r="Y1399" s="170"/>
      <c r="Z1399" s="170"/>
      <c r="AA1399" s="170"/>
      <c r="AB1399" s="170"/>
      <c r="AC1399" s="170"/>
      <c r="AD1399" s="170"/>
      <c r="AE1399" s="171"/>
      <c r="AF1399" s="170"/>
      <c r="AG1399" s="170"/>
      <c r="AH1399" s="170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</row>
    <row r="1400" spans="1:149" s="1" customFormat="1" x14ac:dyDescent="0.35">
      <c r="A1400" s="190"/>
      <c r="B1400" s="2"/>
      <c r="C1400" s="2"/>
      <c r="D1400" s="2"/>
      <c r="E1400" s="2"/>
      <c r="F1400" s="2"/>
      <c r="G1400" s="2"/>
      <c r="H1400" s="169"/>
      <c r="I1400" s="169"/>
      <c r="J1400" s="169"/>
      <c r="K1400"/>
      <c r="L1400" s="170"/>
      <c r="M1400" s="170"/>
      <c r="N1400" s="170"/>
      <c r="O1400" s="170"/>
      <c r="P1400" s="169"/>
      <c r="Q1400" s="169"/>
      <c r="R1400" s="169"/>
      <c r="S1400" s="169"/>
      <c r="T1400" s="169"/>
      <c r="U1400" s="169"/>
      <c r="V1400" s="169"/>
      <c r="W1400" s="169"/>
      <c r="X1400" s="11"/>
      <c r="Y1400" s="170"/>
      <c r="Z1400" s="170"/>
      <c r="AA1400" s="170"/>
      <c r="AB1400" s="170"/>
      <c r="AC1400" s="170"/>
      <c r="AD1400" s="170"/>
      <c r="AE1400" s="171"/>
      <c r="AF1400" s="170"/>
      <c r="AG1400" s="170"/>
      <c r="AH1400" s="17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</row>
    <row r="1401" spans="1:149" s="1" customFormat="1" x14ac:dyDescent="0.35">
      <c r="A1401" s="190"/>
      <c r="B1401" s="2"/>
      <c r="C1401" s="2"/>
      <c r="D1401" s="2"/>
      <c r="E1401" s="2"/>
      <c r="F1401" s="2"/>
      <c r="G1401" s="2"/>
      <c r="H1401" s="169"/>
      <c r="I1401" s="169"/>
      <c r="J1401" s="169"/>
      <c r="K1401"/>
      <c r="L1401" s="170"/>
      <c r="M1401" s="170"/>
      <c r="N1401" s="170"/>
      <c r="O1401" s="170"/>
      <c r="P1401" s="169"/>
      <c r="Q1401" s="169"/>
      <c r="R1401" s="169"/>
      <c r="S1401" s="169"/>
      <c r="T1401" s="169"/>
      <c r="U1401" s="169"/>
      <c r="V1401" s="169"/>
      <c r="W1401" s="169"/>
      <c r="X1401" s="11"/>
      <c r="Y1401" s="170"/>
      <c r="Z1401" s="170"/>
      <c r="AA1401" s="170"/>
      <c r="AB1401" s="170"/>
      <c r="AC1401" s="170"/>
      <c r="AD1401" s="170"/>
      <c r="AE1401" s="171"/>
      <c r="AF1401" s="170"/>
      <c r="AG1401" s="170"/>
      <c r="AH1401" s="170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</row>
    <row r="1402" spans="1:149" s="1" customFormat="1" x14ac:dyDescent="0.35">
      <c r="A1402" s="190"/>
      <c r="B1402" s="2"/>
      <c r="C1402" s="2"/>
      <c r="D1402" s="2"/>
      <c r="E1402" s="2"/>
      <c r="F1402" s="2"/>
      <c r="G1402" s="2"/>
      <c r="H1402" s="169"/>
      <c r="I1402" s="169"/>
      <c r="J1402" s="169"/>
      <c r="K1402"/>
      <c r="L1402" s="170"/>
      <c r="M1402" s="170"/>
      <c r="N1402" s="170"/>
      <c r="O1402" s="170"/>
      <c r="P1402" s="169"/>
      <c r="Q1402" s="169"/>
      <c r="R1402" s="169"/>
      <c r="S1402" s="169"/>
      <c r="T1402" s="169"/>
      <c r="U1402" s="169"/>
      <c r="V1402" s="169"/>
      <c r="W1402" s="169"/>
      <c r="X1402" s="170"/>
      <c r="Y1402" s="170"/>
      <c r="Z1402" s="170"/>
      <c r="AA1402" s="170"/>
      <c r="AB1402" s="170"/>
      <c r="AC1402" s="170"/>
      <c r="AD1402" s="170"/>
      <c r="AE1402" s="171"/>
      <c r="AF1402" s="170"/>
      <c r="AG1402" s="170"/>
      <c r="AH1402" s="170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</row>
    <row r="1403" spans="1:149" s="1" customFormat="1" x14ac:dyDescent="0.35">
      <c r="A1403" s="190"/>
      <c r="B1403" s="2"/>
      <c r="C1403" s="2"/>
      <c r="D1403" s="2"/>
      <c r="E1403" s="2"/>
      <c r="F1403" s="2"/>
      <c r="G1403" s="2"/>
      <c r="H1403" s="169"/>
      <c r="I1403" s="169"/>
      <c r="J1403" s="169"/>
      <c r="K1403"/>
      <c r="L1403" s="170"/>
      <c r="M1403" s="170"/>
      <c r="N1403" s="170"/>
      <c r="O1403" s="170"/>
      <c r="P1403" s="169"/>
      <c r="Q1403" s="169"/>
      <c r="R1403" s="169"/>
      <c r="S1403" s="169"/>
      <c r="T1403" s="169"/>
      <c r="U1403" s="169"/>
      <c r="V1403" s="169"/>
      <c r="W1403" s="169"/>
      <c r="X1403" s="11"/>
      <c r="Y1403" s="170"/>
      <c r="Z1403" s="170"/>
      <c r="AA1403" s="170"/>
      <c r="AB1403" s="170"/>
      <c r="AC1403" s="170"/>
      <c r="AD1403" s="170"/>
      <c r="AE1403" s="171"/>
      <c r="AF1403" s="170"/>
      <c r="AG1403" s="170"/>
      <c r="AH1403" s="170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</row>
    <row r="1404" spans="1:149" s="1" customFormat="1" x14ac:dyDescent="0.35">
      <c r="A1404" s="190"/>
      <c r="B1404" s="2"/>
      <c r="C1404" s="2"/>
      <c r="D1404" s="2"/>
      <c r="E1404" s="2"/>
      <c r="F1404" s="2"/>
      <c r="G1404" s="2"/>
      <c r="H1404" s="169"/>
      <c r="I1404" s="169"/>
      <c r="J1404" s="169"/>
      <c r="K1404"/>
      <c r="L1404" s="170"/>
      <c r="M1404" s="170"/>
      <c r="N1404" s="170"/>
      <c r="O1404" s="170"/>
      <c r="P1404" s="169"/>
      <c r="Q1404" s="169"/>
      <c r="R1404" s="169"/>
      <c r="S1404" s="169"/>
      <c r="T1404" s="169"/>
      <c r="U1404" s="169"/>
      <c r="V1404" s="169"/>
      <c r="W1404" s="169"/>
      <c r="X1404" s="11"/>
      <c r="Y1404" s="170"/>
      <c r="Z1404" s="170"/>
      <c r="AA1404" s="170"/>
      <c r="AB1404" s="170"/>
      <c r="AC1404" s="170"/>
      <c r="AD1404" s="170"/>
      <c r="AE1404" s="171"/>
      <c r="AF1404" s="170"/>
      <c r="AG1404" s="170"/>
      <c r="AH1404" s="170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</row>
    <row r="1405" spans="1:149" s="1" customFormat="1" x14ac:dyDescent="0.35">
      <c r="A1405" s="190"/>
      <c r="B1405" s="2"/>
      <c r="C1405" s="2"/>
      <c r="D1405" s="2"/>
      <c r="E1405" s="2"/>
      <c r="F1405" s="2"/>
      <c r="G1405" s="2"/>
      <c r="H1405" s="169"/>
      <c r="I1405" s="169"/>
      <c r="J1405" s="169"/>
      <c r="K1405"/>
      <c r="L1405" s="170"/>
      <c r="M1405" s="170"/>
      <c r="N1405" s="170"/>
      <c r="O1405" s="170"/>
      <c r="P1405" s="169"/>
      <c r="Q1405" s="169"/>
      <c r="R1405" s="169"/>
      <c r="S1405" s="169"/>
      <c r="T1405" s="169"/>
      <c r="U1405" s="169"/>
      <c r="V1405" s="169"/>
      <c r="W1405" s="169"/>
      <c r="X1405" s="11"/>
      <c r="Y1405" s="170"/>
      <c r="Z1405" s="170"/>
      <c r="AA1405" s="170"/>
      <c r="AB1405" s="170"/>
      <c r="AC1405" s="170"/>
      <c r="AD1405" s="170"/>
      <c r="AE1405" s="171"/>
      <c r="AF1405" s="170"/>
      <c r="AG1405" s="170"/>
      <c r="AH1405" s="170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</row>
    <row r="1406" spans="1:149" s="1" customFormat="1" x14ac:dyDescent="0.35">
      <c r="A1406" s="190"/>
      <c r="B1406" s="2"/>
      <c r="C1406" s="2"/>
      <c r="D1406" s="2"/>
      <c r="E1406" s="2"/>
      <c r="F1406" s="2"/>
      <c r="G1406" s="2"/>
      <c r="H1406" s="169"/>
      <c r="I1406" s="169"/>
      <c r="J1406" s="169"/>
      <c r="K1406"/>
      <c r="L1406" s="170"/>
      <c r="M1406" s="170"/>
      <c r="N1406" s="170"/>
      <c r="O1406" s="170"/>
      <c r="P1406" s="169"/>
      <c r="Q1406" s="169"/>
      <c r="R1406" s="169"/>
      <c r="S1406" s="169"/>
      <c r="T1406" s="169"/>
      <c r="U1406" s="169"/>
      <c r="V1406" s="169"/>
      <c r="W1406" s="169"/>
      <c r="X1406" s="170"/>
      <c r="Y1406" s="170"/>
      <c r="Z1406" s="170"/>
      <c r="AA1406" s="170"/>
      <c r="AB1406" s="170"/>
      <c r="AC1406" s="170"/>
      <c r="AD1406" s="170"/>
      <c r="AE1406" s="171"/>
      <c r="AF1406" s="170"/>
      <c r="AG1406" s="170"/>
      <c r="AH1406" s="170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</row>
    <row r="1407" spans="1:149" s="1" customFormat="1" x14ac:dyDescent="0.35">
      <c r="A1407" s="190"/>
      <c r="B1407" s="2"/>
      <c r="C1407" s="2"/>
      <c r="D1407" s="2"/>
      <c r="E1407" s="2"/>
      <c r="F1407" s="2"/>
      <c r="G1407" s="2"/>
      <c r="H1407" s="169"/>
      <c r="I1407" s="169"/>
      <c r="J1407" s="169"/>
      <c r="K1407"/>
      <c r="L1407" s="170"/>
      <c r="M1407" s="170"/>
      <c r="N1407" s="170"/>
      <c r="O1407" s="170"/>
      <c r="P1407" s="169"/>
      <c r="Q1407" s="169"/>
      <c r="R1407" s="169"/>
      <c r="S1407" s="169"/>
      <c r="T1407" s="169"/>
      <c r="U1407" s="169"/>
      <c r="V1407" s="169"/>
      <c r="W1407" s="169"/>
      <c r="X1407" s="11"/>
      <c r="Y1407" s="170"/>
      <c r="Z1407" s="170"/>
      <c r="AA1407" s="170"/>
      <c r="AB1407" s="170"/>
      <c r="AC1407" s="170"/>
      <c r="AD1407" s="170"/>
      <c r="AE1407" s="171"/>
      <c r="AF1407" s="170"/>
      <c r="AG1407" s="170"/>
      <c r="AH1407" s="170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</row>
    <row r="1408" spans="1:149" s="1" customFormat="1" x14ac:dyDescent="0.35">
      <c r="A1408" s="190"/>
      <c r="B1408" s="2"/>
      <c r="C1408" s="2"/>
      <c r="D1408" s="2"/>
      <c r="E1408" s="2"/>
      <c r="F1408" s="2"/>
      <c r="G1408" s="2"/>
      <c r="H1408" s="169"/>
      <c r="I1408" s="169"/>
      <c r="J1408" s="169"/>
      <c r="K1408"/>
      <c r="L1408" s="170"/>
      <c r="M1408" s="170"/>
      <c r="N1408" s="170"/>
      <c r="O1408" s="170"/>
      <c r="P1408" s="169"/>
      <c r="Q1408" s="169"/>
      <c r="R1408" s="169"/>
      <c r="S1408" s="169"/>
      <c r="T1408" s="169"/>
      <c r="U1408" s="169"/>
      <c r="V1408" s="169"/>
      <c r="W1408" s="169"/>
      <c r="X1408" s="11"/>
      <c r="Y1408" s="170"/>
      <c r="Z1408" s="170"/>
      <c r="AA1408" s="170"/>
      <c r="AB1408" s="170"/>
      <c r="AC1408" s="170"/>
      <c r="AD1408" s="170"/>
      <c r="AE1408" s="171"/>
      <c r="AF1408" s="170"/>
      <c r="AG1408" s="170"/>
      <c r="AH1408" s="170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</row>
    <row r="1409" spans="1:149" s="1" customFormat="1" x14ac:dyDescent="0.35">
      <c r="A1409" s="190"/>
      <c r="B1409" s="2"/>
      <c r="C1409" s="2"/>
      <c r="D1409" s="2"/>
      <c r="E1409" s="2"/>
      <c r="F1409" s="2"/>
      <c r="G1409" s="2"/>
      <c r="H1409" s="169"/>
      <c r="I1409" s="169"/>
      <c r="J1409" s="169"/>
      <c r="K1409"/>
      <c r="L1409" s="170"/>
      <c r="M1409" s="170"/>
      <c r="N1409" s="170"/>
      <c r="O1409" s="170"/>
      <c r="P1409" s="169"/>
      <c r="Q1409" s="169"/>
      <c r="R1409" s="169"/>
      <c r="S1409" s="169"/>
      <c r="T1409" s="169"/>
      <c r="U1409" s="169"/>
      <c r="V1409" s="169"/>
      <c r="W1409" s="169"/>
      <c r="X1409" s="11"/>
      <c r="Y1409" s="170"/>
      <c r="Z1409" s="170"/>
      <c r="AA1409" s="170"/>
      <c r="AB1409" s="170"/>
      <c r="AC1409" s="170"/>
      <c r="AD1409" s="170"/>
      <c r="AE1409" s="171"/>
      <c r="AF1409" s="170"/>
      <c r="AG1409" s="170"/>
      <c r="AH1409" s="170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</row>
    <row r="1410" spans="1:149" s="1" customFormat="1" x14ac:dyDescent="0.35">
      <c r="A1410" s="190"/>
      <c r="B1410" s="2"/>
      <c r="C1410" s="2"/>
      <c r="D1410" s="2"/>
      <c r="E1410" s="2"/>
      <c r="F1410" s="2"/>
      <c r="G1410" s="2"/>
      <c r="H1410" s="169"/>
      <c r="I1410" s="169"/>
      <c r="J1410" s="169"/>
      <c r="K1410"/>
      <c r="L1410" s="170"/>
      <c r="M1410" s="170"/>
      <c r="N1410" s="170"/>
      <c r="O1410" s="170"/>
      <c r="P1410" s="169"/>
      <c r="Q1410" s="169"/>
      <c r="R1410" s="169"/>
      <c r="S1410" s="169"/>
      <c r="T1410" s="169"/>
      <c r="U1410" s="169"/>
      <c r="V1410" s="169"/>
      <c r="W1410" s="169"/>
      <c r="X1410" s="170"/>
      <c r="Y1410" s="170"/>
      <c r="Z1410" s="170"/>
      <c r="AA1410" s="170"/>
      <c r="AB1410" s="170"/>
      <c r="AC1410" s="170"/>
      <c r="AD1410" s="170"/>
      <c r="AE1410" s="171"/>
      <c r="AF1410" s="170"/>
      <c r="AG1410" s="170"/>
      <c r="AH1410" s="17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</row>
    <row r="1411" spans="1:149" s="1" customFormat="1" x14ac:dyDescent="0.35">
      <c r="A1411" s="190"/>
      <c r="B1411" s="2"/>
      <c r="C1411" s="2"/>
      <c r="D1411" s="2"/>
      <c r="E1411" s="2"/>
      <c r="F1411" s="2"/>
      <c r="G1411" s="2"/>
      <c r="H1411" s="169"/>
      <c r="I1411" s="169"/>
      <c r="J1411" s="169"/>
      <c r="K1411"/>
      <c r="L1411" s="170"/>
      <c r="M1411" s="170"/>
      <c r="N1411" s="170"/>
      <c r="O1411" s="170"/>
      <c r="P1411" s="169"/>
      <c r="Q1411" s="169"/>
      <c r="R1411" s="169"/>
      <c r="S1411" s="169"/>
      <c r="T1411" s="169"/>
      <c r="U1411" s="169"/>
      <c r="V1411" s="169"/>
      <c r="W1411" s="169"/>
      <c r="X1411" s="11"/>
      <c r="Y1411" s="170"/>
      <c r="Z1411" s="170"/>
      <c r="AA1411" s="170"/>
      <c r="AB1411" s="170"/>
      <c r="AC1411" s="170"/>
      <c r="AD1411" s="170"/>
      <c r="AE1411" s="171"/>
      <c r="AF1411" s="170"/>
      <c r="AG1411" s="170"/>
      <c r="AH1411" s="170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</row>
    <row r="1412" spans="1:149" s="1" customFormat="1" x14ac:dyDescent="0.35">
      <c r="A1412" s="190"/>
      <c r="B1412" s="2"/>
      <c r="C1412" s="2"/>
      <c r="D1412" s="2"/>
      <c r="E1412" s="2"/>
      <c r="F1412" s="2"/>
      <c r="G1412" s="2"/>
      <c r="H1412" s="169"/>
      <c r="I1412" s="169"/>
      <c r="J1412" s="169"/>
      <c r="K1412"/>
      <c r="L1412" s="170"/>
      <c r="M1412" s="170"/>
      <c r="N1412" s="170"/>
      <c r="O1412" s="170"/>
      <c r="P1412" s="169"/>
      <c r="Q1412" s="169"/>
      <c r="R1412" s="169"/>
      <c r="S1412" s="169"/>
      <c r="T1412" s="169"/>
      <c r="U1412" s="169"/>
      <c r="V1412" s="169"/>
      <c r="W1412" s="169"/>
      <c r="X1412" s="11"/>
      <c r="Y1412" s="170"/>
      <c r="Z1412" s="170"/>
      <c r="AA1412" s="170"/>
      <c r="AB1412" s="170"/>
      <c r="AC1412" s="170"/>
      <c r="AD1412" s="170"/>
      <c r="AE1412" s="171"/>
      <c r="AF1412" s="170"/>
      <c r="AG1412" s="170"/>
      <c r="AH1412" s="170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</row>
    <row r="1413" spans="1:149" s="1" customFormat="1" x14ac:dyDescent="0.35">
      <c r="A1413" s="190"/>
      <c r="B1413" s="2"/>
      <c r="C1413" s="2"/>
      <c r="D1413" s="2"/>
      <c r="E1413" s="2"/>
      <c r="F1413" s="2"/>
      <c r="G1413" s="2"/>
      <c r="H1413" s="169"/>
      <c r="I1413" s="169"/>
      <c r="J1413" s="169"/>
      <c r="K1413"/>
      <c r="L1413" s="170"/>
      <c r="M1413" s="170"/>
      <c r="N1413" s="170"/>
      <c r="O1413" s="170"/>
      <c r="P1413" s="169"/>
      <c r="Q1413" s="169"/>
      <c r="R1413" s="169"/>
      <c r="S1413" s="169"/>
      <c r="T1413" s="169"/>
      <c r="U1413" s="169"/>
      <c r="V1413" s="169"/>
      <c r="W1413" s="169"/>
      <c r="X1413" s="11"/>
      <c r="Y1413" s="170"/>
      <c r="Z1413" s="170"/>
      <c r="AA1413" s="170"/>
      <c r="AB1413" s="170"/>
      <c r="AC1413" s="170"/>
      <c r="AD1413" s="170"/>
      <c r="AE1413" s="171"/>
      <c r="AF1413" s="170"/>
      <c r="AG1413" s="170"/>
      <c r="AH1413" s="170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</row>
    <row r="1414" spans="1:149" s="1" customFormat="1" x14ac:dyDescent="0.35">
      <c r="A1414" s="190"/>
      <c r="B1414" s="2"/>
      <c r="C1414" s="2"/>
      <c r="D1414" s="2"/>
      <c r="E1414" s="2"/>
      <c r="F1414" s="2"/>
      <c r="G1414" s="2"/>
      <c r="H1414" s="169"/>
      <c r="I1414" s="169"/>
      <c r="J1414" s="169"/>
      <c r="K1414"/>
      <c r="L1414" s="170"/>
      <c r="M1414" s="170"/>
      <c r="N1414" s="170"/>
      <c r="O1414" s="170"/>
      <c r="P1414" s="169"/>
      <c r="Q1414" s="169"/>
      <c r="R1414" s="169"/>
      <c r="S1414" s="169"/>
      <c r="T1414" s="169"/>
      <c r="U1414" s="169"/>
      <c r="V1414" s="169"/>
      <c r="W1414" s="169"/>
      <c r="X1414" s="170"/>
      <c r="Y1414" s="170"/>
      <c r="Z1414" s="170"/>
      <c r="AA1414" s="170"/>
      <c r="AB1414" s="170"/>
      <c r="AC1414" s="170"/>
      <c r="AD1414" s="170"/>
      <c r="AE1414" s="171"/>
      <c r="AF1414" s="170"/>
      <c r="AG1414" s="170"/>
      <c r="AH1414" s="170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</row>
    <row r="1415" spans="1:149" s="1" customFormat="1" x14ac:dyDescent="0.35">
      <c r="A1415" s="190"/>
      <c r="B1415" s="2"/>
      <c r="C1415" s="2"/>
      <c r="D1415" s="2"/>
      <c r="E1415" s="2"/>
      <c r="F1415" s="2"/>
      <c r="G1415" s="2"/>
      <c r="H1415" s="169"/>
      <c r="I1415" s="169"/>
      <c r="J1415" s="169"/>
      <c r="K1415"/>
      <c r="L1415" s="170"/>
      <c r="M1415" s="170"/>
      <c r="N1415" s="170"/>
      <c r="O1415" s="170"/>
      <c r="P1415" s="169"/>
      <c r="Q1415" s="169"/>
      <c r="R1415" s="169"/>
      <c r="S1415" s="169"/>
      <c r="T1415" s="169"/>
      <c r="U1415" s="169"/>
      <c r="V1415" s="169"/>
      <c r="W1415" s="169"/>
      <c r="X1415" s="11"/>
      <c r="Y1415" s="170"/>
      <c r="Z1415" s="170"/>
      <c r="AA1415" s="170"/>
      <c r="AB1415" s="170"/>
      <c r="AC1415" s="170"/>
      <c r="AD1415" s="170"/>
      <c r="AE1415" s="171"/>
      <c r="AF1415" s="170"/>
      <c r="AG1415" s="170"/>
      <c r="AH1415" s="170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</row>
    <row r="1416" spans="1:149" s="1" customFormat="1" x14ac:dyDescent="0.35">
      <c r="A1416" s="190"/>
      <c r="B1416" s="2"/>
      <c r="C1416" s="2"/>
      <c r="D1416" s="2"/>
      <c r="E1416" s="2"/>
      <c r="F1416" s="2"/>
      <c r="G1416" s="2"/>
      <c r="H1416" s="169"/>
      <c r="I1416" s="169"/>
      <c r="J1416" s="169"/>
      <c r="K1416"/>
      <c r="L1416" s="170"/>
      <c r="M1416" s="170"/>
      <c r="N1416" s="170"/>
      <c r="O1416" s="170"/>
      <c r="P1416" s="169"/>
      <c r="Q1416" s="169"/>
      <c r="R1416" s="169"/>
      <c r="S1416" s="169"/>
      <c r="T1416" s="169"/>
      <c r="U1416" s="169"/>
      <c r="V1416" s="169"/>
      <c r="W1416" s="169"/>
      <c r="X1416" s="11"/>
      <c r="Y1416" s="170"/>
      <c r="Z1416" s="170"/>
      <c r="AA1416" s="170"/>
      <c r="AB1416" s="170"/>
      <c r="AC1416" s="170"/>
      <c r="AD1416" s="170"/>
      <c r="AE1416" s="171"/>
      <c r="AF1416" s="170"/>
      <c r="AG1416" s="170"/>
      <c r="AH1416" s="170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</row>
    <row r="1417" spans="1:149" s="1" customFormat="1" x14ac:dyDescent="0.35">
      <c r="A1417" s="190"/>
      <c r="B1417" s="2"/>
      <c r="C1417" s="2"/>
      <c r="D1417" s="2"/>
      <c r="E1417" s="2"/>
      <c r="F1417" s="2"/>
      <c r="G1417" s="2"/>
      <c r="H1417" s="169"/>
      <c r="I1417" s="169"/>
      <c r="J1417" s="169"/>
      <c r="K1417"/>
      <c r="L1417" s="170"/>
      <c r="M1417" s="170"/>
      <c r="N1417" s="170"/>
      <c r="O1417" s="170"/>
      <c r="P1417" s="169"/>
      <c r="Q1417" s="169"/>
      <c r="R1417" s="169"/>
      <c r="S1417" s="169"/>
      <c r="T1417" s="169"/>
      <c r="U1417" s="169"/>
      <c r="V1417" s="169"/>
      <c r="W1417" s="169"/>
      <c r="X1417" s="11"/>
      <c r="Y1417" s="170"/>
      <c r="Z1417" s="170"/>
      <c r="AA1417" s="170"/>
      <c r="AB1417" s="170"/>
      <c r="AC1417" s="170"/>
      <c r="AD1417" s="170"/>
      <c r="AE1417" s="171"/>
      <c r="AF1417" s="170"/>
      <c r="AG1417" s="170"/>
      <c r="AH1417" s="170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</row>
    <row r="1418" spans="1:149" s="1" customFormat="1" x14ac:dyDescent="0.35">
      <c r="A1418" s="190"/>
      <c r="B1418" s="2"/>
      <c r="C1418" s="2"/>
      <c r="D1418" s="2"/>
      <c r="E1418" s="2"/>
      <c r="F1418" s="2"/>
      <c r="G1418" s="2"/>
      <c r="H1418" s="169"/>
      <c r="I1418" s="169"/>
      <c r="J1418" s="169"/>
      <c r="K1418"/>
      <c r="L1418" s="170"/>
      <c r="M1418" s="170"/>
      <c r="N1418" s="170"/>
      <c r="O1418" s="170"/>
      <c r="P1418" s="169"/>
      <c r="Q1418" s="169"/>
      <c r="R1418" s="169"/>
      <c r="S1418" s="169"/>
      <c r="T1418" s="169"/>
      <c r="U1418" s="169"/>
      <c r="V1418" s="169"/>
      <c r="W1418" s="169"/>
      <c r="X1418" s="170"/>
      <c r="Y1418" s="170"/>
      <c r="Z1418" s="170"/>
      <c r="AA1418" s="170"/>
      <c r="AB1418" s="170"/>
      <c r="AC1418" s="170"/>
      <c r="AD1418" s="170"/>
      <c r="AE1418" s="171"/>
      <c r="AF1418" s="170"/>
      <c r="AG1418" s="170"/>
      <c r="AH1418" s="170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</row>
    <row r="1419" spans="1:149" s="1" customFormat="1" x14ac:dyDescent="0.35">
      <c r="A1419" s="190"/>
      <c r="B1419" s="2"/>
      <c r="C1419" s="2"/>
      <c r="D1419" s="2"/>
      <c r="E1419" s="2"/>
      <c r="F1419" s="2"/>
      <c r="G1419" s="2"/>
      <c r="H1419" s="169"/>
      <c r="I1419" s="169"/>
      <c r="J1419" s="169"/>
      <c r="K1419"/>
      <c r="L1419" s="170"/>
      <c r="M1419" s="170"/>
      <c r="N1419" s="170"/>
      <c r="O1419" s="170"/>
      <c r="P1419" s="169"/>
      <c r="Q1419" s="169"/>
      <c r="R1419" s="169"/>
      <c r="S1419" s="169"/>
      <c r="T1419" s="169"/>
      <c r="U1419" s="169"/>
      <c r="V1419" s="169"/>
      <c r="W1419" s="169"/>
      <c r="X1419" s="11"/>
      <c r="Y1419" s="170"/>
      <c r="Z1419" s="170"/>
      <c r="AA1419" s="170"/>
      <c r="AB1419" s="170"/>
      <c r="AC1419" s="170"/>
      <c r="AD1419" s="170"/>
      <c r="AE1419" s="171"/>
      <c r="AF1419" s="170"/>
      <c r="AG1419" s="170"/>
      <c r="AH1419" s="170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</row>
    <row r="1420" spans="1:149" s="1" customFormat="1" x14ac:dyDescent="0.35">
      <c r="A1420" s="190"/>
      <c r="B1420" s="2"/>
      <c r="C1420" s="2"/>
      <c r="D1420" s="2"/>
      <c r="E1420" s="2"/>
      <c r="F1420" s="2"/>
      <c r="G1420" s="2"/>
      <c r="H1420" s="169"/>
      <c r="I1420" s="169"/>
      <c r="J1420" s="169"/>
      <c r="K1420"/>
      <c r="L1420" s="170"/>
      <c r="M1420" s="170"/>
      <c r="N1420" s="170"/>
      <c r="O1420" s="170"/>
      <c r="P1420" s="169"/>
      <c r="Q1420" s="169"/>
      <c r="R1420" s="169"/>
      <c r="S1420" s="169"/>
      <c r="T1420" s="169"/>
      <c r="U1420" s="169"/>
      <c r="V1420" s="169"/>
      <c r="W1420" s="169"/>
      <c r="X1420" s="11"/>
      <c r="Y1420" s="170"/>
      <c r="Z1420" s="170"/>
      <c r="AA1420" s="170"/>
      <c r="AB1420" s="170"/>
      <c r="AC1420" s="170"/>
      <c r="AD1420" s="170"/>
      <c r="AE1420" s="171"/>
      <c r="AF1420" s="170"/>
      <c r="AG1420" s="170"/>
      <c r="AH1420" s="17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</row>
    <row r="1421" spans="1:149" s="1" customFormat="1" x14ac:dyDescent="0.35">
      <c r="A1421" s="190"/>
      <c r="B1421" s="2"/>
      <c r="C1421" s="2"/>
      <c r="D1421" s="2"/>
      <c r="E1421" s="2"/>
      <c r="F1421" s="2"/>
      <c r="G1421" s="2"/>
      <c r="H1421" s="169"/>
      <c r="I1421" s="169"/>
      <c r="J1421" s="169"/>
      <c r="K1421"/>
      <c r="L1421" s="170"/>
      <c r="M1421" s="170"/>
      <c r="N1421" s="170"/>
      <c r="O1421" s="170"/>
      <c r="P1421" s="169"/>
      <c r="Q1421" s="169"/>
      <c r="R1421" s="169"/>
      <c r="S1421" s="169"/>
      <c r="T1421" s="169"/>
      <c r="U1421" s="169"/>
      <c r="V1421" s="169"/>
      <c r="W1421" s="169"/>
      <c r="X1421" s="11"/>
      <c r="Y1421" s="170"/>
      <c r="Z1421" s="170"/>
      <c r="AA1421" s="170"/>
      <c r="AB1421" s="170"/>
      <c r="AC1421" s="170"/>
      <c r="AD1421" s="170"/>
      <c r="AE1421" s="171"/>
      <c r="AF1421" s="170"/>
      <c r="AG1421" s="170"/>
      <c r="AH1421" s="170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</row>
    <row r="1422" spans="1:149" s="1" customFormat="1" x14ac:dyDescent="0.35">
      <c r="A1422" s="190"/>
      <c r="B1422" s="2"/>
      <c r="C1422" s="2"/>
      <c r="D1422" s="2"/>
      <c r="E1422" s="2"/>
      <c r="F1422" s="2"/>
      <c r="G1422" s="2"/>
      <c r="H1422" s="169"/>
      <c r="I1422" s="169"/>
      <c r="J1422" s="169"/>
      <c r="K1422"/>
      <c r="L1422" s="170"/>
      <c r="M1422" s="170"/>
      <c r="N1422" s="170"/>
      <c r="O1422" s="170"/>
      <c r="P1422" s="169"/>
      <c r="Q1422" s="169"/>
      <c r="R1422" s="169"/>
      <c r="S1422" s="169"/>
      <c r="T1422" s="169"/>
      <c r="U1422" s="169"/>
      <c r="V1422" s="169"/>
      <c r="W1422" s="169"/>
      <c r="X1422" s="170"/>
      <c r="Y1422" s="170"/>
      <c r="Z1422" s="170"/>
      <c r="AA1422" s="170"/>
      <c r="AB1422" s="170"/>
      <c r="AC1422" s="170"/>
      <c r="AD1422" s="170"/>
      <c r="AE1422" s="171"/>
      <c r="AF1422" s="170"/>
      <c r="AG1422" s="170"/>
      <c r="AH1422" s="170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</row>
    <row r="1423" spans="1:149" s="1" customFormat="1" x14ac:dyDescent="0.35">
      <c r="A1423" s="190"/>
      <c r="B1423" s="2"/>
      <c r="C1423" s="2"/>
      <c r="D1423" s="2"/>
      <c r="E1423" s="2"/>
      <c r="F1423" s="2"/>
      <c r="G1423" s="2"/>
      <c r="H1423" s="169"/>
      <c r="I1423" s="169"/>
      <c r="J1423" s="169"/>
      <c r="K1423"/>
      <c r="L1423" s="170"/>
      <c r="M1423" s="170"/>
      <c r="N1423" s="170"/>
      <c r="O1423" s="170"/>
      <c r="P1423" s="169"/>
      <c r="Q1423" s="169"/>
      <c r="R1423" s="169"/>
      <c r="S1423" s="169"/>
      <c r="T1423" s="169"/>
      <c r="U1423" s="169"/>
      <c r="V1423" s="169"/>
      <c r="W1423" s="169"/>
      <c r="X1423" s="11"/>
      <c r="Y1423" s="170"/>
      <c r="Z1423" s="170"/>
      <c r="AA1423" s="170"/>
      <c r="AB1423" s="170"/>
      <c r="AC1423" s="170"/>
      <c r="AD1423" s="170"/>
      <c r="AE1423" s="171"/>
      <c r="AF1423" s="170"/>
      <c r="AG1423" s="170"/>
      <c r="AH1423" s="170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</row>
    <row r="1424" spans="1:149" s="1" customFormat="1" x14ac:dyDescent="0.35">
      <c r="A1424" s="190"/>
      <c r="B1424" s="2"/>
      <c r="C1424" s="2"/>
      <c r="D1424" s="2"/>
      <c r="E1424" s="2"/>
      <c r="F1424" s="2"/>
      <c r="G1424" s="2"/>
      <c r="H1424" s="169"/>
      <c r="I1424" s="169"/>
      <c r="J1424" s="169"/>
      <c r="K1424"/>
      <c r="L1424" s="170"/>
      <c r="M1424" s="170"/>
      <c r="N1424" s="170"/>
      <c r="O1424" s="170"/>
      <c r="P1424" s="169"/>
      <c r="Q1424" s="169"/>
      <c r="R1424" s="169"/>
      <c r="S1424" s="169"/>
      <c r="T1424" s="169"/>
      <c r="U1424" s="169"/>
      <c r="V1424" s="169"/>
      <c r="W1424" s="169"/>
      <c r="X1424" s="11"/>
      <c r="Y1424" s="170"/>
      <c r="Z1424" s="170"/>
      <c r="AA1424" s="170"/>
      <c r="AB1424" s="170"/>
      <c r="AC1424" s="170"/>
      <c r="AD1424" s="170"/>
      <c r="AE1424" s="171"/>
      <c r="AF1424" s="170"/>
      <c r="AG1424" s="170"/>
      <c r="AH1424" s="170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</row>
    <row r="1425" spans="1:149" s="1" customFormat="1" x14ac:dyDescent="0.35">
      <c r="A1425" s="190"/>
      <c r="B1425" s="2"/>
      <c r="C1425" s="2"/>
      <c r="D1425" s="2"/>
      <c r="E1425" s="2"/>
      <c r="F1425" s="2"/>
      <c r="G1425" s="2"/>
      <c r="H1425" s="169"/>
      <c r="I1425" s="169"/>
      <c r="J1425" s="169"/>
      <c r="K1425"/>
      <c r="L1425" s="170"/>
      <c r="M1425" s="170"/>
      <c r="N1425" s="170"/>
      <c r="O1425" s="170"/>
      <c r="P1425" s="169"/>
      <c r="Q1425" s="169"/>
      <c r="R1425" s="169"/>
      <c r="S1425" s="169"/>
      <c r="T1425" s="169"/>
      <c r="U1425" s="169"/>
      <c r="V1425" s="169"/>
      <c r="W1425" s="169"/>
      <c r="X1425" s="11"/>
      <c r="Y1425" s="170"/>
      <c r="Z1425" s="170"/>
      <c r="AA1425" s="170"/>
      <c r="AB1425" s="170"/>
      <c r="AC1425" s="170"/>
      <c r="AD1425" s="170"/>
      <c r="AE1425" s="171"/>
      <c r="AF1425" s="170"/>
      <c r="AG1425" s="170"/>
      <c r="AH1425" s="170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</row>
    <row r="1426" spans="1:149" s="1" customFormat="1" x14ac:dyDescent="0.35">
      <c r="A1426" s="190"/>
      <c r="B1426" s="2"/>
      <c r="C1426" s="2"/>
      <c r="D1426" s="2"/>
      <c r="E1426" s="2"/>
      <c r="F1426" s="2"/>
      <c r="G1426" s="2"/>
      <c r="H1426" s="169"/>
      <c r="I1426" s="169"/>
      <c r="J1426" s="169"/>
      <c r="K1426"/>
      <c r="L1426" s="170"/>
      <c r="M1426" s="170"/>
      <c r="N1426" s="170"/>
      <c r="O1426" s="170"/>
      <c r="P1426" s="169"/>
      <c r="Q1426" s="169"/>
      <c r="R1426" s="169"/>
      <c r="S1426" s="169"/>
      <c r="T1426" s="169"/>
      <c r="U1426" s="169"/>
      <c r="V1426" s="169"/>
      <c r="W1426" s="169"/>
      <c r="X1426" s="170"/>
      <c r="Y1426" s="170"/>
      <c r="Z1426" s="170"/>
      <c r="AA1426" s="170"/>
      <c r="AB1426" s="170"/>
      <c r="AC1426" s="170"/>
      <c r="AD1426" s="170"/>
      <c r="AE1426" s="171"/>
      <c r="AF1426" s="170"/>
      <c r="AG1426" s="170"/>
      <c r="AH1426" s="170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</row>
    <row r="1427" spans="1:149" s="1" customFormat="1" x14ac:dyDescent="0.35">
      <c r="A1427" s="190"/>
      <c r="B1427" s="2"/>
      <c r="C1427" s="2"/>
      <c r="D1427" s="2"/>
      <c r="E1427" s="2"/>
      <c r="F1427" s="2"/>
      <c r="G1427" s="2"/>
      <c r="H1427" s="169"/>
      <c r="I1427" s="169"/>
      <c r="J1427" s="169"/>
      <c r="K1427"/>
      <c r="L1427" s="170"/>
      <c r="M1427" s="170"/>
      <c r="N1427" s="170"/>
      <c r="O1427" s="170"/>
      <c r="P1427" s="169"/>
      <c r="Q1427" s="169"/>
      <c r="R1427" s="169"/>
      <c r="S1427" s="169"/>
      <c r="T1427" s="169"/>
      <c r="U1427" s="169"/>
      <c r="V1427" s="169"/>
      <c r="W1427" s="169"/>
      <c r="X1427" s="11"/>
      <c r="Y1427" s="170"/>
      <c r="Z1427" s="170"/>
      <c r="AA1427" s="170"/>
      <c r="AB1427" s="170"/>
      <c r="AC1427" s="170"/>
      <c r="AD1427" s="170"/>
      <c r="AE1427" s="171"/>
      <c r="AF1427" s="170"/>
      <c r="AG1427" s="170"/>
      <c r="AH1427" s="170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</row>
    <row r="1428" spans="1:149" s="1" customFormat="1" x14ac:dyDescent="0.35">
      <c r="A1428" s="190"/>
      <c r="B1428" s="2"/>
      <c r="C1428" s="2"/>
      <c r="D1428" s="2"/>
      <c r="E1428" s="2"/>
      <c r="F1428" s="2"/>
      <c r="G1428" s="2"/>
      <c r="H1428" s="169"/>
      <c r="I1428" s="169"/>
      <c r="J1428" s="169"/>
      <c r="K1428"/>
      <c r="L1428" s="170"/>
      <c r="M1428" s="170"/>
      <c r="N1428" s="170"/>
      <c r="O1428" s="170"/>
      <c r="P1428" s="169"/>
      <c r="Q1428" s="169"/>
      <c r="R1428" s="169"/>
      <c r="S1428" s="169"/>
      <c r="T1428" s="169"/>
      <c r="U1428" s="169"/>
      <c r="V1428" s="169"/>
      <c r="W1428" s="169"/>
      <c r="X1428" s="11"/>
      <c r="Y1428" s="170"/>
      <c r="Z1428" s="170"/>
      <c r="AA1428" s="170"/>
      <c r="AB1428" s="170"/>
      <c r="AC1428" s="170"/>
      <c r="AD1428" s="170"/>
      <c r="AE1428" s="171"/>
      <c r="AF1428" s="170"/>
      <c r="AG1428" s="170"/>
      <c r="AH1428" s="170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</row>
    <row r="1429" spans="1:149" s="1" customFormat="1" x14ac:dyDescent="0.35">
      <c r="A1429" s="190"/>
      <c r="B1429" s="2"/>
      <c r="C1429" s="2"/>
      <c r="D1429" s="2"/>
      <c r="E1429" s="2"/>
      <c r="F1429" s="2"/>
      <c r="G1429" s="2"/>
      <c r="H1429" s="169"/>
      <c r="I1429" s="169"/>
      <c r="J1429" s="169"/>
      <c r="K1429"/>
      <c r="L1429" s="170"/>
      <c r="M1429" s="170"/>
      <c r="N1429" s="170"/>
      <c r="O1429" s="170"/>
      <c r="P1429" s="169"/>
      <c r="Q1429" s="169"/>
      <c r="R1429" s="169"/>
      <c r="S1429" s="169"/>
      <c r="T1429" s="169"/>
      <c r="U1429" s="169"/>
      <c r="V1429" s="169"/>
      <c r="W1429" s="169"/>
      <c r="X1429" s="11"/>
      <c r="Y1429" s="170"/>
      <c r="Z1429" s="170"/>
      <c r="AA1429" s="170"/>
      <c r="AB1429" s="170"/>
      <c r="AC1429" s="170"/>
      <c r="AD1429" s="170"/>
      <c r="AE1429" s="171"/>
      <c r="AF1429" s="170"/>
      <c r="AG1429" s="170"/>
      <c r="AH1429" s="170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</row>
    <row r="1430" spans="1:149" s="1" customFormat="1" x14ac:dyDescent="0.35">
      <c r="A1430" s="190"/>
      <c r="B1430" s="2"/>
      <c r="C1430" s="2"/>
      <c r="D1430" s="2"/>
      <c r="E1430" s="2"/>
      <c r="F1430" s="2"/>
      <c r="G1430" s="2"/>
      <c r="H1430" s="169"/>
      <c r="I1430" s="169"/>
      <c r="J1430" s="169"/>
      <c r="K1430"/>
      <c r="L1430" s="170"/>
      <c r="M1430" s="170"/>
      <c r="N1430" s="170"/>
      <c r="O1430" s="170"/>
      <c r="P1430" s="169"/>
      <c r="Q1430" s="169"/>
      <c r="R1430" s="169"/>
      <c r="S1430" s="169"/>
      <c r="T1430" s="169"/>
      <c r="U1430" s="169"/>
      <c r="V1430" s="169"/>
      <c r="W1430" s="169"/>
      <c r="X1430" s="170"/>
      <c r="Y1430" s="170"/>
      <c r="Z1430" s="170"/>
      <c r="AA1430" s="170"/>
      <c r="AB1430" s="170"/>
      <c r="AC1430" s="170"/>
      <c r="AD1430" s="170"/>
      <c r="AE1430" s="171"/>
      <c r="AF1430" s="170"/>
      <c r="AG1430" s="170"/>
      <c r="AH1430" s="17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</row>
    <row r="1431" spans="1:149" s="1" customFormat="1" x14ac:dyDescent="0.35">
      <c r="A1431" s="190"/>
      <c r="B1431" s="2"/>
      <c r="C1431" s="2"/>
      <c r="D1431" s="2"/>
      <c r="E1431" s="2"/>
      <c r="F1431" s="2"/>
      <c r="G1431" s="2"/>
      <c r="H1431" s="169"/>
      <c r="I1431" s="169"/>
      <c r="J1431" s="169"/>
      <c r="K1431"/>
      <c r="L1431" s="170"/>
      <c r="M1431" s="170"/>
      <c r="N1431" s="170"/>
      <c r="O1431" s="170"/>
      <c r="P1431" s="169"/>
      <c r="Q1431" s="169"/>
      <c r="R1431" s="169"/>
      <c r="S1431" s="169"/>
      <c r="T1431" s="169"/>
      <c r="U1431" s="169"/>
      <c r="V1431" s="169"/>
      <c r="W1431" s="169"/>
      <c r="X1431" s="11"/>
      <c r="Y1431" s="170"/>
      <c r="Z1431" s="170"/>
      <c r="AA1431" s="170"/>
      <c r="AB1431" s="170"/>
      <c r="AC1431" s="170"/>
      <c r="AD1431" s="170"/>
      <c r="AE1431" s="171"/>
      <c r="AF1431" s="170"/>
      <c r="AG1431" s="170"/>
      <c r="AH1431" s="170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</row>
    <row r="1432" spans="1:149" s="1" customFormat="1" x14ac:dyDescent="0.35">
      <c r="A1432" s="190"/>
      <c r="B1432" s="2"/>
      <c r="C1432" s="2"/>
      <c r="D1432" s="2"/>
      <c r="E1432" s="2"/>
      <c r="F1432" s="2"/>
      <c r="G1432" s="2"/>
      <c r="H1432" s="169"/>
      <c r="I1432" s="169"/>
      <c r="J1432" s="169"/>
      <c r="K1432"/>
      <c r="L1432" s="170"/>
      <c r="M1432" s="170"/>
      <c r="N1432" s="170"/>
      <c r="O1432" s="170"/>
      <c r="P1432" s="169"/>
      <c r="Q1432" s="169"/>
      <c r="R1432" s="169"/>
      <c r="S1432" s="169"/>
      <c r="T1432" s="169"/>
      <c r="U1432" s="169"/>
      <c r="V1432" s="169"/>
      <c r="W1432" s="169"/>
      <c r="X1432" s="11"/>
      <c r="Y1432" s="170"/>
      <c r="Z1432" s="170"/>
      <c r="AA1432" s="170"/>
      <c r="AB1432" s="170"/>
      <c r="AC1432" s="170"/>
      <c r="AD1432" s="170"/>
      <c r="AE1432" s="171"/>
      <c r="AF1432" s="170"/>
      <c r="AG1432" s="170"/>
      <c r="AH1432" s="170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</row>
    <row r="1433" spans="1:149" s="1" customFormat="1" x14ac:dyDescent="0.35">
      <c r="A1433" s="190"/>
      <c r="B1433" s="2"/>
      <c r="C1433" s="2"/>
      <c r="D1433" s="2"/>
      <c r="E1433" s="2"/>
      <c r="F1433" s="2"/>
      <c r="G1433" s="2"/>
      <c r="H1433" s="169"/>
      <c r="I1433" s="169"/>
      <c r="J1433" s="169"/>
      <c r="K1433"/>
      <c r="L1433" s="170"/>
      <c r="M1433" s="170"/>
      <c r="N1433" s="170"/>
      <c r="O1433" s="170"/>
      <c r="P1433" s="169"/>
      <c r="Q1433" s="169"/>
      <c r="R1433" s="169"/>
      <c r="S1433" s="169"/>
      <c r="T1433" s="169"/>
      <c r="U1433" s="169"/>
      <c r="V1433" s="169"/>
      <c r="W1433" s="169"/>
      <c r="X1433" s="11"/>
      <c r="Y1433" s="170"/>
      <c r="Z1433" s="170"/>
      <c r="AA1433" s="170"/>
      <c r="AB1433" s="170"/>
      <c r="AC1433" s="170"/>
      <c r="AD1433" s="170"/>
      <c r="AE1433" s="171"/>
      <c r="AF1433" s="170"/>
      <c r="AG1433" s="170"/>
      <c r="AH1433" s="170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</row>
    <row r="1434" spans="1:149" s="1" customFormat="1" x14ac:dyDescent="0.35">
      <c r="A1434" s="190"/>
      <c r="B1434" s="2"/>
      <c r="C1434" s="2"/>
      <c r="D1434" s="2"/>
      <c r="E1434" s="2"/>
      <c r="F1434" s="2"/>
      <c r="G1434" s="2"/>
      <c r="H1434" s="169"/>
      <c r="I1434" s="169"/>
      <c r="J1434" s="169"/>
      <c r="K1434"/>
      <c r="L1434" s="170"/>
      <c r="M1434" s="170"/>
      <c r="N1434" s="170"/>
      <c r="O1434" s="170"/>
      <c r="P1434" s="169"/>
      <c r="Q1434" s="169"/>
      <c r="R1434" s="169"/>
      <c r="S1434" s="169"/>
      <c r="T1434" s="169"/>
      <c r="U1434" s="169"/>
      <c r="V1434" s="169"/>
      <c r="W1434" s="169"/>
      <c r="X1434" s="170"/>
      <c r="Y1434" s="170"/>
      <c r="Z1434" s="170"/>
      <c r="AA1434" s="170"/>
      <c r="AB1434" s="170"/>
      <c r="AC1434" s="170"/>
      <c r="AD1434" s="170"/>
      <c r="AE1434" s="171"/>
      <c r="AF1434" s="170"/>
      <c r="AG1434" s="170"/>
      <c r="AH1434" s="170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</row>
    <row r="1435" spans="1:149" s="1" customFormat="1" x14ac:dyDescent="0.35">
      <c r="A1435" s="190"/>
      <c r="B1435" s="2"/>
      <c r="C1435" s="2"/>
      <c r="D1435" s="2"/>
      <c r="E1435" s="2"/>
      <c r="F1435" s="2"/>
      <c r="G1435" s="2"/>
      <c r="H1435" s="169"/>
      <c r="I1435" s="169"/>
      <c r="J1435" s="169"/>
      <c r="K1435"/>
      <c r="L1435" s="170"/>
      <c r="M1435" s="170"/>
      <c r="N1435" s="170"/>
      <c r="O1435" s="170"/>
      <c r="P1435" s="169"/>
      <c r="Q1435" s="169"/>
      <c r="R1435" s="169"/>
      <c r="S1435" s="169"/>
      <c r="T1435" s="169"/>
      <c r="U1435" s="169"/>
      <c r="V1435" s="169"/>
      <c r="W1435" s="169"/>
      <c r="X1435" s="11"/>
      <c r="Y1435" s="170"/>
      <c r="Z1435" s="170"/>
      <c r="AA1435" s="170"/>
      <c r="AB1435" s="170"/>
      <c r="AC1435" s="170"/>
      <c r="AD1435" s="170"/>
      <c r="AE1435" s="171"/>
      <c r="AF1435" s="170"/>
      <c r="AG1435" s="170"/>
      <c r="AH1435" s="170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</row>
    <row r="1436" spans="1:149" s="1" customFormat="1" x14ac:dyDescent="0.35">
      <c r="A1436" s="190"/>
      <c r="B1436" s="2"/>
      <c r="C1436" s="2"/>
      <c r="D1436" s="2"/>
      <c r="E1436" s="2"/>
      <c r="F1436" s="2"/>
      <c r="G1436" s="2"/>
      <c r="H1436" s="169"/>
      <c r="I1436" s="169"/>
      <c r="J1436" s="169"/>
      <c r="K1436"/>
      <c r="L1436" s="170"/>
      <c r="M1436" s="170"/>
      <c r="N1436" s="170"/>
      <c r="O1436" s="170"/>
      <c r="P1436" s="169"/>
      <c r="Q1436" s="169"/>
      <c r="R1436" s="169"/>
      <c r="S1436" s="169"/>
      <c r="T1436" s="169"/>
      <c r="U1436" s="169"/>
      <c r="V1436" s="169"/>
      <c r="W1436" s="169"/>
      <c r="X1436" s="11"/>
      <c r="Y1436" s="170"/>
      <c r="Z1436" s="170"/>
      <c r="AA1436" s="170"/>
      <c r="AB1436" s="170"/>
      <c r="AC1436" s="170"/>
      <c r="AD1436" s="170"/>
      <c r="AE1436" s="171"/>
      <c r="AF1436" s="170"/>
      <c r="AG1436" s="170"/>
      <c r="AH1436" s="170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</row>
    <row r="1437" spans="1:149" s="1" customFormat="1" x14ac:dyDescent="0.35">
      <c r="A1437" s="190"/>
      <c r="B1437" s="2"/>
      <c r="C1437" s="2"/>
      <c r="D1437" s="2"/>
      <c r="E1437" s="2"/>
      <c r="F1437" s="2"/>
      <c r="G1437" s="2"/>
      <c r="H1437" s="169"/>
      <c r="I1437" s="169"/>
      <c r="J1437" s="169"/>
      <c r="K1437"/>
      <c r="L1437" s="170"/>
      <c r="M1437" s="170"/>
      <c r="N1437" s="170"/>
      <c r="O1437" s="170"/>
      <c r="P1437" s="169"/>
      <c r="Q1437" s="169"/>
      <c r="R1437" s="169"/>
      <c r="S1437" s="169"/>
      <c r="T1437" s="169"/>
      <c r="U1437" s="169"/>
      <c r="V1437" s="169"/>
      <c r="W1437" s="169"/>
      <c r="X1437" s="11"/>
      <c r="Y1437" s="170"/>
      <c r="Z1437" s="170"/>
      <c r="AA1437" s="170"/>
      <c r="AB1437" s="170"/>
      <c r="AC1437" s="170"/>
      <c r="AD1437" s="170"/>
      <c r="AE1437" s="171"/>
      <c r="AF1437" s="170"/>
      <c r="AG1437" s="170"/>
      <c r="AH1437" s="170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</row>
    <row r="1438" spans="1:149" s="1" customFormat="1" x14ac:dyDescent="0.35">
      <c r="A1438" s="190"/>
      <c r="B1438" s="2"/>
      <c r="C1438" s="2"/>
      <c r="D1438" s="2"/>
      <c r="E1438" s="2"/>
      <c r="F1438" s="2"/>
      <c r="G1438" s="2"/>
      <c r="H1438" s="169"/>
      <c r="I1438" s="169"/>
      <c r="J1438" s="169"/>
      <c r="K1438"/>
      <c r="L1438" s="170"/>
      <c r="M1438" s="170"/>
      <c r="N1438" s="170"/>
      <c r="O1438" s="170"/>
      <c r="P1438" s="169"/>
      <c r="Q1438" s="169"/>
      <c r="R1438" s="169"/>
      <c r="S1438" s="169"/>
      <c r="T1438" s="169"/>
      <c r="U1438" s="169"/>
      <c r="V1438" s="169"/>
      <c r="W1438" s="169"/>
      <c r="X1438" s="170"/>
      <c r="Y1438" s="170"/>
      <c r="Z1438" s="170"/>
      <c r="AA1438" s="170"/>
      <c r="AB1438" s="170"/>
      <c r="AC1438" s="170"/>
      <c r="AD1438" s="170"/>
      <c r="AE1438" s="171"/>
      <c r="AF1438" s="170"/>
      <c r="AG1438" s="170"/>
      <c r="AH1438" s="170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</row>
    <row r="1439" spans="1:149" s="1" customFormat="1" x14ac:dyDescent="0.35">
      <c r="A1439" s="190"/>
      <c r="B1439" s="2"/>
      <c r="C1439" s="2"/>
      <c r="D1439" s="2"/>
      <c r="E1439" s="2"/>
      <c r="F1439" s="2"/>
      <c r="G1439" s="2"/>
      <c r="H1439" s="169"/>
      <c r="I1439" s="169"/>
      <c r="J1439" s="169"/>
      <c r="K1439"/>
      <c r="L1439" s="170"/>
      <c r="M1439" s="170"/>
      <c r="N1439" s="170"/>
      <c r="O1439" s="170"/>
      <c r="P1439" s="169"/>
      <c r="Q1439" s="169"/>
      <c r="R1439" s="169"/>
      <c r="S1439" s="169"/>
      <c r="T1439" s="169"/>
      <c r="U1439" s="169"/>
      <c r="V1439" s="169"/>
      <c r="W1439" s="169"/>
      <c r="X1439" s="11"/>
      <c r="Y1439" s="170"/>
      <c r="Z1439" s="170"/>
      <c r="AA1439" s="170"/>
      <c r="AB1439" s="170"/>
      <c r="AC1439" s="170"/>
      <c r="AD1439" s="170"/>
      <c r="AE1439" s="171"/>
      <c r="AF1439" s="170"/>
      <c r="AG1439" s="170"/>
      <c r="AH1439" s="170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</row>
    <row r="1440" spans="1:149" s="1" customFormat="1" x14ac:dyDescent="0.35">
      <c r="A1440" s="190"/>
      <c r="B1440" s="2"/>
      <c r="C1440" s="2"/>
      <c r="D1440" s="2"/>
      <c r="E1440" s="2"/>
      <c r="F1440" s="2"/>
      <c r="G1440" s="2"/>
      <c r="H1440" s="169"/>
      <c r="I1440" s="169"/>
      <c r="J1440" s="169"/>
      <c r="K1440"/>
      <c r="L1440" s="170"/>
      <c r="M1440" s="170"/>
      <c r="N1440" s="170"/>
      <c r="O1440" s="170"/>
      <c r="P1440" s="169"/>
      <c r="Q1440" s="169"/>
      <c r="R1440" s="169"/>
      <c r="S1440" s="169"/>
      <c r="T1440" s="169"/>
      <c r="U1440" s="169"/>
      <c r="V1440" s="169"/>
      <c r="W1440" s="169"/>
      <c r="X1440" s="11"/>
      <c r="Y1440" s="170"/>
      <c r="Z1440" s="170"/>
      <c r="AA1440" s="170"/>
      <c r="AB1440" s="170"/>
      <c r="AC1440" s="170"/>
      <c r="AD1440" s="170"/>
      <c r="AE1440" s="171"/>
      <c r="AF1440" s="170"/>
      <c r="AG1440" s="170"/>
      <c r="AH1440" s="17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</row>
    <row r="1441" spans="1:149" s="1" customFormat="1" x14ac:dyDescent="0.35">
      <c r="A1441" s="190"/>
      <c r="B1441" s="2"/>
      <c r="C1441" s="2"/>
      <c r="D1441" s="2"/>
      <c r="E1441" s="2"/>
      <c r="F1441" s="2"/>
      <c r="G1441" s="2"/>
      <c r="H1441" s="169"/>
      <c r="I1441" s="169"/>
      <c r="J1441" s="169"/>
      <c r="K1441"/>
      <c r="L1441" s="170"/>
      <c r="M1441" s="170"/>
      <c r="N1441" s="170"/>
      <c r="O1441" s="170"/>
      <c r="P1441" s="169"/>
      <c r="Q1441" s="169"/>
      <c r="R1441" s="169"/>
      <c r="S1441" s="169"/>
      <c r="T1441" s="169"/>
      <c r="U1441" s="169"/>
      <c r="V1441" s="169"/>
      <c r="W1441" s="169"/>
      <c r="X1441" s="11"/>
      <c r="Y1441" s="170"/>
      <c r="Z1441" s="170"/>
      <c r="AA1441" s="170"/>
      <c r="AB1441" s="170"/>
      <c r="AC1441" s="170"/>
      <c r="AD1441" s="170"/>
      <c r="AE1441" s="171"/>
      <c r="AF1441" s="170"/>
      <c r="AG1441" s="170"/>
      <c r="AH1441" s="170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</row>
    <row r="1442" spans="1:149" s="1" customFormat="1" x14ac:dyDescent="0.35">
      <c r="A1442" s="190"/>
      <c r="B1442" s="2"/>
      <c r="C1442" s="2"/>
      <c r="D1442" s="2"/>
      <c r="E1442" s="2"/>
      <c r="F1442" s="2"/>
      <c r="G1442" s="2"/>
      <c r="H1442" s="169"/>
      <c r="I1442" s="169"/>
      <c r="J1442" s="169"/>
      <c r="K1442"/>
      <c r="L1442" s="170"/>
      <c r="M1442" s="170"/>
      <c r="N1442" s="170"/>
      <c r="O1442" s="170"/>
      <c r="P1442" s="169"/>
      <c r="Q1442" s="169"/>
      <c r="R1442" s="169"/>
      <c r="S1442" s="169"/>
      <c r="T1442" s="169"/>
      <c r="U1442" s="169"/>
      <c r="V1442" s="169"/>
      <c r="W1442" s="169"/>
      <c r="X1442" s="170"/>
      <c r="Y1442" s="170"/>
      <c r="Z1442" s="170"/>
      <c r="AA1442" s="170"/>
      <c r="AB1442" s="170"/>
      <c r="AC1442" s="170"/>
      <c r="AD1442" s="170"/>
      <c r="AE1442" s="171"/>
      <c r="AF1442" s="170"/>
      <c r="AG1442" s="170"/>
      <c r="AH1442" s="170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</row>
    <row r="1443" spans="1:149" s="1" customFormat="1" x14ac:dyDescent="0.35">
      <c r="A1443" s="190"/>
      <c r="B1443" s="2"/>
      <c r="C1443" s="2"/>
      <c r="D1443" s="2"/>
      <c r="E1443" s="2"/>
      <c r="F1443" s="2"/>
      <c r="G1443" s="2"/>
      <c r="H1443" s="169"/>
      <c r="I1443" s="169"/>
      <c r="J1443" s="169"/>
      <c r="K1443"/>
      <c r="L1443" s="170"/>
      <c r="M1443" s="170"/>
      <c r="N1443" s="170"/>
      <c r="O1443" s="170"/>
      <c r="P1443" s="169"/>
      <c r="Q1443" s="169"/>
      <c r="R1443" s="169"/>
      <c r="S1443" s="169"/>
      <c r="T1443" s="169"/>
      <c r="U1443" s="169"/>
      <c r="V1443" s="169"/>
      <c r="W1443" s="169"/>
      <c r="X1443" s="11"/>
      <c r="Y1443" s="170"/>
      <c r="Z1443" s="170"/>
      <c r="AA1443" s="170"/>
      <c r="AB1443" s="170"/>
      <c r="AC1443" s="170"/>
      <c r="AD1443" s="170"/>
      <c r="AE1443" s="171"/>
      <c r="AF1443" s="170"/>
      <c r="AG1443" s="170"/>
      <c r="AH1443" s="170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</row>
    <row r="1444" spans="1:149" s="1" customFormat="1" x14ac:dyDescent="0.35">
      <c r="A1444" s="190"/>
      <c r="B1444" s="2"/>
      <c r="C1444" s="2"/>
      <c r="D1444" s="2"/>
      <c r="E1444" s="2"/>
      <c r="F1444" s="2"/>
      <c r="G1444" s="2"/>
      <c r="H1444" s="169"/>
      <c r="I1444" s="169"/>
      <c r="J1444" s="169"/>
      <c r="K1444"/>
      <c r="L1444" s="170"/>
      <c r="M1444" s="170"/>
      <c r="N1444" s="170"/>
      <c r="O1444" s="170"/>
      <c r="P1444" s="169"/>
      <c r="Q1444" s="169"/>
      <c r="R1444" s="169"/>
      <c r="S1444" s="169"/>
      <c r="T1444" s="169"/>
      <c r="U1444" s="169"/>
      <c r="V1444" s="169"/>
      <c r="W1444" s="169"/>
      <c r="X1444" s="11"/>
      <c r="Y1444" s="170"/>
      <c r="Z1444" s="170"/>
      <c r="AA1444" s="170"/>
      <c r="AB1444" s="170"/>
      <c r="AC1444" s="170"/>
      <c r="AD1444" s="170"/>
      <c r="AE1444" s="171"/>
      <c r="AF1444" s="170"/>
      <c r="AG1444" s="170"/>
      <c r="AH1444" s="170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</row>
    <row r="1445" spans="1:149" s="1" customFormat="1" x14ac:dyDescent="0.35">
      <c r="A1445" s="190"/>
      <c r="B1445" s="2"/>
      <c r="C1445" s="2"/>
      <c r="D1445" s="2"/>
      <c r="E1445" s="2"/>
      <c r="F1445" s="2"/>
      <c r="G1445" s="2"/>
      <c r="H1445" s="169"/>
      <c r="I1445" s="169"/>
      <c r="J1445" s="169"/>
      <c r="K1445"/>
      <c r="L1445" s="170"/>
      <c r="M1445" s="170"/>
      <c r="N1445" s="170"/>
      <c r="O1445" s="170"/>
      <c r="P1445" s="169"/>
      <c r="Q1445" s="169"/>
      <c r="R1445" s="169"/>
      <c r="S1445" s="169"/>
      <c r="T1445" s="169"/>
      <c r="U1445" s="169"/>
      <c r="V1445" s="169"/>
      <c r="W1445" s="169"/>
      <c r="X1445" s="11"/>
      <c r="Y1445" s="170"/>
      <c r="Z1445" s="170"/>
      <c r="AA1445" s="170"/>
      <c r="AB1445" s="170"/>
      <c r="AC1445" s="170"/>
      <c r="AD1445" s="170"/>
      <c r="AE1445" s="171"/>
      <c r="AF1445" s="170"/>
      <c r="AG1445" s="170"/>
      <c r="AH1445" s="170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</row>
    <row r="1446" spans="1:149" s="1" customFormat="1" x14ac:dyDescent="0.35">
      <c r="A1446" s="190"/>
      <c r="B1446" s="2"/>
      <c r="C1446" s="2"/>
      <c r="D1446" s="2"/>
      <c r="E1446" s="2"/>
      <c r="F1446" s="2"/>
      <c r="G1446" s="2"/>
      <c r="H1446" s="169"/>
      <c r="I1446" s="169"/>
      <c r="J1446" s="169"/>
      <c r="K1446"/>
      <c r="L1446" s="170"/>
      <c r="M1446" s="170"/>
      <c r="N1446" s="170"/>
      <c r="O1446" s="170"/>
      <c r="P1446" s="169"/>
      <c r="Q1446" s="169"/>
      <c r="R1446" s="169"/>
      <c r="S1446" s="169"/>
      <c r="T1446" s="169"/>
      <c r="U1446" s="169"/>
      <c r="V1446" s="169"/>
      <c r="W1446" s="169"/>
      <c r="X1446" s="170"/>
      <c r="Y1446" s="170"/>
      <c r="Z1446" s="170"/>
      <c r="AA1446" s="170"/>
      <c r="AB1446" s="170"/>
      <c r="AC1446" s="170"/>
      <c r="AD1446" s="170"/>
      <c r="AE1446" s="171"/>
      <c r="AF1446" s="170"/>
      <c r="AG1446" s="170"/>
      <c r="AH1446" s="170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</row>
    <row r="1447" spans="1:149" s="1" customFormat="1" x14ac:dyDescent="0.35">
      <c r="A1447" s="190"/>
      <c r="B1447" s="2"/>
      <c r="C1447" s="2"/>
      <c r="D1447" s="2"/>
      <c r="E1447" s="2"/>
      <c r="F1447" s="2"/>
      <c r="G1447" s="2"/>
      <c r="H1447" s="169"/>
      <c r="I1447" s="169"/>
      <c r="J1447" s="169"/>
      <c r="K1447"/>
      <c r="L1447" s="170"/>
      <c r="M1447" s="170"/>
      <c r="N1447" s="170"/>
      <c r="O1447" s="170"/>
      <c r="P1447" s="169"/>
      <c r="Q1447" s="169"/>
      <c r="R1447" s="169"/>
      <c r="S1447" s="169"/>
      <c r="T1447" s="169"/>
      <c r="U1447" s="169"/>
      <c r="V1447" s="169"/>
      <c r="W1447" s="169"/>
      <c r="X1447" s="11"/>
      <c r="Y1447" s="170"/>
      <c r="Z1447" s="170"/>
      <c r="AA1447" s="170"/>
      <c r="AB1447" s="170"/>
      <c r="AC1447" s="170"/>
      <c r="AD1447" s="170"/>
      <c r="AE1447" s="171"/>
      <c r="AF1447" s="170"/>
      <c r="AG1447" s="170"/>
      <c r="AH1447" s="170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</row>
    <row r="1448" spans="1:149" s="1" customFormat="1" x14ac:dyDescent="0.35">
      <c r="A1448" s="190"/>
      <c r="B1448" s="2"/>
      <c r="C1448" s="2"/>
      <c r="D1448" s="2"/>
      <c r="E1448" s="2"/>
      <c r="F1448" s="2"/>
      <c r="G1448" s="2"/>
      <c r="H1448" s="169"/>
      <c r="I1448" s="169"/>
      <c r="J1448" s="169"/>
      <c r="K1448"/>
      <c r="L1448" s="170"/>
      <c r="M1448" s="170"/>
      <c r="N1448" s="170"/>
      <c r="O1448" s="170"/>
      <c r="P1448" s="169"/>
      <c r="Q1448" s="169"/>
      <c r="R1448" s="169"/>
      <c r="S1448" s="169"/>
      <c r="T1448" s="169"/>
      <c r="U1448" s="169"/>
      <c r="V1448" s="169"/>
      <c r="W1448" s="169"/>
      <c r="X1448" s="11"/>
      <c r="Y1448" s="170"/>
      <c r="Z1448" s="170"/>
      <c r="AA1448" s="170"/>
      <c r="AB1448" s="170"/>
      <c r="AC1448" s="170"/>
      <c r="AD1448" s="170"/>
      <c r="AE1448" s="171"/>
      <c r="AF1448" s="170"/>
      <c r="AG1448" s="170"/>
      <c r="AH1448" s="170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</row>
    <row r="1449" spans="1:149" s="1" customFormat="1" x14ac:dyDescent="0.35">
      <c r="A1449" s="190"/>
      <c r="B1449" s="2"/>
      <c r="C1449" s="2"/>
      <c r="D1449" s="2"/>
      <c r="E1449" s="2"/>
      <c r="F1449" s="2"/>
      <c r="G1449" s="2"/>
      <c r="H1449" s="169"/>
      <c r="I1449" s="169"/>
      <c r="J1449" s="169"/>
      <c r="K1449"/>
      <c r="L1449" s="170"/>
      <c r="M1449" s="170"/>
      <c r="N1449" s="170"/>
      <c r="O1449" s="170"/>
      <c r="P1449" s="169"/>
      <c r="Q1449" s="169"/>
      <c r="R1449" s="169"/>
      <c r="S1449" s="169"/>
      <c r="T1449" s="169"/>
      <c r="U1449" s="169"/>
      <c r="V1449" s="169"/>
      <c r="W1449" s="169"/>
      <c r="X1449" s="11"/>
      <c r="Y1449" s="170"/>
      <c r="Z1449" s="170"/>
      <c r="AA1449" s="170"/>
      <c r="AB1449" s="170"/>
      <c r="AC1449" s="170"/>
      <c r="AD1449" s="170"/>
      <c r="AE1449" s="171"/>
      <c r="AF1449" s="170"/>
      <c r="AG1449" s="170"/>
      <c r="AH1449" s="170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</row>
  </sheetData>
  <mergeCells count="371">
    <mergeCell ref="A10:A13"/>
    <mergeCell ref="A14:A17"/>
    <mergeCell ref="A18:A21"/>
    <mergeCell ref="A22:A25"/>
    <mergeCell ref="A26:A29"/>
    <mergeCell ref="A30:A33"/>
    <mergeCell ref="A34:A37"/>
    <mergeCell ref="A38:A41"/>
    <mergeCell ref="A1:AH3"/>
    <mergeCell ref="B4:AF6"/>
    <mergeCell ref="B8:C8"/>
    <mergeCell ref="D8:G8"/>
    <mergeCell ref="H8:I8"/>
    <mergeCell ref="L8:O8"/>
    <mergeCell ref="P8:S8"/>
    <mergeCell ref="T8:W8"/>
    <mergeCell ref="Y8:AB8"/>
    <mergeCell ref="AC8:AD8"/>
    <mergeCell ref="AF8:AG8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50:A253"/>
    <mergeCell ref="A254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A290:A293"/>
    <mergeCell ref="A294:A297"/>
    <mergeCell ref="A298:A301"/>
    <mergeCell ref="A302:A305"/>
    <mergeCell ref="A306:A309"/>
    <mergeCell ref="A310:A313"/>
    <mergeCell ref="A314:A317"/>
    <mergeCell ref="A318:A321"/>
    <mergeCell ref="A322:A325"/>
    <mergeCell ref="A326:A329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362:A365"/>
    <mergeCell ref="A366:A369"/>
    <mergeCell ref="A370:A373"/>
    <mergeCell ref="A374:A377"/>
    <mergeCell ref="A378:A381"/>
    <mergeCell ref="A382:A385"/>
    <mergeCell ref="A386:A389"/>
    <mergeCell ref="A390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3"/>
    <mergeCell ref="A454:A457"/>
    <mergeCell ref="A458:A461"/>
    <mergeCell ref="A462:A465"/>
    <mergeCell ref="A466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5"/>
    <mergeCell ref="A506:A509"/>
    <mergeCell ref="A510:A513"/>
    <mergeCell ref="A514:A517"/>
    <mergeCell ref="A518:A521"/>
    <mergeCell ref="A522:A525"/>
    <mergeCell ref="A526:A529"/>
    <mergeCell ref="A530:A533"/>
    <mergeCell ref="A534:A537"/>
    <mergeCell ref="A538:A541"/>
    <mergeCell ref="A542:A545"/>
    <mergeCell ref="A546:A549"/>
    <mergeCell ref="A550:A553"/>
    <mergeCell ref="A554:A557"/>
    <mergeCell ref="A558:A561"/>
    <mergeCell ref="A562:A565"/>
    <mergeCell ref="A566:A569"/>
    <mergeCell ref="A570:A573"/>
    <mergeCell ref="A574:A577"/>
    <mergeCell ref="A578:A581"/>
    <mergeCell ref="A582:A585"/>
    <mergeCell ref="A586:A589"/>
    <mergeCell ref="A590:A593"/>
    <mergeCell ref="A594:A597"/>
    <mergeCell ref="A598:A601"/>
    <mergeCell ref="A602:A605"/>
    <mergeCell ref="A606:A609"/>
    <mergeCell ref="A610:A613"/>
    <mergeCell ref="A614:A617"/>
    <mergeCell ref="A618:A621"/>
    <mergeCell ref="A622:A625"/>
    <mergeCell ref="A626:A629"/>
    <mergeCell ref="A630:A633"/>
    <mergeCell ref="A634:A637"/>
    <mergeCell ref="A638:A641"/>
    <mergeCell ref="A642:A645"/>
    <mergeCell ref="A646:A649"/>
    <mergeCell ref="A650:A653"/>
    <mergeCell ref="A654:A657"/>
    <mergeCell ref="A658:A661"/>
    <mergeCell ref="A662:A665"/>
    <mergeCell ref="A666:A669"/>
    <mergeCell ref="A670:A673"/>
    <mergeCell ref="A674:A677"/>
    <mergeCell ref="A678:A681"/>
    <mergeCell ref="A682:A685"/>
    <mergeCell ref="A686:A689"/>
    <mergeCell ref="A690:A693"/>
    <mergeCell ref="A694:A697"/>
    <mergeCell ref="A698:A701"/>
    <mergeCell ref="A702:A705"/>
    <mergeCell ref="A706:A709"/>
    <mergeCell ref="A710:A713"/>
    <mergeCell ref="A714:A717"/>
    <mergeCell ref="A718:A721"/>
    <mergeCell ref="A722:A725"/>
    <mergeCell ref="A726:A729"/>
    <mergeCell ref="A730:A733"/>
    <mergeCell ref="A734:A737"/>
    <mergeCell ref="A738:A741"/>
    <mergeCell ref="A742:A745"/>
    <mergeCell ref="A746:A749"/>
    <mergeCell ref="A750:A753"/>
    <mergeCell ref="A754:A757"/>
    <mergeCell ref="A758:A761"/>
    <mergeCell ref="A762:A765"/>
    <mergeCell ref="A766:A769"/>
    <mergeCell ref="A770:A773"/>
    <mergeCell ref="A774:A777"/>
    <mergeCell ref="A778:A781"/>
    <mergeCell ref="A782:A785"/>
    <mergeCell ref="A786:A789"/>
    <mergeCell ref="A790:A793"/>
    <mergeCell ref="A794:A797"/>
    <mergeCell ref="A798:A801"/>
    <mergeCell ref="A802:A805"/>
    <mergeCell ref="A806:A809"/>
    <mergeCell ref="A810:A813"/>
    <mergeCell ref="A814:A817"/>
    <mergeCell ref="A818:A821"/>
    <mergeCell ref="A822:A825"/>
    <mergeCell ref="A826:A829"/>
    <mergeCell ref="A830:A833"/>
    <mergeCell ref="A834:A837"/>
    <mergeCell ref="A838:A841"/>
    <mergeCell ref="A842:A845"/>
    <mergeCell ref="A846:A849"/>
    <mergeCell ref="A850:A853"/>
    <mergeCell ref="A854:A857"/>
    <mergeCell ref="A858:A861"/>
    <mergeCell ref="A862:A865"/>
    <mergeCell ref="A866:A869"/>
    <mergeCell ref="A870:A873"/>
    <mergeCell ref="A874:A877"/>
    <mergeCell ref="A878:A881"/>
    <mergeCell ref="A882:A885"/>
    <mergeCell ref="A886:A889"/>
    <mergeCell ref="A890:A893"/>
    <mergeCell ref="A894:A897"/>
    <mergeCell ref="A898:A901"/>
    <mergeCell ref="A902:A905"/>
    <mergeCell ref="A906:A909"/>
    <mergeCell ref="A910:A913"/>
    <mergeCell ref="A914:A917"/>
    <mergeCell ref="A918:A921"/>
    <mergeCell ref="A922:A925"/>
    <mergeCell ref="A926:A929"/>
    <mergeCell ref="A930:A933"/>
    <mergeCell ref="A934:A937"/>
    <mergeCell ref="A938:A941"/>
    <mergeCell ref="A942:A945"/>
    <mergeCell ref="A946:A949"/>
    <mergeCell ref="A950:A953"/>
    <mergeCell ref="A954:A957"/>
    <mergeCell ref="A958:A961"/>
    <mergeCell ref="A962:A965"/>
    <mergeCell ref="A966:A969"/>
    <mergeCell ref="A970:A973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42:A1445"/>
    <mergeCell ref="A1446:A1449"/>
    <mergeCell ref="A1418:A1421"/>
    <mergeCell ref="A1422:A1425"/>
    <mergeCell ref="A1426:A1429"/>
    <mergeCell ref="A1430:A1433"/>
    <mergeCell ref="A1434:A1437"/>
    <mergeCell ref="A1438:A144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054E8-B4FF-4C76-9E96-B8EF5A563E3F}">
  <dimension ref="A1:CO293"/>
  <sheetViews>
    <sheetView topLeftCell="A243" zoomScale="40" zoomScaleNormal="55" workbookViewId="0">
      <selection activeCell="T16" sqref="T16"/>
    </sheetView>
  </sheetViews>
  <sheetFormatPr defaultRowHeight="14.5" x14ac:dyDescent="0.35"/>
  <cols>
    <col min="11" max="19" width="8.81640625" customWidth="1"/>
    <col min="20" max="20" width="16.81640625" customWidth="1"/>
    <col min="21" max="21" width="14.26953125" style="2" customWidth="1"/>
    <col min="22" max="36" width="8.81640625" customWidth="1"/>
  </cols>
  <sheetData>
    <row r="1" spans="1:93" ht="18.5" x14ac:dyDescent="0.35">
      <c r="A1" s="331" t="s">
        <v>62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330"/>
      <c r="X1" s="330"/>
      <c r="Y1" s="330"/>
      <c r="Z1" s="330"/>
      <c r="AA1" s="330"/>
      <c r="AB1" s="330"/>
      <c r="AC1" s="330"/>
      <c r="AD1" s="330"/>
      <c r="AE1" s="330"/>
      <c r="AF1" s="330"/>
      <c r="AG1" s="330"/>
      <c r="AH1" s="330"/>
      <c r="AI1" s="330"/>
      <c r="AJ1" s="330"/>
    </row>
    <row r="2" spans="1:93" ht="18.5" x14ac:dyDescent="0.35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330"/>
      <c r="X2" s="330"/>
      <c r="Y2" s="330"/>
      <c r="Z2" s="330"/>
      <c r="AA2" s="330"/>
      <c r="AB2" s="330"/>
      <c r="AC2" s="330"/>
      <c r="AD2" s="330"/>
      <c r="AE2" s="330"/>
      <c r="AF2" s="330"/>
      <c r="AG2" s="330"/>
      <c r="AH2" s="330"/>
      <c r="AI2" s="330"/>
      <c r="AJ2" s="330"/>
    </row>
    <row r="3" spans="1:93" ht="24.75" customHeight="1" x14ac:dyDescent="0.3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</row>
    <row r="4" spans="1:93" ht="15" customHeight="1" x14ac:dyDescent="0.35">
      <c r="B4" s="189" t="s">
        <v>61</v>
      </c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</row>
    <row r="5" spans="1:93" ht="15" customHeight="1" x14ac:dyDescent="0.35"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</row>
    <row r="6" spans="1:93" ht="15" customHeight="1" x14ac:dyDescent="0.35"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</row>
    <row r="7" spans="1:93" ht="15" thickBot="1" x14ac:dyDescent="0.4"/>
    <row r="8" spans="1:93" s="1" customFormat="1" ht="15" thickBot="1" x14ac:dyDescent="0.4">
      <c r="A8" s="124" t="s">
        <v>0</v>
      </c>
      <c r="B8" s="325" t="s">
        <v>1</v>
      </c>
      <c r="C8" s="324"/>
      <c r="D8" s="181" t="s">
        <v>31</v>
      </c>
      <c r="E8" s="325" t="s">
        <v>49</v>
      </c>
      <c r="F8" s="324"/>
      <c r="G8" s="329" t="s">
        <v>47</v>
      </c>
      <c r="H8" s="181" t="s">
        <v>48</v>
      </c>
      <c r="I8" s="181" t="s">
        <v>46</v>
      </c>
      <c r="J8" s="181" t="s">
        <v>5</v>
      </c>
      <c r="K8" s="325" t="s">
        <v>60</v>
      </c>
      <c r="L8" s="329"/>
      <c r="M8" s="329"/>
      <c r="N8" s="324"/>
      <c r="O8" s="325" t="s">
        <v>59</v>
      </c>
      <c r="P8" s="329"/>
      <c r="Q8" s="329"/>
      <c r="R8" s="329"/>
      <c r="S8" s="181" t="s">
        <v>58</v>
      </c>
      <c r="T8" s="328" t="s">
        <v>57</v>
      </c>
      <c r="U8" s="307" t="s">
        <v>56</v>
      </c>
      <c r="V8" s="313" t="s">
        <v>55</v>
      </c>
      <c r="W8" s="327" t="s">
        <v>54</v>
      </c>
      <c r="X8" s="327" t="s">
        <v>53</v>
      </c>
      <c r="Y8" s="321" t="s">
        <v>52</v>
      </c>
      <c r="Z8" s="320"/>
      <c r="AA8" s="320"/>
      <c r="AB8" s="326"/>
      <c r="AC8" s="325" t="s">
        <v>51</v>
      </c>
      <c r="AD8" s="324"/>
      <c r="AE8" s="323" t="s">
        <v>50</v>
      </c>
      <c r="AF8" s="214" t="s">
        <v>49</v>
      </c>
      <c r="AG8" s="322"/>
      <c r="AH8" s="321" t="s">
        <v>48</v>
      </c>
      <c r="AI8" s="320" t="s">
        <v>47</v>
      </c>
      <c r="AJ8" s="320" t="s">
        <v>46</v>
      </c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</row>
    <row r="9" spans="1:93" s="1" customFormat="1" ht="15" thickBot="1" x14ac:dyDescent="0.4">
      <c r="A9" s="124"/>
      <c r="B9" s="318"/>
      <c r="C9" s="319"/>
      <c r="D9" s="182"/>
      <c r="E9" s="318"/>
      <c r="F9" s="319"/>
      <c r="G9" s="190"/>
      <c r="H9" s="182"/>
      <c r="I9" s="182"/>
      <c r="J9" s="182"/>
      <c r="K9" s="318"/>
      <c r="L9" s="190"/>
      <c r="M9" s="190"/>
      <c r="N9" s="319"/>
      <c r="O9" s="318"/>
      <c r="P9" s="190"/>
      <c r="Q9" s="190"/>
      <c r="R9" s="190"/>
      <c r="S9" s="182"/>
      <c r="T9" s="317"/>
      <c r="U9" s="316"/>
      <c r="V9" s="315"/>
      <c r="W9" s="314"/>
      <c r="X9" s="314"/>
      <c r="Y9" s="308"/>
      <c r="Z9" s="307"/>
      <c r="AA9" s="307"/>
      <c r="AB9" s="313"/>
      <c r="AC9" s="312"/>
      <c r="AD9" s="311"/>
      <c r="AE9" s="310"/>
      <c r="AF9" s="229"/>
      <c r="AG9" s="309"/>
      <c r="AH9" s="308"/>
      <c r="AI9" s="307"/>
      <c r="AJ9" s="307"/>
      <c r="AK9"/>
      <c r="AL9"/>
      <c r="AM9"/>
      <c r="AN9" s="304" t="s">
        <v>45</v>
      </c>
      <c r="AO9" s="304"/>
      <c r="AP9" s="304"/>
      <c r="AQ9" s="304"/>
      <c r="AR9" s="304"/>
      <c r="AS9" s="304"/>
      <c r="AT9" s="304"/>
      <c r="AU9" s="304"/>
      <c r="AV9" s="304"/>
      <c r="AW9" s="304"/>
      <c r="AX9" s="304"/>
      <c r="AY9" s="304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</row>
    <row r="10" spans="1:93" s="1" customFormat="1" ht="15" thickBot="1" x14ac:dyDescent="0.4">
      <c r="A10" s="184">
        <v>1</v>
      </c>
      <c r="B10" s="108">
        <v>0</v>
      </c>
      <c r="C10" s="107">
        <v>0</v>
      </c>
      <c r="D10" s="297">
        <v>0</v>
      </c>
      <c r="E10" s="306">
        <v>-0.7</v>
      </c>
      <c r="F10" s="306">
        <v>-0.7</v>
      </c>
      <c r="G10" s="306">
        <v>-0.5</v>
      </c>
      <c r="H10" s="306">
        <v>0</v>
      </c>
      <c r="I10" s="305">
        <v>0</v>
      </c>
      <c r="J10" s="295">
        <v>3</v>
      </c>
      <c r="K10" s="294" cm="1">
        <f t="array" ref="K10:N12" xml:space="preserve"> MMULT(E10:F12, TRANSPOSE(B10:C13))+H10:H12</f>
        <v>0</v>
      </c>
      <c r="L10" s="294">
        <v>-0.7</v>
      </c>
      <c r="M10" s="294">
        <v>-0.7</v>
      </c>
      <c r="N10" s="294">
        <v>-1.4</v>
      </c>
      <c r="O10" s="135">
        <f>1/(1+EXP(-K10))</f>
        <v>0.5</v>
      </c>
      <c r="P10" s="135">
        <f>1/(1+EXP(-L10))</f>
        <v>0.33181222783183389</v>
      </c>
      <c r="Q10" s="135">
        <f>1/(1+EXP(-M10))</f>
        <v>0.33181222783183389</v>
      </c>
      <c r="R10" s="135">
        <f>1/(1+EXP(-N10))</f>
        <v>0.19781611144141825</v>
      </c>
      <c r="S10" s="293" cm="1">
        <f t="array" ref="S10:S13">MMULT(TRANSPOSE(O10:R12), G10:G12)+I10</f>
        <v>0.4</v>
      </c>
      <c r="T10" s="273">
        <f>1/(1+EXP(-S10))</f>
        <v>0.598687660112452</v>
      </c>
      <c r="U10" s="292" cm="1">
        <f t="array" ref="U10">0.25*(-SUMPRODUCT(D10:D13,LN(T10:T13))-SUMPRODUCT(1-D10:D13,LN(1-T10:T13)))</f>
        <v>0.73196511969315603</v>
      </c>
      <c r="V10" s="99" cm="1">
        <f t="array" ref="V10:V13">0.25*(T10:T13-D10:D13)</f>
        <v>0.149671915028113</v>
      </c>
      <c r="W10" s="288" cm="1">
        <f t="array" ref="W10:W12" xml:space="preserve"> TRANSPOSE(MMULT( TRANSPOSE(_xlfn.ANCHORARRAY(V10)), TRANSPOSE(O10:R12)))</f>
        <v>4.7390520275767518E-2</v>
      </c>
      <c r="X10" s="288">
        <f>SUM(_xlfn.ANCHORARRAY(V10))</f>
        <v>0.13446426659859326</v>
      </c>
      <c r="Y10" s="291" cm="1">
        <f t="array" ref="Y10:AB12">(G10:G12)*(TRANSPOSE(_xlfn.ANCHORARRAY(V10))*(O10:R12)*(1-O10:R12))</f>
        <v>-1.8708989378514125E-2</v>
      </c>
      <c r="Z10" s="60">
        <v>9.179064273839771E-3</v>
      </c>
      <c r="AA10" s="60">
        <v>1.1038028932517412E-2</v>
      </c>
      <c r="AB10" s="99">
        <v>-1.3263216931471124E-2</v>
      </c>
      <c r="AC10" s="288" cm="1">
        <f t="array" ref="AC10:AD12">MMULT((_xlfn.ANCHORARRAY(Y10)),(B10:C13))</f>
        <v>-2.2251879989537114E-3</v>
      </c>
      <c r="AD10" s="290">
        <v>-4.0841526576313528E-3</v>
      </c>
      <c r="AE10" s="282">
        <f>SUM(Y10:AB10)</f>
        <v>-1.1755113103628066E-2</v>
      </c>
      <c r="AF10" s="281" cm="1">
        <f t="array" ref="AF10:AG12">E10:F12-3*(_xlfn.ANCHORARRAY(AC10))</f>
        <v>-0.69332443600313887</v>
      </c>
      <c r="AG10" s="280">
        <v>-0.68774754202710586</v>
      </c>
      <c r="AH10" s="289" cm="1">
        <f t="array" ref="AH10:AH12">(H10:H12)-3*(AE10:AE12)</f>
        <v>3.52653393108842E-2</v>
      </c>
      <c r="AI10" s="288" cm="1">
        <f t="array" ref="AI10:AI12">G10:G12-3*(_xlfn.ANCHORARRAY(W10))</f>
        <v>-0.64217156082730253</v>
      </c>
      <c r="AJ10" s="288">
        <f>I10-3*(X10)</f>
        <v>-0.4033927997957798</v>
      </c>
      <c r="AK10"/>
      <c r="AL10" s="178"/>
      <c r="AM10"/>
      <c r="AN10" s="304"/>
      <c r="AO10" s="304"/>
      <c r="AP10" s="304"/>
      <c r="AQ10" s="304"/>
      <c r="AR10" s="304"/>
      <c r="AS10" s="304"/>
      <c r="AT10" s="304"/>
      <c r="AU10" s="304"/>
      <c r="AV10" s="304"/>
      <c r="AW10" s="304"/>
      <c r="AX10" s="304"/>
      <c r="AY10" s="304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</row>
    <row r="11" spans="1:93" s="1" customFormat="1" ht="15" thickBot="1" x14ac:dyDescent="0.4">
      <c r="A11" s="185"/>
      <c r="B11" s="95">
        <v>0</v>
      </c>
      <c r="C11" s="94">
        <v>1</v>
      </c>
      <c r="D11" s="287">
        <v>1</v>
      </c>
      <c r="E11" s="303">
        <v>-0.5</v>
      </c>
      <c r="F11" s="303">
        <v>0.7</v>
      </c>
      <c r="G11" s="303">
        <v>0.4</v>
      </c>
      <c r="H11" s="303">
        <v>0</v>
      </c>
      <c r="I11" s="302"/>
      <c r="J11" s="210"/>
      <c r="K11" s="285">
        <v>0</v>
      </c>
      <c r="L11" s="285">
        <v>0.7</v>
      </c>
      <c r="M11" s="285">
        <v>-0.5</v>
      </c>
      <c r="N11" s="285">
        <v>0.19999999999999996</v>
      </c>
      <c r="O11" s="133">
        <f>1/(1+EXP(-K11))</f>
        <v>0.5</v>
      </c>
      <c r="P11" s="133">
        <f>1/(1+EXP(-L11))</f>
        <v>0.66818777216816616</v>
      </c>
      <c r="Q11" s="133">
        <f>1/(1+EXP(-M11))</f>
        <v>0.37754066879814541</v>
      </c>
      <c r="R11" s="133">
        <f>1/(1+EXP(-N11))</f>
        <v>0.54983399731247784</v>
      </c>
      <c r="S11" s="133">
        <v>0.70273798990269909</v>
      </c>
      <c r="T11" s="273">
        <f>1/(1+EXP(-S11))</f>
        <v>0.66879453998307603</v>
      </c>
      <c r="U11" s="147"/>
      <c r="V11" s="88">
        <v>-8.2801365004230992E-2</v>
      </c>
      <c r="W11" s="278">
        <v>7.382975120223205E-2</v>
      </c>
      <c r="X11" s="278"/>
      <c r="Y11" s="284">
        <v>1.4967191502811301E-2</v>
      </c>
      <c r="Z11" s="66">
        <v>-7.3432514190718157E-3</v>
      </c>
      <c r="AA11" s="66">
        <v>-9.3597732454656427E-3</v>
      </c>
      <c r="AB11" s="88">
        <v>1.6550363896361938E-2</v>
      </c>
      <c r="AC11" s="278">
        <v>7.1905906508962954E-3</v>
      </c>
      <c r="AD11" s="283">
        <v>9.2071124772901223E-3</v>
      </c>
      <c r="AE11" s="282">
        <f>SUM(Y11:AB11)</f>
        <v>1.481453073463578E-2</v>
      </c>
      <c r="AF11" s="281">
        <v>-0.52157177195268889</v>
      </c>
      <c r="AG11" s="280">
        <v>0.67237866256812961</v>
      </c>
      <c r="AH11" s="279">
        <v>-4.4443592203907339E-2</v>
      </c>
      <c r="AI11" s="278">
        <v>0.17851074639330389</v>
      </c>
      <c r="AJ11" s="278"/>
      <c r="AK11"/>
      <c r="AL11" s="179"/>
      <c r="AM11"/>
      <c r="AN11" s="304"/>
      <c r="AO11" s="304"/>
      <c r="AP11" s="304"/>
      <c r="AQ11" s="304"/>
      <c r="AR11" s="304"/>
      <c r="AS11" s="304"/>
      <c r="AT11" s="304"/>
      <c r="AU11" s="304"/>
      <c r="AV11" s="304"/>
      <c r="AW11" s="304"/>
      <c r="AX11" s="304"/>
      <c r="AY11" s="304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</row>
    <row r="12" spans="1:93" s="1" customFormat="1" ht="15" thickBot="1" x14ac:dyDescent="0.4">
      <c r="A12" s="185"/>
      <c r="B12" s="95">
        <v>1</v>
      </c>
      <c r="C12" s="94">
        <v>0</v>
      </c>
      <c r="D12" s="287">
        <v>1</v>
      </c>
      <c r="E12" s="303">
        <v>-0.1</v>
      </c>
      <c r="F12" s="303">
        <v>0.7</v>
      </c>
      <c r="G12" s="303">
        <v>0.9</v>
      </c>
      <c r="H12" s="303">
        <v>0</v>
      </c>
      <c r="I12" s="302"/>
      <c r="J12" s="210"/>
      <c r="K12" s="285">
        <v>0</v>
      </c>
      <c r="L12" s="285">
        <v>0.7</v>
      </c>
      <c r="M12" s="285">
        <v>-0.1</v>
      </c>
      <c r="N12" s="285">
        <v>0.6</v>
      </c>
      <c r="O12" s="133">
        <f>1/(1+EXP(-K12))</f>
        <v>0.5</v>
      </c>
      <c r="P12" s="133">
        <f>1/(1+EXP(-L12))</f>
        <v>0.66818777216816616</v>
      </c>
      <c r="Q12" s="133">
        <f>1/(1+EXP(-M12))</f>
        <v>0.47502081252105999</v>
      </c>
      <c r="R12" s="133">
        <f>1/(1+EXP(-N12))</f>
        <v>0.6456563062257954</v>
      </c>
      <c r="S12" s="133">
        <v>0.41262888487229521</v>
      </c>
      <c r="T12" s="273">
        <f>1/(1+EXP(-S12))</f>
        <v>0.60171806829006602</v>
      </c>
      <c r="U12" s="147"/>
      <c r="V12" s="88">
        <v>-9.9570482927483495E-2</v>
      </c>
      <c r="W12" s="278">
        <v>8.0141665779847687E-2</v>
      </c>
      <c r="X12" s="278"/>
      <c r="Y12" s="284">
        <v>3.3676180881325429E-2</v>
      </c>
      <c r="Z12" s="66">
        <v>-1.6522315692911585E-2</v>
      </c>
      <c r="AA12" s="66">
        <v>-2.2347443477294809E-2</v>
      </c>
      <c r="AB12" s="88">
        <v>3.4420080973189285E-2</v>
      </c>
      <c r="AC12" s="278">
        <v>1.2072637495894475E-2</v>
      </c>
      <c r="AD12" s="283">
        <v>1.78977652802777E-2</v>
      </c>
      <c r="AE12" s="282">
        <f>SUM(Y12:AB12)</f>
        <v>2.922650268430832E-2</v>
      </c>
      <c r="AF12" s="281">
        <v>-0.13621791248768345</v>
      </c>
      <c r="AG12" s="280">
        <v>0.6463067041591668</v>
      </c>
      <c r="AH12" s="279">
        <v>-8.7679508052924959E-2</v>
      </c>
      <c r="AI12" s="278">
        <v>0.65957500266045699</v>
      </c>
      <c r="AJ12" s="278"/>
      <c r="AK12"/>
      <c r="AL12" s="188"/>
      <c r="AM12" s="188"/>
      <c r="AN12" s="188"/>
      <c r="AO12" s="188"/>
      <c r="AP12" s="188"/>
      <c r="AQ12" s="188"/>
      <c r="AR12" s="188"/>
      <c r="AS12" s="188"/>
      <c r="AT12" s="188"/>
      <c r="AU12" s="188"/>
      <c r="AV12" s="188"/>
      <c r="AW12" s="188"/>
      <c r="AX12" s="188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</row>
    <row r="13" spans="1:93" s="1" customFormat="1" ht="15" thickBot="1" x14ac:dyDescent="0.4">
      <c r="A13" s="186"/>
      <c r="B13" s="277">
        <v>1</v>
      </c>
      <c r="C13" s="276">
        <v>1</v>
      </c>
      <c r="D13" s="275">
        <v>0</v>
      </c>
      <c r="E13" s="301"/>
      <c r="F13" s="301"/>
      <c r="G13" s="301"/>
      <c r="H13" s="301"/>
      <c r="I13" s="300"/>
      <c r="J13" s="241"/>
      <c r="K13" s="270"/>
      <c r="L13" s="270"/>
      <c r="M13" s="270"/>
      <c r="N13" s="270"/>
      <c r="O13" s="129"/>
      <c r="P13" s="129"/>
      <c r="Q13" s="129"/>
      <c r="R13" s="129"/>
      <c r="S13" s="129">
        <v>0.70211621880749797</v>
      </c>
      <c r="T13" s="273">
        <f>1/(1+EXP(-S13))</f>
        <v>0.66865679800877897</v>
      </c>
      <c r="U13" s="272"/>
      <c r="V13" s="269">
        <v>0.16716419950219474</v>
      </c>
      <c r="W13" s="263"/>
      <c r="X13" s="263"/>
      <c r="Y13" s="271"/>
      <c r="Z13" s="270"/>
      <c r="AA13" s="270"/>
      <c r="AB13" s="269"/>
      <c r="AC13" s="263"/>
      <c r="AD13" s="268"/>
      <c r="AE13" s="267"/>
      <c r="AF13" s="266"/>
      <c r="AG13" s="265"/>
      <c r="AH13" s="264"/>
      <c r="AI13" s="263"/>
      <c r="AJ13" s="263"/>
      <c r="AK13"/>
      <c r="AL13" s="188"/>
      <c r="AM13" s="188"/>
      <c r="AN13" s="188"/>
      <c r="AO13" s="188"/>
      <c r="AP13" s="188"/>
      <c r="AQ13" s="188"/>
      <c r="AR13" s="188"/>
      <c r="AS13" s="188"/>
      <c r="AT13" s="188"/>
      <c r="AU13" s="188"/>
      <c r="AV13" s="188"/>
      <c r="AW13" s="188"/>
      <c r="AX13" s="188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</row>
    <row r="14" spans="1:93" s="1" customFormat="1" ht="15" thickBot="1" x14ac:dyDescent="0.4">
      <c r="A14" s="181">
        <f>A10+1</f>
        <v>2</v>
      </c>
      <c r="B14" s="108">
        <v>0</v>
      </c>
      <c r="C14" s="107">
        <v>0</v>
      </c>
      <c r="D14" s="297">
        <v>0</v>
      </c>
      <c r="E14" s="103" cm="1">
        <f t="array" ref="E14:F16">AF10:AG12</f>
        <v>-0.69332443600313887</v>
      </c>
      <c r="F14" s="286">
        <v>-0.68774754202710586</v>
      </c>
      <c r="G14" s="286" cm="1">
        <f t="array" ref="G14:G16">AI10:AI12</f>
        <v>-0.64217156082730253</v>
      </c>
      <c r="H14" s="286" cm="1">
        <f t="array" ref="H14:H16">AH10:AH12</f>
        <v>3.52653393108842E-2</v>
      </c>
      <c r="I14" s="296">
        <f>AJ10</f>
        <v>-0.4033927997957798</v>
      </c>
      <c r="J14" s="295">
        <v>3</v>
      </c>
      <c r="K14" s="294" cm="1">
        <f t="array" ref="K14:N16" xml:space="preserve"> MMULT(E14:F16, TRANSPOSE(B14:C17))+H14:H16</f>
        <v>3.52653393108842E-2</v>
      </c>
      <c r="L14" s="294">
        <v>-0.6524822027162217</v>
      </c>
      <c r="M14" s="294">
        <v>-0.65805909669225471</v>
      </c>
      <c r="N14" s="294">
        <v>-1.3458066387193606</v>
      </c>
      <c r="O14" s="135">
        <f>1/(1+EXP(-K14))</f>
        <v>0.50881542124273071</v>
      </c>
      <c r="P14" s="135">
        <f>1/(1+EXP(-L14))</f>
        <v>0.34243039681912141</v>
      </c>
      <c r="Q14" s="135">
        <f>1/(1+EXP(-M14))</f>
        <v>0.34117574322911115</v>
      </c>
      <c r="R14" s="135">
        <f>1/(1+EXP(-N14))</f>
        <v>0.2065567806564193</v>
      </c>
      <c r="S14" s="293" cm="1">
        <f t="array" ref="S14:S17">MMULT(TRANSPOSE(O14:R16), G14:G16)+I14</f>
        <v>-0.32752835458252361</v>
      </c>
      <c r="T14" s="273">
        <f>1/(1+EXP(-S14))</f>
        <v>0.41884213380936497</v>
      </c>
      <c r="U14" s="292" cm="1">
        <f t="array" ref="U14">0.25*(-SUMPRODUCT(D14:D17,LN(T14:T17))-SUMPRODUCT(1-D14:D17,LN(1-T14:T17)))</f>
        <v>0.69659118122079289</v>
      </c>
      <c r="V14" s="99" cm="1">
        <f t="array" ref="V14:V17">0.25*(T14:T17-D14:D17)</f>
        <v>0.10471053345234124</v>
      </c>
      <c r="W14" s="288" cm="1">
        <f t="array" ref="W14:W16" xml:space="preserve"> TRANSPOSE(MMULT( TRANSPOSE(_xlfn.ANCHORARRAY(V14)), TRANSPOSE(O14:R16)))</f>
        <v>-1.4397497050646735E-2</v>
      </c>
      <c r="X14" s="288">
        <f>SUM(_xlfn.ANCHORARRAY(V14))</f>
        <v>-4.4924111593524371E-2</v>
      </c>
      <c r="Y14" s="291" cm="1">
        <f t="array" ref="Y14:AB16">(G14:G16)*(TRANSPOSE(_xlfn.ANCHORARRAY(V14))*(O14:R16)*(1-O14:R16))</f>
        <v>-1.6805306178808408E-2</v>
      </c>
      <c r="Z14" s="60">
        <v>1.8863519129596343E-2</v>
      </c>
      <c r="AA14" s="60">
        <v>2.041817264069315E-2</v>
      </c>
      <c r="AB14" s="99">
        <v>-1.2868908689644964E-2</v>
      </c>
      <c r="AC14" s="288" cm="1">
        <f t="array" ref="AC14:AD16">MMULT((_xlfn.ANCHORARRAY(Y14)),(B14:C17))</f>
        <v>7.5492639510481852E-3</v>
      </c>
      <c r="AD14" s="290">
        <v>5.9946104399513783E-3</v>
      </c>
      <c r="AE14" s="282">
        <f>SUM(Y14:AB14)</f>
        <v>9.6074769018361199E-3</v>
      </c>
      <c r="AF14" s="281" cm="1">
        <f t="array" ref="AF14:AG16">E14:F16-3*(_xlfn.ANCHORARRAY(AC14))</f>
        <v>-0.71597222785628345</v>
      </c>
      <c r="AG14" s="280">
        <v>-0.70573137334696001</v>
      </c>
      <c r="AH14" s="289" cm="1">
        <f t="array" ref="AH14:AH16">(H14:H16)-3*(AE14:AE16)</f>
        <v>6.4429086053758404E-3</v>
      </c>
      <c r="AI14" s="288" cm="1">
        <f t="array" ref="AI14:AI16">G14:G16-3*(_xlfn.ANCHORARRAY(W14))</f>
        <v>-0.5989790696753623</v>
      </c>
      <c r="AJ14" s="288">
        <f>I14-3*(X14)</f>
        <v>-0.2686204650152067</v>
      </c>
      <c r="AK14"/>
      <c r="AL14" s="188"/>
      <c r="AM14" s="188"/>
      <c r="AN14" s="188"/>
      <c r="AO14" s="188"/>
      <c r="AP14" s="188"/>
      <c r="AQ14" s="188"/>
      <c r="AR14" s="188"/>
      <c r="AS14" s="188"/>
      <c r="AT14" s="188"/>
      <c r="AU14" s="188"/>
      <c r="AV14" s="188"/>
      <c r="AW14" s="188"/>
      <c r="AX14" s="188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</row>
    <row r="15" spans="1:93" s="1" customFormat="1" ht="15" thickBot="1" x14ac:dyDescent="0.4">
      <c r="A15" s="182"/>
      <c r="B15" s="95">
        <v>0</v>
      </c>
      <c r="C15" s="94">
        <v>1</v>
      </c>
      <c r="D15" s="287">
        <v>1</v>
      </c>
      <c r="E15" s="36">
        <v>-0.52157177195268889</v>
      </c>
      <c r="F15" s="35">
        <v>0.67237866256812961</v>
      </c>
      <c r="G15" s="286">
        <v>0.17851074639330389</v>
      </c>
      <c r="H15" s="286">
        <v>-4.4443592203907339E-2</v>
      </c>
      <c r="I15" s="34"/>
      <c r="J15" s="210"/>
      <c r="K15" s="285">
        <v>-4.4443592203907339E-2</v>
      </c>
      <c r="L15" s="285">
        <v>0.62793507036422225</v>
      </c>
      <c r="M15" s="285">
        <v>-0.56601536415659626</v>
      </c>
      <c r="N15" s="285">
        <v>0.10636329841153339</v>
      </c>
      <c r="O15" s="133">
        <f>1/(1+EXP(-K15))</f>
        <v>0.48889093047211857</v>
      </c>
      <c r="P15" s="133">
        <f>1/(1+EXP(-L15))</f>
        <v>0.65202109835513611</v>
      </c>
      <c r="Q15" s="133">
        <f>1/(1+EXP(-M15))</f>
        <v>0.36215676621455489</v>
      </c>
      <c r="R15" s="133">
        <f>1/(1+EXP(-N15))</f>
        <v>0.52656578409615851</v>
      </c>
      <c r="S15" s="133">
        <v>-8.7320450157397145E-2</v>
      </c>
      <c r="T15" s="273">
        <f>1/(1+EXP(-S15))</f>
        <v>0.47818374785689288</v>
      </c>
      <c r="U15" s="147"/>
      <c r="V15" s="88">
        <v>-0.13045406303577678</v>
      </c>
      <c r="W15" s="278">
        <v>-2.0710144076150072E-2</v>
      </c>
      <c r="X15" s="278"/>
      <c r="Y15" s="284">
        <v>4.6706820695780731E-3</v>
      </c>
      <c r="Z15" s="66">
        <v>-5.2836803721205061E-3</v>
      </c>
      <c r="AA15" s="66">
        <v>-5.8330137253482049E-3</v>
      </c>
      <c r="AB15" s="88">
        <v>5.4414166974746953E-3</v>
      </c>
      <c r="AC15" s="278">
        <v>-3.9159702787350953E-4</v>
      </c>
      <c r="AD15" s="283">
        <v>1.5773632535418924E-4</v>
      </c>
      <c r="AE15" s="282">
        <f>SUM(Y15:AB15)</f>
        <v>-1.0045953304159425E-3</v>
      </c>
      <c r="AF15" s="281">
        <v>-0.52039698086906838</v>
      </c>
      <c r="AG15" s="280">
        <v>0.67190545359206699</v>
      </c>
      <c r="AH15" s="279">
        <v>-4.1429806212659515E-2</v>
      </c>
      <c r="AI15" s="278">
        <v>0.2406411786217541</v>
      </c>
      <c r="AJ15" s="278"/>
      <c r="AK15"/>
      <c r="AL15" s="188"/>
      <c r="AM15" s="188"/>
      <c r="AN15" s="188"/>
      <c r="AO15" s="188"/>
      <c r="AP15" s="188"/>
      <c r="AQ15" s="188"/>
      <c r="AR15" s="188"/>
      <c r="AS15" s="188"/>
      <c r="AT15" s="188"/>
      <c r="AU15" s="188"/>
      <c r="AV15" s="188"/>
      <c r="AW15" s="188"/>
      <c r="AX15" s="188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</row>
    <row r="16" spans="1:93" s="1" customFormat="1" ht="15" thickBot="1" x14ac:dyDescent="0.4">
      <c r="A16" s="182"/>
      <c r="B16" s="95">
        <v>1</v>
      </c>
      <c r="C16" s="94">
        <v>0</v>
      </c>
      <c r="D16" s="287">
        <v>1</v>
      </c>
      <c r="E16" s="36">
        <v>-0.13621791248768345</v>
      </c>
      <c r="F16" s="35">
        <v>0.6463067041591668</v>
      </c>
      <c r="G16" s="286">
        <v>0.65957500266045699</v>
      </c>
      <c r="H16" s="286">
        <v>-8.7679508052924959E-2</v>
      </c>
      <c r="I16" s="34"/>
      <c r="J16" s="210"/>
      <c r="K16" s="285">
        <v>-8.7679508052924959E-2</v>
      </c>
      <c r="L16" s="285">
        <v>0.5586271961062419</v>
      </c>
      <c r="M16" s="285">
        <v>-0.22389742054060841</v>
      </c>
      <c r="N16" s="285">
        <v>0.4224092836185584</v>
      </c>
      <c r="O16" s="133">
        <f>1/(1+EXP(-K16))</f>
        <v>0.47809415497897639</v>
      </c>
      <c r="P16" s="133">
        <f>1/(1+EXP(-L16))</f>
        <v>0.63613484048738034</v>
      </c>
      <c r="Q16" s="133">
        <f>1/(1+EXP(-M16))</f>
        <v>0.44425831169907321</v>
      </c>
      <c r="R16" s="133">
        <f>1/(1+EXP(-N16))</f>
        <v>0.60405962629263954</v>
      </c>
      <c r="S16" s="133">
        <v>-0.26481560757244132</v>
      </c>
      <c r="T16" s="273">
        <f>1/(1+EXP(-S16))</f>
        <v>0.43418029583046075</v>
      </c>
      <c r="U16" s="147"/>
      <c r="V16" s="88">
        <v>-0.1414549260423848</v>
      </c>
      <c r="W16" s="278">
        <v>-2.190641263568037E-2</v>
      </c>
      <c r="X16" s="278"/>
      <c r="Y16" s="284">
        <v>1.7232970910372378E-2</v>
      </c>
      <c r="Z16" s="66">
        <v>-1.9916428123742242E-2</v>
      </c>
      <c r="AA16" s="66">
        <v>-2.3035137119744541E-2</v>
      </c>
      <c r="AB16" s="88">
        <v>1.9288974004889391E-2</v>
      </c>
      <c r="AC16" s="278">
        <v>-3.74616311485515E-3</v>
      </c>
      <c r="AD16" s="283">
        <v>-6.2745411885285068E-4</v>
      </c>
      <c r="AE16" s="282">
        <f>SUM(Y16:AB16)</f>
        <v>-6.4296203282250136E-3</v>
      </c>
      <c r="AF16" s="281">
        <v>-0.124979423143118</v>
      </c>
      <c r="AG16" s="280">
        <v>0.64818906651572539</v>
      </c>
      <c r="AH16" s="279">
        <v>-6.8390647068249918E-2</v>
      </c>
      <c r="AI16" s="278">
        <v>0.72529424056749814</v>
      </c>
      <c r="AJ16" s="278"/>
      <c r="AK16"/>
      <c r="AL16" s="188"/>
      <c r="AM16" s="188"/>
      <c r="AN16" s="188"/>
      <c r="AO16" s="188"/>
      <c r="AP16" s="188"/>
      <c r="AQ16" s="188"/>
      <c r="AR16" s="188"/>
      <c r="AS16" s="188"/>
      <c r="AT16" s="188"/>
      <c r="AU16" s="188"/>
      <c r="AV16" s="188"/>
      <c r="AW16" s="188"/>
      <c r="AX16" s="188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</row>
    <row r="17" spans="1:93" s="1" customFormat="1" ht="15" thickBot="1" x14ac:dyDescent="0.4">
      <c r="A17" s="183"/>
      <c r="B17" s="277">
        <v>1</v>
      </c>
      <c r="C17" s="276">
        <v>1</v>
      </c>
      <c r="D17" s="275">
        <v>0</v>
      </c>
      <c r="E17" s="18"/>
      <c r="F17" s="17"/>
      <c r="G17" s="274"/>
      <c r="H17" s="274"/>
      <c r="I17" s="16"/>
      <c r="J17" s="241"/>
      <c r="K17" s="270"/>
      <c r="L17" s="270"/>
      <c r="M17" s="270"/>
      <c r="N17" s="270"/>
      <c r="O17" s="129"/>
      <c r="P17" s="129"/>
      <c r="Q17" s="129"/>
      <c r="R17" s="129"/>
      <c r="S17" s="129">
        <v>-4.3617409266152374E-2</v>
      </c>
      <c r="T17" s="273">
        <f>1/(1+EXP(-S17))</f>
        <v>0.48909737612918386</v>
      </c>
      <c r="U17" s="272"/>
      <c r="V17" s="269">
        <v>0.12227434403229596</v>
      </c>
      <c r="W17" s="263"/>
      <c r="X17" s="263"/>
      <c r="Y17" s="271"/>
      <c r="Z17" s="270"/>
      <c r="AA17" s="270"/>
      <c r="AB17" s="269"/>
      <c r="AC17" s="263"/>
      <c r="AD17" s="268"/>
      <c r="AE17" s="267"/>
      <c r="AF17" s="266"/>
      <c r="AG17" s="265"/>
      <c r="AH17" s="264"/>
      <c r="AI17" s="263"/>
      <c r="AJ17" s="263"/>
      <c r="AK17"/>
      <c r="AL17" s="188"/>
      <c r="AM17" s="188"/>
      <c r="AN17" s="188"/>
      <c r="AO17" s="188"/>
      <c r="AP17" s="188"/>
      <c r="AQ17" s="188"/>
      <c r="AR17" s="188"/>
      <c r="AS17" s="188"/>
      <c r="AT17" s="188"/>
      <c r="AU17" s="188"/>
      <c r="AV17" s="188"/>
      <c r="AW17" s="188"/>
      <c r="AX17" s="188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</row>
    <row r="18" spans="1:93" s="1" customFormat="1" ht="15" thickBot="1" x14ac:dyDescent="0.4">
      <c r="A18" s="181">
        <f>A14+1</f>
        <v>3</v>
      </c>
      <c r="B18" s="108">
        <v>0</v>
      </c>
      <c r="C18" s="107">
        <v>0</v>
      </c>
      <c r="D18" s="297">
        <v>0</v>
      </c>
      <c r="E18" s="103" cm="1">
        <f t="array" ref="E18:F20">AF14:AG16</f>
        <v>-0.71597222785628345</v>
      </c>
      <c r="F18" s="286">
        <v>-0.70573137334696001</v>
      </c>
      <c r="G18" s="286" cm="1">
        <f t="array" ref="G18:G20">AI14:AI16</f>
        <v>-0.5989790696753623</v>
      </c>
      <c r="H18" s="286" cm="1">
        <f t="array" ref="H18:H20">AH14:AH16</f>
        <v>6.4429086053758404E-3</v>
      </c>
      <c r="I18" s="296">
        <f>AJ14</f>
        <v>-0.2686204650152067</v>
      </c>
      <c r="J18" s="295">
        <v>3</v>
      </c>
      <c r="K18" s="294" cm="1">
        <f t="array" ref="K18:N20" xml:space="preserve"> MMULT(E18:F20, TRANSPOSE(B18:C21))+H18:H20</f>
        <v>6.4429086053758404E-3</v>
      </c>
      <c r="L18" s="294">
        <v>-0.69928846474158413</v>
      </c>
      <c r="M18" s="294">
        <v>-0.70952931925090756</v>
      </c>
      <c r="N18" s="294">
        <v>-1.4152606925978677</v>
      </c>
      <c r="O18" s="135">
        <f>1/(1+EXP(-K18))</f>
        <v>0.50161072157944964</v>
      </c>
      <c r="P18" s="135">
        <f>1/(1+EXP(-L18))</f>
        <v>0.33197000323299369</v>
      </c>
      <c r="Q18" s="135">
        <f>1/(1+EXP(-M18))</f>
        <v>0.32970285177110298</v>
      </c>
      <c r="R18" s="135">
        <f>1/(1+EXP(-N18))</f>
        <v>0.19540563278945297</v>
      </c>
      <c r="S18" s="293" cm="1">
        <f t="array" ref="S18:S21">MMULT(TRANSPOSE(O18:R20), G18:G20)+I18</f>
        <v>-0.10099515602627601</v>
      </c>
      <c r="T18" s="273">
        <f>1/(1+EXP(-S18))</f>
        <v>0.4747726506411884</v>
      </c>
      <c r="U18" s="292" cm="1">
        <f t="array" ref="U18">0.25*(-SUMPRODUCT(D18:D21,LN(T18:T21))-SUMPRODUCT(1-D18:D21,LN(1-T18:T21)))</f>
        <v>0.69292573389420753</v>
      </c>
      <c r="V18" s="99" cm="1">
        <f t="array" ref="V18:V21">0.25*(T18:T21-D18:D21)</f>
        <v>0.1186931626602971</v>
      </c>
      <c r="W18" s="288" cm="1">
        <f t="array" ref="W18:W20" xml:space="preserve"> TRANSPOSE(MMULT( TRANSPOSE(_xlfn.ANCHORARRAY(V18)), TRANSPOSE(O18:R20)))</f>
        <v>5.6553284200092299E-3</v>
      </c>
      <c r="X18" s="288">
        <f>SUM(_xlfn.ANCHORARRAY(V18))</f>
        <v>1.1671411590945271E-2</v>
      </c>
      <c r="Y18" s="291" cm="1">
        <f t="array" ref="Y18:AB20">(G18:G20)*(TRANSPOSE(_xlfn.ANCHORARRAY(V18))*(O18:R20)*(1-O18:R20))</f>
        <v>-1.7773495586924117E-2</v>
      </c>
      <c r="Z18" s="60">
        <v>1.5323959893010948E-2</v>
      </c>
      <c r="AA18" s="60">
        <v>1.6968805491415315E-2</v>
      </c>
      <c r="AB18" s="99">
        <v>-1.2857359251786389E-2</v>
      </c>
      <c r="AC18" s="288" cm="1">
        <f t="array" ref="AC18:AD20">MMULT((_xlfn.ANCHORARRAY(Y18)),(B18:C21))</f>
        <v>4.1114462396289256E-3</v>
      </c>
      <c r="AD18" s="290">
        <v>2.4666006412245589E-3</v>
      </c>
      <c r="AE18" s="282">
        <f>SUM(Y18:AB18)</f>
        <v>1.6619105457157564E-3</v>
      </c>
      <c r="AF18" s="281" cm="1">
        <f t="array" ref="AF18:AG20">E18:F20-3*(_xlfn.ANCHORARRAY(AC18))</f>
        <v>-0.72830656657517023</v>
      </c>
      <c r="AG18" s="280">
        <v>-0.71313117527063374</v>
      </c>
      <c r="AH18" s="289" cm="1">
        <f t="array" ref="AH18:AH20">(H18:H20)-3*(AE18:AE20)</f>
        <v>1.4571769682285712E-3</v>
      </c>
      <c r="AI18" s="288" cm="1">
        <f t="array" ref="AI18:AI20">G18:G20-3*(_xlfn.ANCHORARRAY(W18))</f>
        <v>-0.61594505493538998</v>
      </c>
      <c r="AJ18" s="288">
        <f>I18-3*(X18)</f>
        <v>-0.30363469978804253</v>
      </c>
      <c r="AK18"/>
      <c r="AL18" s="188"/>
      <c r="AM18" s="188"/>
      <c r="AN18" s="188"/>
      <c r="AO18" s="188"/>
      <c r="AP18" s="188"/>
      <c r="AQ18" s="188"/>
      <c r="AR18" s="188"/>
      <c r="AS18" s="188"/>
      <c r="AT18" s="188"/>
      <c r="AU18" s="188"/>
      <c r="AV18" s="188"/>
      <c r="AW18" s="188"/>
      <c r="AX18" s="18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</row>
    <row r="19" spans="1:93" s="1" customFormat="1" ht="15" thickBot="1" x14ac:dyDescent="0.4">
      <c r="A19" s="182"/>
      <c r="B19" s="95">
        <v>0</v>
      </c>
      <c r="C19" s="94">
        <v>1</v>
      </c>
      <c r="D19" s="287">
        <v>1</v>
      </c>
      <c r="E19" s="36">
        <v>-0.52039698086906838</v>
      </c>
      <c r="F19" s="35">
        <v>0.67190545359206699</v>
      </c>
      <c r="G19" s="286">
        <v>0.2406411786217541</v>
      </c>
      <c r="H19" s="286">
        <v>-4.1429806212659515E-2</v>
      </c>
      <c r="I19" s="34"/>
      <c r="J19" s="210"/>
      <c r="K19" s="285">
        <v>-4.1429806212659515E-2</v>
      </c>
      <c r="L19" s="285">
        <v>0.63047564737940753</v>
      </c>
      <c r="M19" s="285">
        <v>-0.56182678708172795</v>
      </c>
      <c r="N19" s="285">
        <v>0.1100786665103391</v>
      </c>
      <c r="O19" s="133">
        <f>1/(1+EXP(-K19))</f>
        <v>0.48964402967830817</v>
      </c>
      <c r="P19" s="133">
        <f>1/(1+EXP(-L19))</f>
        <v>0.65259730596784871</v>
      </c>
      <c r="Q19" s="133">
        <f>1/(1+EXP(-M19))</f>
        <v>0.36312488189032899</v>
      </c>
      <c r="R19" s="133">
        <f>1/(1+EXP(-N19))</f>
        <v>0.52749191155801511</v>
      </c>
      <c r="S19" s="133">
        <v>0.15450709101750654</v>
      </c>
      <c r="T19" s="273">
        <f>1/(1+EXP(-S19))</f>
        <v>0.53855011280848641</v>
      </c>
      <c r="U19" s="147"/>
      <c r="V19" s="88">
        <v>-0.1153624717978784</v>
      </c>
      <c r="W19" s="278">
        <v>8.3018093199950099E-3</v>
      </c>
      <c r="X19" s="278"/>
      <c r="Y19" s="284">
        <v>7.1375524259052522E-3</v>
      </c>
      <c r="Z19" s="66">
        <v>-6.2938002804993013E-3</v>
      </c>
      <c r="AA19" s="66">
        <v>-7.1339454741904595E-3</v>
      </c>
      <c r="AB19" s="88">
        <v>8.1888150675723942E-3</v>
      </c>
      <c r="AC19" s="278">
        <v>1.0548695933819347E-3</v>
      </c>
      <c r="AD19" s="283">
        <v>1.8950147870730929E-3</v>
      </c>
      <c r="AE19" s="282">
        <f>SUM(Y19:AB19)</f>
        <v>1.8986217387878855E-3</v>
      </c>
      <c r="AF19" s="281">
        <v>-0.52356158964921418</v>
      </c>
      <c r="AG19" s="280">
        <v>0.66622040923084769</v>
      </c>
      <c r="AH19" s="279">
        <v>-4.7125671429023172E-2</v>
      </c>
      <c r="AI19" s="278">
        <v>0.21573575066176909</v>
      </c>
      <c r="AJ19" s="278"/>
      <c r="AK19"/>
      <c r="AL19" s="188"/>
      <c r="AM19" s="188"/>
      <c r="AN19" s="188"/>
      <c r="AO19" s="188"/>
      <c r="AP19" s="188"/>
      <c r="AQ19" s="188"/>
      <c r="AR19" s="188"/>
      <c r="AS19" s="188"/>
      <c r="AT19" s="188"/>
      <c r="AU19" s="188"/>
      <c r="AV19" s="188"/>
      <c r="AW19" s="188"/>
      <c r="AX19" s="188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</row>
    <row r="20" spans="1:93" s="1" customFormat="1" ht="15" thickBot="1" x14ac:dyDescent="0.4">
      <c r="A20" s="182"/>
      <c r="B20" s="95">
        <v>1</v>
      </c>
      <c r="C20" s="94">
        <v>0</v>
      </c>
      <c r="D20" s="287">
        <v>1</v>
      </c>
      <c r="E20" s="36">
        <v>-0.124979423143118</v>
      </c>
      <c r="F20" s="35">
        <v>0.64818906651572539</v>
      </c>
      <c r="G20" s="286">
        <v>0.72529424056749814</v>
      </c>
      <c r="H20" s="286">
        <v>-6.8390647068249918E-2</v>
      </c>
      <c r="I20" s="34"/>
      <c r="J20" s="210"/>
      <c r="K20" s="285">
        <v>-6.8390647068249918E-2</v>
      </c>
      <c r="L20" s="285">
        <v>0.57979841944747545</v>
      </c>
      <c r="M20" s="285">
        <v>-0.19337007021136793</v>
      </c>
      <c r="N20" s="285">
        <v>0.45481899630435751</v>
      </c>
      <c r="O20" s="133">
        <f>1/(1+EXP(-K20))</f>
        <v>0.48290899933085557</v>
      </c>
      <c r="P20" s="133">
        <f>1/(1+EXP(-L20))</f>
        <v>0.64102102133346039</v>
      </c>
      <c r="Q20" s="133">
        <f>1/(1+EXP(-M20))</f>
        <v>0.45180755653578791</v>
      </c>
      <c r="R20" s="133">
        <f>1/(1+EXP(-N20))</f>
        <v>0.61178438072426911</v>
      </c>
      <c r="S20" s="133">
        <v>-5.1029354273120525E-2</v>
      </c>
      <c r="T20" s="273">
        <f>1/(1+EXP(-S20))</f>
        <v>0.4872454290481873</v>
      </c>
      <c r="U20" s="147"/>
      <c r="V20" s="88">
        <v>-0.12818864273795316</v>
      </c>
      <c r="W20" s="278">
        <v>8.9781615402152876E-3</v>
      </c>
      <c r="X20" s="278"/>
      <c r="Y20" s="284">
        <v>2.149672047053889E-2</v>
      </c>
      <c r="Z20" s="66">
        <v>-1.9253960257964411E-2</v>
      </c>
      <c r="AA20" s="66">
        <v>-2.3027686752091318E-2</v>
      </c>
      <c r="AB20" s="88">
        <v>2.3518611807534402E-2</v>
      </c>
      <c r="AC20" s="278">
        <v>4.9092505544308385E-4</v>
      </c>
      <c r="AD20" s="283">
        <v>4.2646515495699915E-3</v>
      </c>
      <c r="AE20" s="282">
        <f>SUM(Y20:AB20)</f>
        <v>2.7336852680175626E-3</v>
      </c>
      <c r="AF20" s="281">
        <v>-0.12645219830944726</v>
      </c>
      <c r="AG20" s="280">
        <v>0.63539511186701536</v>
      </c>
      <c r="AH20" s="279">
        <v>-7.6591702872302603E-2</v>
      </c>
      <c r="AI20" s="278">
        <v>0.69835975594685229</v>
      </c>
      <c r="AJ20" s="278"/>
      <c r="AK20"/>
      <c r="AL20" s="188"/>
      <c r="AM20" s="188"/>
      <c r="AN20" s="188"/>
      <c r="AO20" s="188"/>
      <c r="AP20" s="188"/>
      <c r="AQ20" s="188"/>
      <c r="AR20" s="188"/>
      <c r="AS20" s="188"/>
      <c r="AT20" s="188"/>
      <c r="AU20" s="188"/>
      <c r="AV20" s="188"/>
      <c r="AW20" s="188"/>
      <c r="AX20" s="188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</row>
    <row r="21" spans="1:93" s="1" customFormat="1" ht="15" thickBot="1" x14ac:dyDescent="0.4">
      <c r="A21" s="183"/>
      <c r="B21" s="277">
        <v>1</v>
      </c>
      <c r="C21" s="276">
        <v>1</v>
      </c>
      <c r="D21" s="275">
        <v>0</v>
      </c>
      <c r="E21" s="18"/>
      <c r="F21" s="17"/>
      <c r="G21" s="274"/>
      <c r="H21" s="274"/>
      <c r="I21" s="16"/>
      <c r="J21" s="241"/>
      <c r="K21" s="270"/>
      <c r="L21" s="270"/>
      <c r="M21" s="270"/>
      <c r="N21" s="270"/>
      <c r="O21" s="129"/>
      <c r="P21" s="129"/>
      <c r="Q21" s="129"/>
      <c r="R21" s="129"/>
      <c r="S21" s="129">
        <v>0.18499561396646996</v>
      </c>
      <c r="T21" s="273">
        <f>1/(1+EXP(-S21))</f>
        <v>0.54611745386591892</v>
      </c>
      <c r="U21" s="272"/>
      <c r="V21" s="269">
        <v>0.13652936346647973</v>
      </c>
      <c r="W21" s="263"/>
      <c r="X21" s="263"/>
      <c r="Y21" s="271"/>
      <c r="Z21" s="270"/>
      <c r="AA21" s="270"/>
      <c r="AB21" s="269"/>
      <c r="AC21" s="263"/>
      <c r="AD21" s="268"/>
      <c r="AE21" s="267"/>
      <c r="AF21" s="266"/>
      <c r="AG21" s="265"/>
      <c r="AH21" s="264"/>
      <c r="AI21" s="263"/>
      <c r="AJ21" s="263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</row>
    <row r="22" spans="1:93" s="1" customFormat="1" ht="15" thickBot="1" x14ac:dyDescent="0.4">
      <c r="A22" s="181">
        <f>A18+1</f>
        <v>4</v>
      </c>
      <c r="B22" s="108">
        <v>0</v>
      </c>
      <c r="C22" s="107">
        <v>0</v>
      </c>
      <c r="D22" s="297">
        <v>0</v>
      </c>
      <c r="E22" s="103" cm="1">
        <f t="array" ref="E22:F24">AF18:AG20</f>
        <v>-0.72830656657517023</v>
      </c>
      <c r="F22" s="286">
        <v>-0.71313117527063374</v>
      </c>
      <c r="G22" s="286" cm="1">
        <f t="array" ref="G22:G24">AI18:AI20</f>
        <v>-0.61594505493538998</v>
      </c>
      <c r="H22" s="286" cm="1">
        <f t="array" ref="H22:H24">AH18:AH20</f>
        <v>1.4571769682285712E-3</v>
      </c>
      <c r="I22" s="296">
        <f>AJ18</f>
        <v>-0.30363469978804253</v>
      </c>
      <c r="J22" s="295">
        <v>3</v>
      </c>
      <c r="K22" s="294" cm="1">
        <f t="array" ref="K22:N24" xml:space="preserve"> MMULT(E22:F24, TRANSPOSE(B22:C25))+H22:H24</f>
        <v>1.4571769682285712E-3</v>
      </c>
      <c r="L22" s="294">
        <v>-0.71167399830240519</v>
      </c>
      <c r="M22" s="294">
        <v>-0.72684938960694168</v>
      </c>
      <c r="N22" s="294">
        <v>-1.4399805648775754</v>
      </c>
      <c r="O22" s="135">
        <f>1/(1+EXP(-K22))</f>
        <v>0.50036429417759631</v>
      </c>
      <c r="P22" s="135">
        <f>1/(1+EXP(-L22))</f>
        <v>0.32922905332826935</v>
      </c>
      <c r="Q22" s="135">
        <f>1/(1+EXP(-M22))</f>
        <v>0.32588648759184174</v>
      </c>
      <c r="R22" s="135">
        <f>1/(1+EXP(-N22))</f>
        <v>0.1915483582195418</v>
      </c>
      <c r="S22" s="293" cm="1">
        <f t="array" ref="S22:S25">MMULT(TRANSPOSE(O22:R24), G22:G24)+I22</f>
        <v>-0.17069066938712441</v>
      </c>
      <c r="T22" s="273">
        <f>1/(1+EXP(-S22))</f>
        <v>0.45743063844258414</v>
      </c>
      <c r="U22" s="292" cm="1">
        <f t="array" ref="U22">0.25*(-SUMPRODUCT(D22:D25,LN(T22:T25))-SUMPRODUCT(1-D22:D25,LN(1-T22:T25)))</f>
        <v>0.69239837234161306</v>
      </c>
      <c r="V22" s="99" cm="1">
        <f t="array" ref="V22:V25">0.25*(T22:T25-D22:D25)</f>
        <v>0.11435765961064603</v>
      </c>
      <c r="W22" s="288" cm="1">
        <f t="array" ref="W22:W24" xml:space="preserve"> TRANSPOSE(MMULT( TRANSPOSE(_xlfn.ANCHORARRAY(V22)), TRANSPOSE(O22:R24)))</f>
        <v>-3.6546295773692145E-5</v>
      </c>
      <c r="X22" s="288">
        <f>SUM(_xlfn.ANCHORARRAY(V22))</f>
        <v>-5.6213237057036736E-3</v>
      </c>
      <c r="Y22" s="291" cm="1">
        <f t="array" ref="Y22:AB24">(G22:G24)*(TRANSPOSE(_xlfn.ANCHORARRAY(V22))*(O22:R24)*(1-O22:R24))</f>
        <v>-1.7609499384941427E-2</v>
      </c>
      <c r="Z22" s="60">
        <v>1.6339421861336877E-2</v>
      </c>
      <c r="AA22" s="60">
        <v>1.7865575873451695E-2</v>
      </c>
      <c r="AB22" s="99">
        <v>-1.2607241558134735E-2</v>
      </c>
      <c r="AC22" s="288" cm="1">
        <f t="array" ref="AC22:AD24">MMULT((_xlfn.ANCHORARRAY(Y22)),(B22:C25))</f>
        <v>5.25833431531696E-3</v>
      </c>
      <c r="AD22" s="290">
        <v>3.7321803032021421E-3</v>
      </c>
      <c r="AE22" s="282">
        <f>SUM(Y22:AB22)</f>
        <v>3.98825679171241E-3</v>
      </c>
      <c r="AF22" s="281" cm="1">
        <f t="array" ref="AF22:AG24">E22:F24-3*(_xlfn.ANCHORARRAY(AC22))</f>
        <v>-0.74408156952112114</v>
      </c>
      <c r="AG22" s="280">
        <v>-0.72432771618024017</v>
      </c>
      <c r="AH22" s="289" cm="1">
        <f t="array" ref="AH22:AH24">(H22:H24)-3*(AE22:AE24)</f>
        <v>-1.0507593406908659E-2</v>
      </c>
      <c r="AI22" s="288" cm="1">
        <f t="array" ref="AI22:AI24">G22:G24-3*(_xlfn.ANCHORARRAY(W22))</f>
        <v>-0.61583541604806891</v>
      </c>
      <c r="AJ22" s="288">
        <f>I22-3*(X22)</f>
        <v>-0.28677072867093151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</row>
    <row r="23" spans="1:93" s="1" customFormat="1" ht="15" thickBot="1" x14ac:dyDescent="0.4">
      <c r="A23" s="182"/>
      <c r="B23" s="95">
        <v>0</v>
      </c>
      <c r="C23" s="94">
        <v>1</v>
      </c>
      <c r="D23" s="287">
        <v>1</v>
      </c>
      <c r="E23" s="36">
        <v>-0.52356158964921418</v>
      </c>
      <c r="F23" s="35">
        <v>0.66622040923084769</v>
      </c>
      <c r="G23" s="286">
        <v>0.21573575066176909</v>
      </c>
      <c r="H23" s="286">
        <v>-4.7125671429023172E-2</v>
      </c>
      <c r="I23" s="34"/>
      <c r="J23" s="210"/>
      <c r="K23" s="285">
        <v>-4.7125671429023172E-2</v>
      </c>
      <c r="L23" s="285">
        <v>0.61909473780182456</v>
      </c>
      <c r="M23" s="285">
        <v>-0.57068726107823731</v>
      </c>
      <c r="N23" s="285">
        <v>9.5533148152610339E-2</v>
      </c>
      <c r="O23" s="133">
        <f>1/(1+EXP(-K23))</f>
        <v>0.4882207620347413</v>
      </c>
      <c r="P23" s="133">
        <f>1/(1+EXP(-L23))</f>
        <v>0.65001263283227195</v>
      </c>
      <c r="Q23" s="133">
        <f>1/(1+EXP(-M23))</f>
        <v>0.36107825807222205</v>
      </c>
      <c r="R23" s="133">
        <f>1/(1+EXP(-N23))</f>
        <v>0.52386513920182509</v>
      </c>
      <c r="S23" s="133">
        <v>7.8088711789964016E-2</v>
      </c>
      <c r="T23" s="273">
        <f>1/(1+EXP(-S23))</f>
        <v>0.51951226372195214</v>
      </c>
      <c r="U23" s="147"/>
      <c r="V23" s="88">
        <v>-0.12012193406951197</v>
      </c>
      <c r="W23" s="278">
        <v>-6.8120174913041676E-4</v>
      </c>
      <c r="X23" s="278"/>
      <c r="Y23" s="284">
        <v>6.164335767796277E-3</v>
      </c>
      <c r="Z23" s="66">
        <v>-5.8954722864076369E-3</v>
      </c>
      <c r="AA23" s="66">
        <v>-6.5712317927333107E-3</v>
      </c>
      <c r="AB23" s="88">
        <v>7.1124171308769909E-3</v>
      </c>
      <c r="AC23" s="278">
        <v>5.4118533814368017E-4</v>
      </c>
      <c r="AD23" s="283">
        <v>1.216944844469354E-3</v>
      </c>
      <c r="AE23" s="282">
        <f>SUM(Y23:AB23)</f>
        <v>8.1004881953232032E-4</v>
      </c>
      <c r="AF23" s="281">
        <v>-0.52518514566364527</v>
      </c>
      <c r="AG23" s="280">
        <v>0.6625695746974396</v>
      </c>
      <c r="AH23" s="279">
        <v>-4.9555817887620132E-2</v>
      </c>
      <c r="AI23" s="278">
        <v>0.21777935590916034</v>
      </c>
      <c r="AJ23" s="278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</row>
    <row r="24" spans="1:93" s="1" customFormat="1" ht="15" thickBot="1" x14ac:dyDescent="0.4">
      <c r="A24" s="182"/>
      <c r="B24" s="95">
        <v>1</v>
      </c>
      <c r="C24" s="94">
        <v>0</v>
      </c>
      <c r="D24" s="287">
        <v>1</v>
      </c>
      <c r="E24" s="36">
        <v>-0.12645219830944726</v>
      </c>
      <c r="F24" s="35">
        <v>0.63539511186701536</v>
      </c>
      <c r="G24" s="286">
        <v>0.69835975594685229</v>
      </c>
      <c r="H24" s="286">
        <v>-7.6591702872302603E-2</v>
      </c>
      <c r="I24" s="34"/>
      <c r="J24" s="210"/>
      <c r="K24" s="285">
        <v>-7.6591702872302603E-2</v>
      </c>
      <c r="L24" s="285">
        <v>0.5588034089947127</v>
      </c>
      <c r="M24" s="285">
        <v>-0.20304390118174986</v>
      </c>
      <c r="N24" s="285">
        <v>0.43235121068526544</v>
      </c>
      <c r="O24" s="133">
        <f>1/(1+EXP(-K24))</f>
        <v>0.48086142939939996</v>
      </c>
      <c r="P24" s="133">
        <f>1/(1+EXP(-L24))</f>
        <v>0.63617562703129482</v>
      </c>
      <c r="Q24" s="133">
        <f>1/(1+EXP(-M24))</f>
        <v>0.44941270154904528</v>
      </c>
      <c r="R24" s="133">
        <f>1/(1+EXP(-N24))</f>
        <v>0.60643497584753547</v>
      </c>
      <c r="S24" s="133">
        <v>-0.11261363666443919</v>
      </c>
      <c r="T24" s="273">
        <f>1/(1+EXP(-S24))</f>
        <v>0.47187630621505611</v>
      </c>
      <c r="U24" s="147"/>
      <c r="V24" s="88">
        <v>-0.13203092344623596</v>
      </c>
      <c r="W24" s="278">
        <v>-6.0997284993918877E-4</v>
      </c>
      <c r="X24" s="278"/>
      <c r="Y24" s="284">
        <v>1.9936444282269237E-2</v>
      </c>
      <c r="Z24" s="66">
        <v>-1.9416472709951595E-2</v>
      </c>
      <c r="AA24" s="66">
        <v>-2.2815311166551253E-2</v>
      </c>
      <c r="AB24" s="88">
        <v>2.2030561261424032E-2</v>
      </c>
      <c r="AC24" s="278">
        <v>-7.8474990512722095E-4</v>
      </c>
      <c r="AD24" s="283">
        <v>2.6140885514724377E-3</v>
      </c>
      <c r="AE24" s="282">
        <f>SUM(Y24:AB24)</f>
        <v>-2.6477833280957874E-4</v>
      </c>
      <c r="AF24" s="281">
        <v>-0.1240979485940656</v>
      </c>
      <c r="AG24" s="280">
        <v>0.6275528462125981</v>
      </c>
      <c r="AH24" s="279">
        <v>-7.5797367873873867E-2</v>
      </c>
      <c r="AI24" s="278">
        <v>0.7001896744966698</v>
      </c>
      <c r="AJ24" s="278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</row>
    <row r="25" spans="1:93" s="1" customFormat="1" ht="15" thickBot="1" x14ac:dyDescent="0.4">
      <c r="A25" s="183"/>
      <c r="B25" s="277">
        <v>1</v>
      </c>
      <c r="C25" s="276">
        <v>1</v>
      </c>
      <c r="D25" s="275">
        <v>0</v>
      </c>
      <c r="E25" s="18"/>
      <c r="F25" s="17"/>
      <c r="G25" s="274"/>
      <c r="H25" s="274"/>
      <c r="I25" s="16"/>
      <c r="J25" s="241"/>
      <c r="K25" s="270"/>
      <c r="L25" s="270"/>
      <c r="M25" s="270"/>
      <c r="N25" s="270"/>
      <c r="O25" s="129"/>
      <c r="P25" s="129"/>
      <c r="Q25" s="129"/>
      <c r="R25" s="129"/>
      <c r="S25" s="129">
        <v>0.11490825696739604</v>
      </c>
      <c r="T25" s="273">
        <f>1/(1+EXP(-S25))</f>
        <v>0.52869549679759287</v>
      </c>
      <c r="U25" s="272"/>
      <c r="V25" s="269">
        <v>0.13217387419939822</v>
      </c>
      <c r="W25" s="263"/>
      <c r="X25" s="263"/>
      <c r="Y25" s="271"/>
      <c r="Z25" s="270"/>
      <c r="AA25" s="270"/>
      <c r="AB25" s="269"/>
      <c r="AC25" s="263"/>
      <c r="AD25" s="268"/>
      <c r="AE25" s="267"/>
      <c r="AF25" s="266"/>
      <c r="AG25" s="265"/>
      <c r="AH25" s="264"/>
      <c r="AI25" s="263"/>
      <c r="AJ25" s="263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</row>
    <row r="26" spans="1:93" s="1" customFormat="1" ht="15" thickBot="1" x14ac:dyDescent="0.4">
      <c r="A26" s="181">
        <f>A22+1</f>
        <v>5</v>
      </c>
      <c r="B26" s="108">
        <v>0</v>
      </c>
      <c r="C26" s="107">
        <v>0</v>
      </c>
      <c r="D26" s="297">
        <v>0</v>
      </c>
      <c r="E26" s="103" cm="1">
        <f t="array" ref="E26:F28">AF22:AG24</f>
        <v>-0.74408156952112114</v>
      </c>
      <c r="F26" s="286">
        <v>-0.72432771618024017</v>
      </c>
      <c r="G26" s="286" cm="1">
        <f t="array" ref="G26:G28">AI22:AI24</f>
        <v>-0.61583541604806891</v>
      </c>
      <c r="H26" s="286" cm="1">
        <f t="array" ref="H26:H28">AH22:AH24</f>
        <v>-1.0507593406908659E-2</v>
      </c>
      <c r="I26" s="296">
        <f>AJ22</f>
        <v>-0.28677072867093151</v>
      </c>
      <c r="J26" s="295">
        <v>3</v>
      </c>
      <c r="K26" s="294" cm="1">
        <f t="array" ref="K26:N28" xml:space="preserve"> MMULT(E26:F28, TRANSPOSE(B26:C29))+H26:H28</f>
        <v>-1.0507593406908659E-2</v>
      </c>
      <c r="L26" s="294">
        <v>-0.73483530958714882</v>
      </c>
      <c r="M26" s="294">
        <v>-0.7545891629280298</v>
      </c>
      <c r="N26" s="294">
        <v>-1.4789168791082701</v>
      </c>
      <c r="O26" s="135">
        <f>1/(1+EXP(-K26))</f>
        <v>0.49737312581755466</v>
      </c>
      <c r="P26" s="135">
        <f>1/(1+EXP(-L26))</f>
        <v>0.32413455017905529</v>
      </c>
      <c r="Q26" s="135">
        <f>1/(1+EXP(-M26))</f>
        <v>0.31982216851730044</v>
      </c>
      <c r="R26" s="135">
        <f>1/(1+EXP(-N26))</f>
        <v>0.18559107404849381</v>
      </c>
      <c r="S26" s="293" cm="1">
        <f t="array" ref="S26:S29">MMULT(TRANSPOSE(O26:R28), G26:G28)+I26</f>
        <v>-0.15004549069177572</v>
      </c>
      <c r="T26" s="273">
        <f>1/(1+EXP(-S26))</f>
        <v>0.46255884573471973</v>
      </c>
      <c r="U26" s="292" cm="1">
        <f t="array" ref="U26">0.25*(-SUMPRODUCT(D26:D29,LN(T26:T29))-SUMPRODUCT(1-D26:D29,LN(1-T26:T29)))</f>
        <v>0.69215412993045189</v>
      </c>
      <c r="V26" s="99" cm="1">
        <f t="array" ref="V26:V29">0.25*(T26:T29-D26:D29)</f>
        <v>0.11563971143367993</v>
      </c>
      <c r="W26" s="288" cm="1">
        <f t="array" ref="W26:W28" xml:space="preserve"> TRANSPOSE(MMULT( TRANSPOSE(_xlfn.ANCHORARRAY(V26)), TRANSPOSE(O26:R28)))</f>
        <v>2.0086801982987547E-3</v>
      </c>
      <c r="X26" s="288">
        <f>SUM(_xlfn.ANCHORARRAY(V26))</f>
        <v>-2.7878244363713223E-4</v>
      </c>
      <c r="Y26" s="291" cm="1">
        <f t="array" ref="Y26:AB28">(G26:G28)*(TRANSPOSE(_xlfn.ANCHORARRAY(V26))*(O26:R28)*(1-O26:R28))</f>
        <v>-1.7803266033577566E-2</v>
      </c>
      <c r="Z26" s="60">
        <v>1.6028438237479133E-2</v>
      </c>
      <c r="AA26" s="60">
        <v>1.7499488360909397E-2</v>
      </c>
      <c r="AB26" s="99">
        <v>-1.2427730047329683E-2</v>
      </c>
      <c r="AC26" s="288" cm="1">
        <f t="array" ref="AC26:AD28">MMULT((_xlfn.ANCHORARRAY(Y26)),(B26:C29))</f>
        <v>5.0717583135797134E-3</v>
      </c>
      <c r="AD26" s="290">
        <v>3.6007081901494493E-3</v>
      </c>
      <c r="AE26" s="282">
        <f>SUM(Y26:AB26)</f>
        <v>3.29693051748128E-3</v>
      </c>
      <c r="AF26" s="281" cm="1">
        <f t="array" ref="AF26:AG28">E26:F28-3*(_xlfn.ANCHORARRAY(AC26))</f>
        <v>-0.7592968444618603</v>
      </c>
      <c r="AG26" s="280">
        <v>-0.73512984075068855</v>
      </c>
      <c r="AH26" s="289" cm="1">
        <f t="array" ref="AH26:AH28">(H26:H28)-3*(AE26:AE28)</f>
        <v>-2.0398384959352499E-2</v>
      </c>
      <c r="AI26" s="288" cm="1">
        <f t="array" ref="AI26:AI28">G26:G28-3*(_xlfn.ANCHORARRAY(W26))</f>
        <v>-0.62186145664296522</v>
      </c>
      <c r="AJ26" s="288">
        <f>I26-3*(X26)</f>
        <v>-0.28593438134002014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</row>
    <row r="27" spans="1:93" s="1" customFormat="1" ht="15" thickBot="1" x14ac:dyDescent="0.4">
      <c r="A27" s="182"/>
      <c r="B27" s="95">
        <v>0</v>
      </c>
      <c r="C27" s="94">
        <v>1</v>
      </c>
      <c r="D27" s="287">
        <v>1</v>
      </c>
      <c r="E27" s="36">
        <v>-0.52518514566364527</v>
      </c>
      <c r="F27" s="35">
        <v>0.6625695746974396</v>
      </c>
      <c r="G27" s="286">
        <v>0.21777935590916034</v>
      </c>
      <c r="H27" s="286">
        <v>-4.9555817887620132E-2</v>
      </c>
      <c r="I27" s="34"/>
      <c r="J27" s="210"/>
      <c r="K27" s="285">
        <v>-4.9555817887620132E-2</v>
      </c>
      <c r="L27" s="285">
        <v>0.61301375680981951</v>
      </c>
      <c r="M27" s="285">
        <v>-0.57474096355126536</v>
      </c>
      <c r="N27" s="285">
        <v>8.7828611146174199E-2</v>
      </c>
      <c r="O27" s="133">
        <f>1/(1+EXP(-K27))</f>
        <v>0.48761358028355806</v>
      </c>
      <c r="P27" s="133">
        <f>1/(1+EXP(-L27))</f>
        <v>0.64862797385131621</v>
      </c>
      <c r="Q27" s="133">
        <f>1/(1+EXP(-M27))</f>
        <v>0.36014359350679342</v>
      </c>
      <c r="R27" s="133">
        <f>1/(1+EXP(-N27))</f>
        <v>0.52194304912323808</v>
      </c>
      <c r="S27" s="133">
        <v>9.9173820308068483E-2</v>
      </c>
      <c r="T27" s="273">
        <f>1/(1+EXP(-S27))</f>
        <v>0.52477315381861978</v>
      </c>
      <c r="U27" s="147"/>
      <c r="V27" s="88">
        <v>-0.11880671154534506</v>
      </c>
      <c r="W27" s="278">
        <v>1.9688391734752203E-3</v>
      </c>
      <c r="X27" s="278"/>
      <c r="Y27" s="284">
        <v>6.2921216625657726E-3</v>
      </c>
      <c r="Z27" s="66">
        <v>-5.8968562652978902E-3</v>
      </c>
      <c r="AA27" s="66">
        <v>-6.5554812356267353E-3</v>
      </c>
      <c r="AB27" s="88">
        <v>7.2551601657957687E-3</v>
      </c>
      <c r="AC27" s="278">
        <v>6.996789301690334E-4</v>
      </c>
      <c r="AD27" s="283">
        <v>1.3583039004978785E-3</v>
      </c>
      <c r="AE27" s="282">
        <f>SUM(Y27:AB27)</f>
        <v>1.0949443274369157E-3</v>
      </c>
      <c r="AF27" s="281">
        <v>-0.52728418245415232</v>
      </c>
      <c r="AG27" s="280">
        <v>0.65849466299594595</v>
      </c>
      <c r="AH27" s="279">
        <v>-5.284065086993088E-2</v>
      </c>
      <c r="AI27" s="278">
        <v>0.21187283838873466</v>
      </c>
      <c r="AJ27" s="278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</row>
    <row r="28" spans="1:93" s="1" customFormat="1" ht="15" thickBot="1" x14ac:dyDescent="0.4">
      <c r="A28" s="182"/>
      <c r="B28" s="95">
        <v>1</v>
      </c>
      <c r="C28" s="94">
        <v>0</v>
      </c>
      <c r="D28" s="287">
        <v>1</v>
      </c>
      <c r="E28" s="36">
        <v>-0.1240979485940656</v>
      </c>
      <c r="F28" s="35">
        <v>0.6275528462125981</v>
      </c>
      <c r="G28" s="286">
        <v>0.7001896744966698</v>
      </c>
      <c r="H28" s="286">
        <v>-7.5797367873873867E-2</v>
      </c>
      <c r="I28" s="34"/>
      <c r="J28" s="210"/>
      <c r="K28" s="285">
        <v>-7.5797367873873867E-2</v>
      </c>
      <c r="L28" s="285">
        <v>0.55175547833872418</v>
      </c>
      <c r="M28" s="285">
        <v>-0.19989531646793945</v>
      </c>
      <c r="N28" s="285">
        <v>0.42765752974465859</v>
      </c>
      <c r="O28" s="133">
        <f>1/(1+EXP(-K28))</f>
        <v>0.48105972520025664</v>
      </c>
      <c r="P28" s="133">
        <f>1/(1+EXP(-L28))</f>
        <v>0.6345427794168107</v>
      </c>
      <c r="Q28" s="133">
        <f>1/(1+EXP(-M28))</f>
        <v>0.45019191373174611</v>
      </c>
      <c r="R28" s="133">
        <f>1/(1+EXP(-N28))</f>
        <v>0.60531416966120755</v>
      </c>
      <c r="S28" s="133">
        <v>-9.0076977515594736E-2</v>
      </c>
      <c r="T28" s="273">
        <f>1/(1+EXP(-S28))</f>
        <v>0.47749596977987019</v>
      </c>
      <c r="U28" s="147"/>
      <c r="V28" s="88">
        <v>-0.13062600755503245</v>
      </c>
      <c r="W28" s="278">
        <v>2.2529469016872028E-3</v>
      </c>
      <c r="X28" s="278"/>
      <c r="Y28" s="284">
        <v>2.0213386380334753E-2</v>
      </c>
      <c r="Z28" s="66">
        <v>-1.9290972892270754E-2</v>
      </c>
      <c r="AA28" s="66">
        <v>-2.2638839904964063E-2</v>
      </c>
      <c r="AB28" s="88">
        <v>2.2334468264459215E-2</v>
      </c>
      <c r="AC28" s="278">
        <v>-3.0437164050484827E-4</v>
      </c>
      <c r="AD28" s="283">
        <v>3.0434953721884608E-3</v>
      </c>
      <c r="AE28" s="282">
        <f>SUM(Y28:AB28)</f>
        <v>6.1804184755915106E-4</v>
      </c>
      <c r="AF28" s="281">
        <v>-0.12318483367255106</v>
      </c>
      <c r="AG28" s="280">
        <v>0.61842236009603269</v>
      </c>
      <c r="AH28" s="279">
        <v>-7.7651493416551323E-2</v>
      </c>
      <c r="AI28" s="278">
        <v>0.69343083379160819</v>
      </c>
      <c r="AJ28" s="27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</row>
    <row r="29" spans="1:93" s="1" customFormat="1" ht="15" thickBot="1" x14ac:dyDescent="0.4">
      <c r="A29" s="183"/>
      <c r="B29" s="277">
        <v>1</v>
      </c>
      <c r="C29" s="276">
        <v>1</v>
      </c>
      <c r="D29" s="275">
        <v>0</v>
      </c>
      <c r="E29" s="18"/>
      <c r="F29" s="17"/>
      <c r="G29" s="274"/>
      <c r="H29" s="274"/>
      <c r="I29" s="16"/>
      <c r="J29" s="241"/>
      <c r="K29" s="270"/>
      <c r="L29" s="270"/>
      <c r="M29" s="270"/>
      <c r="N29" s="270"/>
      <c r="O29" s="129"/>
      <c r="P29" s="129"/>
      <c r="Q29" s="129"/>
      <c r="R29" s="129"/>
      <c r="S29" s="129">
        <v>0.13643886751023121</v>
      </c>
      <c r="T29" s="273">
        <f>1/(1+EXP(-S29))</f>
        <v>0.53405690089224178</v>
      </c>
      <c r="U29" s="272"/>
      <c r="V29" s="269">
        <v>0.13351422522306045</v>
      </c>
      <c r="W29" s="263"/>
      <c r="X29" s="263"/>
      <c r="Y29" s="271"/>
      <c r="Z29" s="270"/>
      <c r="AA29" s="270"/>
      <c r="AB29" s="269"/>
      <c r="AC29" s="263"/>
      <c r="AD29" s="268"/>
      <c r="AE29" s="267"/>
      <c r="AF29" s="266"/>
      <c r="AG29" s="265"/>
      <c r="AH29" s="264"/>
      <c r="AI29" s="263"/>
      <c r="AJ29" s="263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</row>
    <row r="30" spans="1:93" s="1" customFormat="1" ht="15" thickBot="1" x14ac:dyDescent="0.4">
      <c r="A30" s="181">
        <f>A26+1</f>
        <v>6</v>
      </c>
      <c r="B30" s="108">
        <v>0</v>
      </c>
      <c r="C30" s="107">
        <v>0</v>
      </c>
      <c r="D30" s="297">
        <v>0</v>
      </c>
      <c r="E30" s="103" cm="1">
        <f t="array" ref="E30:F32">AF26:AG28</f>
        <v>-0.7592968444618603</v>
      </c>
      <c r="F30" s="286">
        <v>-0.73512984075068855</v>
      </c>
      <c r="G30" s="286" cm="1">
        <f t="array" ref="G30:G32">AI26:AI28</f>
        <v>-0.62186145664296522</v>
      </c>
      <c r="H30" s="286" cm="1">
        <f t="array" ref="H30:H32">AH26:AH28</f>
        <v>-2.0398384959352499E-2</v>
      </c>
      <c r="I30" s="296">
        <f>AJ26</f>
        <v>-0.28593438134002014</v>
      </c>
      <c r="J30" s="295">
        <v>3</v>
      </c>
      <c r="K30" s="294" cm="1">
        <f t="array" ref="K30:N32" xml:space="preserve"> MMULT(E30:F32, TRANSPOSE(B30:C33))+H30:H32</f>
        <v>-2.0398384959352499E-2</v>
      </c>
      <c r="L30" s="294">
        <v>-0.75552822571004108</v>
      </c>
      <c r="M30" s="294">
        <v>-0.77969522942121283</v>
      </c>
      <c r="N30" s="294">
        <v>-1.5148250701719013</v>
      </c>
      <c r="O30" s="135">
        <f>1/(1+EXP(-K30))</f>
        <v>0.49490058057880065</v>
      </c>
      <c r="P30" s="135">
        <f>1/(1+EXP(-L30))</f>
        <v>0.31961792317677823</v>
      </c>
      <c r="Q30" s="135">
        <f>1/(1+EXP(-M30))</f>
        <v>0.31438557481609231</v>
      </c>
      <c r="R30" s="135">
        <f>1/(1+EXP(-N30))</f>
        <v>0.18022481855572145</v>
      </c>
      <c r="S30" s="293" cm="1">
        <f t="array" ref="S30:S33">MMULT(TRANSPOSE(O30:R32), G30:G32)+I30</f>
        <v>-0.15729508970980979</v>
      </c>
      <c r="T30" s="273">
        <f>1/(1+EXP(-S30))</f>
        <v>0.4607571057017949</v>
      </c>
      <c r="U30" s="292" cm="1">
        <f t="array" ref="U30">0.25*(-SUMPRODUCT(D30:D33,LN(T30:T33))-SUMPRODUCT(1-D30:D33,LN(1-T30:T33)))</f>
        <v>0.69192929476847143</v>
      </c>
      <c r="V30" s="99" cm="1">
        <f t="array" ref="V30:V33">0.25*(T30:T33-D30:D33)</f>
        <v>0.11518927642544873</v>
      </c>
      <c r="W30" s="288" cm="1">
        <f t="array" ref="W30:W32" xml:space="preserve"> TRANSPOSE(MMULT( TRANSPOSE(_xlfn.ANCHORARRAY(V30)), TRANSPOSE(O30:R32)))</f>
        <v>1.7243414184498936E-3</v>
      </c>
      <c r="X30" s="288">
        <f>SUM(_xlfn.ANCHORARRAY(V30))</f>
        <v>-1.8600000877005973E-3</v>
      </c>
      <c r="Y30" s="291" cm="1">
        <f t="array" ref="Y30:AB32">(G30:G32)*(TRANSPOSE(_xlfn.ANCHORARRAY(V30))*(O30:R32)*(1-O30:R32))</f>
        <v>-1.7906080088697356E-2</v>
      </c>
      <c r="Z30" s="60">
        <v>1.6138526824497807E-2</v>
      </c>
      <c r="AA30" s="60">
        <v>1.7536804999216428E-2</v>
      </c>
      <c r="AB30" s="99">
        <v>-1.22308232214725E-2</v>
      </c>
      <c r="AC30" s="288" cm="1">
        <f t="array" ref="AC30:AD32">MMULT((_xlfn.ANCHORARRAY(Y30)),(B30:C33))</f>
        <v>5.3059817777439278E-3</v>
      </c>
      <c r="AD30" s="290">
        <v>3.907703603025307E-3</v>
      </c>
      <c r="AE30" s="282">
        <f>SUM(Y30:AB30)</f>
        <v>3.5384285135443786E-3</v>
      </c>
      <c r="AF30" s="281" cm="1">
        <f t="array" ref="AF30:AG32">E30:F32-3*(_xlfn.ANCHORARRAY(AC30))</f>
        <v>-0.77521478979509206</v>
      </c>
      <c r="AG30" s="280">
        <v>-0.7468529515597645</v>
      </c>
      <c r="AH30" s="289" cm="1">
        <f t="array" ref="AH30:AH32">(H30:H32)-3*(AE30:AE32)</f>
        <v>-3.1013670499985636E-2</v>
      </c>
      <c r="AI30" s="288" cm="1">
        <f t="array" ref="AI30:AI32">G30:G32-3*(_xlfn.ANCHORARRAY(W30))</f>
        <v>-0.62703448089831493</v>
      </c>
      <c r="AJ30" s="288">
        <f>I30-3*(X30)</f>
        <v>-0.28035438107691835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</row>
    <row r="31" spans="1:93" s="1" customFormat="1" ht="15" thickBot="1" x14ac:dyDescent="0.4">
      <c r="A31" s="182"/>
      <c r="B31" s="95">
        <v>0</v>
      </c>
      <c r="C31" s="94">
        <v>1</v>
      </c>
      <c r="D31" s="287">
        <v>1</v>
      </c>
      <c r="E31" s="36">
        <v>-0.52728418245415232</v>
      </c>
      <c r="F31" s="35">
        <v>0.65849466299594595</v>
      </c>
      <c r="G31" s="286">
        <v>0.21187283838873466</v>
      </c>
      <c r="H31" s="286">
        <v>-5.284065086993088E-2</v>
      </c>
      <c r="I31" s="34"/>
      <c r="J31" s="210"/>
      <c r="K31" s="285">
        <v>-5.284065086993088E-2</v>
      </c>
      <c r="L31" s="285">
        <v>0.60565401212601511</v>
      </c>
      <c r="M31" s="285">
        <v>-0.58012483332408316</v>
      </c>
      <c r="N31" s="285">
        <v>7.8369829671862748E-2</v>
      </c>
      <c r="O31" s="133">
        <f>1/(1+EXP(-K31))</f>
        <v>0.48679291013700016</v>
      </c>
      <c r="P31" s="133">
        <f>1/(1+EXP(-L31))</f>
        <v>0.64694878723935367</v>
      </c>
      <c r="Q31" s="133">
        <f>1/(1+EXP(-M31))</f>
        <v>0.35890387002480856</v>
      </c>
      <c r="R31" s="133">
        <f>1/(1+EXP(-N31))</f>
        <v>0.51958243577748242</v>
      </c>
      <c r="S31" s="133">
        <v>9.0620974480693228E-2</v>
      </c>
      <c r="T31" s="273">
        <f>1/(1+EXP(-S31))</f>
        <v>0.52263975229939919</v>
      </c>
      <c r="U31" s="147"/>
      <c r="V31" s="88">
        <v>-0.1193400619251502</v>
      </c>
      <c r="W31" s="278">
        <v>1.0785790335538364E-3</v>
      </c>
      <c r="X31" s="278"/>
      <c r="Y31" s="284">
        <v>6.0971127571407338E-3</v>
      </c>
      <c r="Z31" s="66">
        <v>-5.775228265168437E-3</v>
      </c>
      <c r="AA31" s="66">
        <v>-6.3780931411579773E-3</v>
      </c>
      <c r="AB31" s="88">
        <v>7.0404644450864726E-3</v>
      </c>
      <c r="AC31" s="278">
        <v>6.6237130392849536E-4</v>
      </c>
      <c r="AD31" s="283">
        <v>1.2652361799180356E-3</v>
      </c>
      <c r="AE31" s="282">
        <f>SUM(Y31:AB31)</f>
        <v>9.8425579590079217E-4</v>
      </c>
      <c r="AF31" s="281">
        <v>-0.52927129636593784</v>
      </c>
      <c r="AG31" s="280">
        <v>0.65469895445619186</v>
      </c>
      <c r="AH31" s="279">
        <v>-5.5793418257633259E-2</v>
      </c>
      <c r="AI31" s="278">
        <v>0.20863710128807317</v>
      </c>
      <c r="AJ31" s="278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</row>
    <row r="32" spans="1:93" s="1" customFormat="1" ht="15" thickBot="1" x14ac:dyDescent="0.4">
      <c r="A32" s="182"/>
      <c r="B32" s="95">
        <v>1</v>
      </c>
      <c r="C32" s="94">
        <v>0</v>
      </c>
      <c r="D32" s="287">
        <v>1</v>
      </c>
      <c r="E32" s="36">
        <v>-0.12318483367255106</v>
      </c>
      <c r="F32" s="35">
        <v>0.61842236009603269</v>
      </c>
      <c r="G32" s="286">
        <v>0.69343083379160819</v>
      </c>
      <c r="H32" s="286">
        <v>-7.7651493416551323E-2</v>
      </c>
      <c r="I32" s="34"/>
      <c r="J32" s="210"/>
      <c r="K32" s="285">
        <v>-7.7651493416551323E-2</v>
      </c>
      <c r="L32" s="285">
        <v>0.54077086667948138</v>
      </c>
      <c r="M32" s="285">
        <v>-0.20083632708910237</v>
      </c>
      <c r="N32" s="285">
        <v>0.41758603300693031</v>
      </c>
      <c r="O32" s="133">
        <f>1/(1+EXP(-K32))</f>
        <v>0.48059687533927353</v>
      </c>
      <c r="P32" s="133">
        <f>1/(1+EXP(-L32))</f>
        <v>0.63199172274444093</v>
      </c>
      <c r="Q32" s="133">
        <f>1/(1+EXP(-M32))</f>
        <v>0.44995900651191423</v>
      </c>
      <c r="R32" s="133">
        <f>1/(1+EXP(-N32))</f>
        <v>0.60290546471203077</v>
      </c>
      <c r="S32" s="133">
        <v>-9.3381222134233166E-2</v>
      </c>
      <c r="T32" s="273">
        <f>1/(1+EXP(-S32))</f>
        <v>0.47667164404425072</v>
      </c>
      <c r="U32" s="147"/>
      <c r="V32" s="88">
        <v>-0.13083208898893733</v>
      </c>
      <c r="W32" s="278">
        <v>1.3291066673169344E-3</v>
      </c>
      <c r="X32" s="278"/>
      <c r="Y32" s="284">
        <v>1.993887725963819E-2</v>
      </c>
      <c r="Z32" s="66">
        <v>-1.9246793423223444E-2</v>
      </c>
      <c r="AA32" s="66">
        <v>-2.2453571569490873E-2</v>
      </c>
      <c r="AB32" s="88">
        <v>2.210034055733576E-2</v>
      </c>
      <c r="AC32" s="278">
        <v>-3.5323101215511271E-4</v>
      </c>
      <c r="AD32" s="283">
        <v>2.8535471341123164E-3</v>
      </c>
      <c r="AE32" s="282">
        <f>SUM(Y32:AB32)</f>
        <v>3.3885282425963337E-4</v>
      </c>
      <c r="AF32" s="281">
        <v>-0.12212514063608573</v>
      </c>
      <c r="AG32" s="280">
        <v>0.60986171869369576</v>
      </c>
      <c r="AH32" s="279">
        <v>-7.8668051889330223E-2</v>
      </c>
      <c r="AI32" s="278">
        <v>0.6894435137896574</v>
      </c>
      <c r="AJ32" s="278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</row>
    <row r="33" spans="1:93" s="1" customFormat="1" ht="15" thickBot="1" x14ac:dyDescent="0.4">
      <c r="A33" s="183"/>
      <c r="B33" s="277">
        <v>1</v>
      </c>
      <c r="C33" s="276">
        <v>1</v>
      </c>
      <c r="D33" s="275">
        <v>0</v>
      </c>
      <c r="E33" s="18"/>
      <c r="F33" s="17"/>
      <c r="G33" s="274"/>
      <c r="H33" s="274"/>
      <c r="I33" s="16"/>
      <c r="J33" s="241"/>
      <c r="K33" s="270"/>
      <c r="L33" s="270"/>
      <c r="M33" s="270"/>
      <c r="N33" s="270"/>
      <c r="O33" s="129"/>
      <c r="P33" s="129"/>
      <c r="Q33" s="129"/>
      <c r="R33" s="129"/>
      <c r="S33" s="129">
        <v>0.13014939500759293</v>
      </c>
      <c r="T33" s="273">
        <f>1/(1+EXP(-S33))</f>
        <v>0.53249149760375292</v>
      </c>
      <c r="U33" s="272"/>
      <c r="V33" s="269">
        <v>0.13312287440093823</v>
      </c>
      <c r="W33" s="263"/>
      <c r="X33" s="263"/>
      <c r="Y33" s="271"/>
      <c r="Z33" s="270"/>
      <c r="AA33" s="270"/>
      <c r="AB33" s="269"/>
      <c r="AC33" s="263"/>
      <c r="AD33" s="268"/>
      <c r="AE33" s="267"/>
      <c r="AF33" s="266"/>
      <c r="AG33" s="265"/>
      <c r="AH33" s="264"/>
      <c r="AI33" s="263"/>
      <c r="AJ33" s="26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</row>
    <row r="34" spans="1:93" s="1" customFormat="1" ht="15" thickBot="1" x14ac:dyDescent="0.4">
      <c r="A34" s="181">
        <f>A30+1</f>
        <v>7</v>
      </c>
      <c r="B34" s="108">
        <v>0</v>
      </c>
      <c r="C34" s="107">
        <v>0</v>
      </c>
      <c r="D34" s="297">
        <v>0</v>
      </c>
      <c r="E34" s="103" cm="1">
        <f t="array" ref="E34:F36">AF30:AG32</f>
        <v>-0.77521478979509206</v>
      </c>
      <c r="F34" s="286">
        <v>-0.7468529515597645</v>
      </c>
      <c r="G34" s="286" cm="1">
        <f t="array" ref="G34:G36">AI30:AI32</f>
        <v>-0.62703448089831493</v>
      </c>
      <c r="H34" s="286" cm="1">
        <f t="array" ref="H34:H36">AH30:AH32</f>
        <v>-3.1013670499985636E-2</v>
      </c>
      <c r="I34" s="296">
        <f>AJ30</f>
        <v>-0.28035438107691835</v>
      </c>
      <c r="J34" s="295">
        <v>3</v>
      </c>
      <c r="K34" s="294" cm="1">
        <f t="array" ref="K34:N36" xml:space="preserve"> MMULT(E34:F36, TRANSPOSE(B34:C37))+H34:H36</f>
        <v>-3.1013670499985636E-2</v>
      </c>
      <c r="L34" s="294">
        <v>-0.7778666220597501</v>
      </c>
      <c r="M34" s="294">
        <v>-0.80622846029507766</v>
      </c>
      <c r="N34" s="294">
        <v>-1.5530814118548422</v>
      </c>
      <c r="O34" s="135">
        <f>1/(1+EXP(-K34))</f>
        <v>0.49224720378251358</v>
      </c>
      <c r="P34" s="135">
        <f>1/(1+EXP(-L34))</f>
        <v>0.31477985988524149</v>
      </c>
      <c r="Q34" s="135">
        <f>1/(1+EXP(-M34))</f>
        <v>0.30869476972987864</v>
      </c>
      <c r="R34" s="135">
        <f>1/(1+EXP(-N34))</f>
        <v>0.17464166205073403</v>
      </c>
      <c r="S34" s="293" cm="1">
        <f t="array" ref="S34:S37">MMULT(TRANSPOSE(O34:R36), G34:G36)+I34</f>
        <v>-0.15643173904707189</v>
      </c>
      <c r="T34" s="273">
        <f>1/(1+EXP(-S34))</f>
        <v>0.46097162105789236</v>
      </c>
      <c r="U34" s="292" cm="1">
        <f t="array" ref="U34">0.25*(-SUMPRODUCT(D34:D37,LN(T34:T37))-SUMPRODUCT(1-D34:D37,LN(1-T34:T37)))</f>
        <v>0.69169696145967385</v>
      </c>
      <c r="V34" s="99" cm="1">
        <f t="array" ref="V34:V37">0.25*(T34:T37-D34:D37)</f>
        <v>0.11524290526447309</v>
      </c>
      <c r="W34" s="288" cm="1">
        <f t="array" ref="W34:W36" xml:space="preserve"> TRANSPOSE(MMULT( TRANSPOSE(_xlfn.ANCHORARRAY(V34)), TRANSPOSE(O34:R36)))</f>
        <v>2.1407608661758552E-3</v>
      </c>
      <c r="X34" s="288">
        <f>SUM(_xlfn.ANCHORARRAY(V34))</f>
        <v>-1.3684938716710116E-3</v>
      </c>
      <c r="Y34" s="291" cm="1">
        <f t="array" ref="Y34:AB36">(G34:G36)*(TRANSPOSE(_xlfn.ANCHORARRAY(V34))*(O34:R36)*(1-O34:R36))</f>
        <v>-1.806097549461641E-2</v>
      </c>
      <c r="Z34" s="60">
        <v>1.6136305175371856E-2</v>
      </c>
      <c r="AA34" s="60">
        <v>1.7470525910335755E-2</v>
      </c>
      <c r="AB34" s="99">
        <v>-1.204428892258717E-2</v>
      </c>
      <c r="AC34" s="288" cm="1">
        <f t="array" ref="AC34:AD36">MMULT((_xlfn.ANCHORARRAY(Y34)),(B34:C37))</f>
        <v>5.4262369877485853E-3</v>
      </c>
      <c r="AD34" s="290">
        <v>4.0920162527846859E-3</v>
      </c>
      <c r="AE34" s="282">
        <f>SUM(Y34:AB34)</f>
        <v>3.501566668504031E-3</v>
      </c>
      <c r="AF34" s="281" cm="1">
        <f t="array" ref="AF34:AG36">E34:F36-3*(_xlfn.ANCHORARRAY(AC34))</f>
        <v>-0.7914935007583378</v>
      </c>
      <c r="AG34" s="280">
        <v>-0.75912900031811859</v>
      </c>
      <c r="AH34" s="289" cm="1">
        <f t="array" ref="AH34:AH36">(H34:H36)-3*(AE34:AE36)</f>
        <v>-4.1518370505497726E-2</v>
      </c>
      <c r="AI34" s="288" cm="1">
        <f t="array" ref="AI34:AI36">G34:G36-3*(_xlfn.ANCHORARRAY(W34))</f>
        <v>-0.63345676349684255</v>
      </c>
      <c r="AJ34" s="288">
        <f>I34-3*(X34)</f>
        <v>-0.27624889946190534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</row>
    <row r="35" spans="1:93" s="1" customFormat="1" ht="15" thickBot="1" x14ac:dyDescent="0.4">
      <c r="A35" s="182"/>
      <c r="B35" s="95">
        <v>0</v>
      </c>
      <c r="C35" s="94">
        <v>1</v>
      </c>
      <c r="D35" s="287">
        <v>1</v>
      </c>
      <c r="E35" s="36">
        <v>-0.52927129636593784</v>
      </c>
      <c r="F35" s="35">
        <v>0.65469895445619186</v>
      </c>
      <c r="G35" s="286">
        <v>0.20863710128807317</v>
      </c>
      <c r="H35" s="286">
        <v>-5.5793418257633259E-2</v>
      </c>
      <c r="I35" s="34"/>
      <c r="J35" s="210"/>
      <c r="K35" s="285">
        <v>-5.5793418257633259E-2</v>
      </c>
      <c r="L35" s="285">
        <v>0.59890553619855857</v>
      </c>
      <c r="M35" s="285">
        <v>-0.58506471462357112</v>
      </c>
      <c r="N35" s="285">
        <v>6.9634239832620765E-2</v>
      </c>
      <c r="O35" s="133">
        <f>1/(1+EXP(-K35))</f>
        <v>0.4860552626354232</v>
      </c>
      <c r="P35" s="133">
        <f>1/(1+EXP(-L35))</f>
        <v>0.64540587025788543</v>
      </c>
      <c r="Q35" s="133">
        <f>1/(1+EXP(-M35))</f>
        <v>0.3577680374221886</v>
      </c>
      <c r="R35" s="133">
        <f>1/(1+EXP(-N35))</f>
        <v>0.51740152896386127</v>
      </c>
      <c r="S35" s="133">
        <v>9.110836542427736E-2</v>
      </c>
      <c r="T35" s="273">
        <f>1/(1+EXP(-S35))</f>
        <v>0.52276134887482717</v>
      </c>
      <c r="U35" s="147"/>
      <c r="V35" s="88">
        <v>-0.11930966278129321</v>
      </c>
      <c r="W35" s="278">
        <v>1.2493525769947111E-3</v>
      </c>
      <c r="X35" s="278"/>
      <c r="Y35" s="284">
        <v>6.0063109423033638E-3</v>
      </c>
      <c r="Z35" s="66">
        <v>-5.6968083751141613E-3</v>
      </c>
      <c r="AA35" s="66">
        <v>-6.2589349187676408E-3</v>
      </c>
      <c r="AB35" s="88">
        <v>6.9423184652116724E-3</v>
      </c>
      <c r="AC35" s="278">
        <v>6.833835464440316E-4</v>
      </c>
      <c r="AD35" s="283">
        <v>1.2455100900975111E-3</v>
      </c>
      <c r="AE35" s="282">
        <f>SUM(Y35:AB35)</f>
        <v>9.9288611363323401E-4</v>
      </c>
      <c r="AF35" s="281">
        <v>-0.53132144700526995</v>
      </c>
      <c r="AG35" s="280">
        <v>0.65096242418589934</v>
      </c>
      <c r="AH35" s="279">
        <v>-5.8772076598532959E-2</v>
      </c>
      <c r="AI35" s="278">
        <v>0.20488904355708903</v>
      </c>
      <c r="AJ35" s="278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</row>
    <row r="36" spans="1:93" s="1" customFormat="1" ht="15" thickBot="1" x14ac:dyDescent="0.4">
      <c r="A36" s="182"/>
      <c r="B36" s="95">
        <v>1</v>
      </c>
      <c r="C36" s="94">
        <v>0</v>
      </c>
      <c r="D36" s="287">
        <v>1</v>
      </c>
      <c r="E36" s="36">
        <v>-0.12212514063608573</v>
      </c>
      <c r="F36" s="35">
        <v>0.60986171869369576</v>
      </c>
      <c r="G36" s="286">
        <v>0.6894435137896574</v>
      </c>
      <c r="H36" s="286">
        <v>-7.8668051889330223E-2</v>
      </c>
      <c r="I36" s="34"/>
      <c r="J36" s="210"/>
      <c r="K36" s="285">
        <v>-7.8668051889330223E-2</v>
      </c>
      <c r="L36" s="285">
        <v>0.53119366680436553</v>
      </c>
      <c r="M36" s="285">
        <v>-0.20079319252541594</v>
      </c>
      <c r="N36" s="285">
        <v>0.40906852616827982</v>
      </c>
      <c r="O36" s="133">
        <f>1/(1+EXP(-K36))</f>
        <v>0.4803431234632381</v>
      </c>
      <c r="P36" s="133">
        <f>1/(1+EXP(-L36))</f>
        <v>0.62976147274211158</v>
      </c>
      <c r="Q36" s="133">
        <f>1/(1+EXP(-M36))</f>
        <v>0.44996968216257222</v>
      </c>
      <c r="R36" s="133">
        <f>1/(1+EXP(-N36))</f>
        <v>0.6008645078806546</v>
      </c>
      <c r="S36" s="133">
        <v>-8.9044280740250198E-2</v>
      </c>
      <c r="T36" s="273">
        <f>1/(1+EXP(-S36))</f>
        <v>0.47775362694866996</v>
      </c>
      <c r="U36" s="147"/>
      <c r="V36" s="88">
        <v>-0.13056159326283251</v>
      </c>
      <c r="W36" s="278">
        <v>1.5418678443482048E-3</v>
      </c>
      <c r="X36" s="278"/>
      <c r="Y36" s="284">
        <v>1.9832668136486854E-2</v>
      </c>
      <c r="Z36" s="66">
        <v>-1.9179267044653642E-2</v>
      </c>
      <c r="AA36" s="66">
        <v>-2.2278400808934496E-2</v>
      </c>
      <c r="AB36" s="88">
        <v>2.2034080536212766E-2</v>
      </c>
      <c r="AC36" s="278">
        <v>-2.4432027272172988E-4</v>
      </c>
      <c r="AD36" s="283">
        <v>2.8548134915591244E-3</v>
      </c>
      <c r="AE36" s="282">
        <f>SUM(Y36:AB36)</f>
        <v>4.0908081911148267E-4</v>
      </c>
      <c r="AF36" s="281">
        <v>-0.12139217981792054</v>
      </c>
      <c r="AG36" s="280">
        <v>0.60129727821901835</v>
      </c>
      <c r="AH36" s="279">
        <v>-7.9895294346664675E-2</v>
      </c>
      <c r="AI36" s="278">
        <v>0.68481791025661276</v>
      </c>
      <c r="AJ36" s="278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</row>
    <row r="37" spans="1:93" s="1" customFormat="1" ht="15" thickBot="1" x14ac:dyDescent="0.4">
      <c r="A37" s="183"/>
      <c r="B37" s="277">
        <v>1</v>
      </c>
      <c r="C37" s="276">
        <v>1</v>
      </c>
      <c r="D37" s="275">
        <v>0</v>
      </c>
      <c r="E37" s="18"/>
      <c r="F37" s="17"/>
      <c r="G37" s="274"/>
      <c r="H37" s="274"/>
      <c r="I37" s="16"/>
      <c r="J37" s="241"/>
      <c r="K37" s="270"/>
      <c r="L37" s="270"/>
      <c r="M37" s="270"/>
      <c r="N37" s="270"/>
      <c r="O37" s="129"/>
      <c r="P37" s="129"/>
      <c r="Q37" s="129"/>
      <c r="R37" s="129"/>
      <c r="S37" s="129">
        <v>0.13235056784564952</v>
      </c>
      <c r="T37" s="273">
        <f>1/(1+EXP(-S37))</f>
        <v>0.53303942763192647</v>
      </c>
      <c r="U37" s="272"/>
      <c r="V37" s="269">
        <v>0.13325985690798162</v>
      </c>
      <c r="W37" s="263"/>
      <c r="X37" s="263"/>
      <c r="Y37" s="271"/>
      <c r="Z37" s="270"/>
      <c r="AA37" s="270"/>
      <c r="AB37" s="269"/>
      <c r="AC37" s="263"/>
      <c r="AD37" s="268"/>
      <c r="AE37" s="267"/>
      <c r="AF37" s="266"/>
      <c r="AG37" s="265"/>
      <c r="AH37" s="264"/>
      <c r="AI37" s="263"/>
      <c r="AJ37" s="263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</row>
    <row r="38" spans="1:93" s="1" customFormat="1" ht="15" thickBot="1" x14ac:dyDescent="0.4">
      <c r="A38" s="181">
        <f>A34+1</f>
        <v>8</v>
      </c>
      <c r="B38" s="108">
        <v>0</v>
      </c>
      <c r="C38" s="107">
        <v>0</v>
      </c>
      <c r="D38" s="297">
        <v>0</v>
      </c>
      <c r="E38" s="103" cm="1">
        <f t="array" ref="E38:F40">AF34:AG36</f>
        <v>-0.7914935007583378</v>
      </c>
      <c r="F38" s="286">
        <v>-0.75912900031811859</v>
      </c>
      <c r="G38" s="286" cm="1">
        <f t="array" ref="G38:G40">AI34:AI36</f>
        <v>-0.63345676349684255</v>
      </c>
      <c r="H38" s="286" cm="1">
        <f t="array" ref="H38:H40">AH34:AH36</f>
        <v>-4.1518370505497726E-2</v>
      </c>
      <c r="I38" s="296">
        <f>AJ34</f>
        <v>-0.27624889946190534</v>
      </c>
      <c r="J38" s="295">
        <v>3</v>
      </c>
      <c r="K38" s="294" cm="1">
        <f t="array" ref="K38:N40" xml:space="preserve"> MMULT(E38:F40, TRANSPOSE(B38:C41))+H38:H40</f>
        <v>-4.1518370505497726E-2</v>
      </c>
      <c r="L38" s="294">
        <v>-0.80064737082361637</v>
      </c>
      <c r="M38" s="294">
        <v>-0.83301187126383547</v>
      </c>
      <c r="N38" s="294">
        <v>-1.5921408715819543</v>
      </c>
      <c r="O38" s="135">
        <f>1/(1+EXP(-K38))</f>
        <v>0.48962189812358831</v>
      </c>
      <c r="P38" s="135">
        <f>1/(1+EXP(-L38))</f>
        <v>0.30988705700939229</v>
      </c>
      <c r="Q38" s="135">
        <f>1/(1+EXP(-M38))</f>
        <v>0.30300860272054814</v>
      </c>
      <c r="R38" s="135">
        <f>1/(1+EXP(-N38))</f>
        <v>0.16908290446424834</v>
      </c>
      <c r="S38" s="293" cm="1">
        <f t="array" ref="S38:S41">MMULT(TRANSPOSE(O38:R40), G38:G40)+I38</f>
        <v>-0.15823045856316939</v>
      </c>
      <c r="T38" s="273">
        <f>1/(1+EXP(-S38))</f>
        <v>0.46052471250823818</v>
      </c>
      <c r="U38" s="292" cm="1">
        <f t="array" ref="U38">0.25*(-SUMPRODUCT(D38:D41,LN(T38:T41))-SUMPRODUCT(1-D38:D41,LN(1-T38:T41)))</f>
        <v>0.69145321066852561</v>
      </c>
      <c r="V38" s="99" cm="1">
        <f t="array" ref="V38:V41">0.25*(T38:T41-D38:D41)</f>
        <v>0.11513117812705954</v>
      </c>
      <c r="W38" s="288" cm="1">
        <f t="array" ref="W38:W40" xml:space="preserve"> TRANSPOSE(MMULT( TRANSPOSE(_xlfn.ANCHORARRAY(V38)), TRANSPOSE(O38:R40)))</f>
        <v>2.3655541497739525E-3</v>
      </c>
      <c r="X38" s="288">
        <f>SUM(_xlfn.ANCHORARRAY(V38))</f>
        <v>-1.4925574797683416E-3</v>
      </c>
      <c r="Y38" s="291" cm="1">
        <f t="array" ref="Y38:AB40">(G38:G40)*(TRANSPOSE(_xlfn.ANCHORARRAY(V38))*(O38:R40)*(1-O38:R40))</f>
        <v>-1.8224800875790367E-2</v>
      </c>
      <c r="Z38" s="60">
        <v>1.6179933314947999E-2</v>
      </c>
      <c r="AA38" s="60">
        <v>1.7450316051797771E-2</v>
      </c>
      <c r="AB38" s="99">
        <v>-1.1858863328720231E-2</v>
      </c>
      <c r="AC38" s="288" cm="1">
        <f t="array" ref="AC38:AD40">MMULT((_xlfn.ANCHORARRAY(Y38)),(B38:C41))</f>
        <v>5.5914527230775408E-3</v>
      </c>
      <c r="AD38" s="290">
        <v>4.3210699862277682E-3</v>
      </c>
      <c r="AE38" s="282">
        <f>SUM(Y38:AB38)</f>
        <v>3.5465851622351729E-3</v>
      </c>
      <c r="AF38" s="281" cm="1">
        <f t="array" ref="AF38:AG40">E38:F40-3*(_xlfn.ANCHORARRAY(AC38))</f>
        <v>-0.80826785892757047</v>
      </c>
      <c r="AG38" s="280">
        <v>-0.77209221027680186</v>
      </c>
      <c r="AH38" s="289" cm="1">
        <f t="array" ref="AH38:AH40">(H38:H40)-3*(AE38:AE40)</f>
        <v>-5.2158125992203243E-2</v>
      </c>
      <c r="AI38" s="288" cm="1">
        <f t="array" ref="AI38:AI40">G38:G40-3*(_xlfn.ANCHORARRAY(W38))</f>
        <v>-0.64055342594616438</v>
      </c>
      <c r="AJ38" s="288">
        <f>I38-3*(X38)</f>
        <v>-0.27177122702260031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</row>
    <row r="39" spans="1:93" s="1" customFormat="1" ht="15" thickBot="1" x14ac:dyDescent="0.4">
      <c r="A39" s="182"/>
      <c r="B39" s="95">
        <v>0</v>
      </c>
      <c r="C39" s="94">
        <v>1</v>
      </c>
      <c r="D39" s="287">
        <v>1</v>
      </c>
      <c r="E39" s="36">
        <v>-0.53132144700526995</v>
      </c>
      <c r="F39" s="35">
        <v>0.65096242418589934</v>
      </c>
      <c r="G39" s="286">
        <v>0.20488904355708903</v>
      </c>
      <c r="H39" s="286">
        <v>-5.8772076598532959E-2</v>
      </c>
      <c r="I39" s="34"/>
      <c r="J39" s="210"/>
      <c r="K39" s="285">
        <v>-5.8772076598532959E-2</v>
      </c>
      <c r="L39" s="285">
        <v>0.59219034758736633</v>
      </c>
      <c r="M39" s="285">
        <v>-0.59009352360380296</v>
      </c>
      <c r="N39" s="285">
        <v>6.0868900582096423E-2</v>
      </c>
      <c r="O39" s="133">
        <f>1/(1+EXP(-K39))</f>
        <v>0.48531120872289646</v>
      </c>
      <c r="P39" s="133">
        <f>1/(1+EXP(-L39))</f>
        <v>0.64386755517249594</v>
      </c>
      <c r="Q39" s="133">
        <f>1/(1+EXP(-M39))</f>
        <v>0.35661339593584729</v>
      </c>
      <c r="R39" s="133">
        <f>1/(1+EXP(-N39))</f>
        <v>0.51521252853811661</v>
      </c>
      <c r="S39" s="133">
        <v>8.9078942959431751E-2</v>
      </c>
      <c r="T39" s="273">
        <f>1/(1+EXP(-S39))</f>
        <v>0.52225502144508473</v>
      </c>
      <c r="U39" s="147"/>
      <c r="V39" s="88">
        <v>-0.11943624463872882</v>
      </c>
      <c r="W39" s="278">
        <v>1.1097129716876875E-3</v>
      </c>
      <c r="X39" s="278"/>
      <c r="Y39" s="284">
        <v>5.8921896407377701E-3</v>
      </c>
      <c r="Z39" s="66">
        <v>-5.6112931390080289E-3</v>
      </c>
      <c r="AA39" s="66">
        <v>-6.1318616216064796E-3</v>
      </c>
      <c r="AB39" s="88">
        <v>6.8190712888253312E-3</v>
      </c>
      <c r="AC39" s="278">
        <v>6.8720966721885161E-4</v>
      </c>
      <c r="AD39" s="283">
        <v>1.2077781498173023E-3</v>
      </c>
      <c r="AE39" s="282">
        <f>SUM(Y39:AB39)</f>
        <v>9.6810616894859279E-4</v>
      </c>
      <c r="AF39" s="281">
        <v>-0.53338307600692647</v>
      </c>
      <c r="AG39" s="280">
        <v>0.64733908973644738</v>
      </c>
      <c r="AH39" s="279">
        <v>-6.1676395105378735E-2</v>
      </c>
      <c r="AI39" s="278">
        <v>0.20155990464202597</v>
      </c>
      <c r="AJ39" s="278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</row>
    <row r="40" spans="1:93" s="1" customFormat="1" ht="15" thickBot="1" x14ac:dyDescent="0.4">
      <c r="A40" s="182"/>
      <c r="B40" s="95">
        <v>1</v>
      </c>
      <c r="C40" s="94">
        <v>0</v>
      </c>
      <c r="D40" s="287">
        <v>1</v>
      </c>
      <c r="E40" s="36">
        <v>-0.12139217981792054</v>
      </c>
      <c r="F40" s="35">
        <v>0.60129727821901835</v>
      </c>
      <c r="G40" s="286">
        <v>0.68481791025661276</v>
      </c>
      <c r="H40" s="286">
        <v>-7.9895294346664675E-2</v>
      </c>
      <c r="I40" s="34"/>
      <c r="J40" s="210"/>
      <c r="K40" s="285">
        <v>-7.9895294346664675E-2</v>
      </c>
      <c r="L40" s="285">
        <v>0.5214019838723537</v>
      </c>
      <c r="M40" s="285">
        <v>-0.2012874741645852</v>
      </c>
      <c r="N40" s="285">
        <v>0.40000980405443309</v>
      </c>
      <c r="O40" s="133">
        <f>1/(1+EXP(-K40))</f>
        <v>0.48003679447480041</v>
      </c>
      <c r="P40" s="133">
        <f>1/(1+EXP(-L40))</f>
        <v>0.62747553855055582</v>
      </c>
      <c r="Q40" s="133">
        <f>1/(1+EXP(-M40))</f>
        <v>0.44984735198348896</v>
      </c>
      <c r="R40" s="133">
        <f>1/(1+EXP(-N40))</f>
        <v>0.59869001563960234</v>
      </c>
      <c r="S40" s="133">
        <v>-8.7062047120219255E-2</v>
      </c>
      <c r="T40" s="273">
        <f>1/(1+EXP(-S40))</f>
        <v>0.4782482259926864</v>
      </c>
      <c r="U40" s="147"/>
      <c r="V40" s="88">
        <v>-0.13043794350182841</v>
      </c>
      <c r="W40" s="278">
        <v>1.4224317940116776E-3</v>
      </c>
      <c r="X40" s="278"/>
      <c r="Y40" s="284">
        <v>1.9679551579508143E-2</v>
      </c>
      <c r="Z40" s="66">
        <v>-1.9118897516864398E-2</v>
      </c>
      <c r="AA40" s="66">
        <v>-2.210687874329326E-2</v>
      </c>
      <c r="AB40" s="88">
        <v>2.192430236868698E-2</v>
      </c>
      <c r="AC40" s="278">
        <v>-1.8257637460628029E-4</v>
      </c>
      <c r="AD40" s="283">
        <v>2.8054048518225821E-3</v>
      </c>
      <c r="AE40" s="282">
        <f>SUM(Y40:AB40)</f>
        <v>3.7807768803746478E-4</v>
      </c>
      <c r="AF40" s="281">
        <v>-0.1208444506941017</v>
      </c>
      <c r="AG40" s="280">
        <v>0.59288106366355064</v>
      </c>
      <c r="AH40" s="279">
        <v>-8.1029527410777069E-2</v>
      </c>
      <c r="AI40" s="278">
        <v>0.68055061487457769</v>
      </c>
      <c r="AJ40" s="278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</row>
    <row r="41" spans="1:93" s="1" customFormat="1" ht="15" thickBot="1" x14ac:dyDescent="0.4">
      <c r="A41" s="183"/>
      <c r="B41" s="277">
        <v>1</v>
      </c>
      <c r="C41" s="276">
        <v>1</v>
      </c>
      <c r="D41" s="275">
        <v>0</v>
      </c>
      <c r="E41" s="18"/>
      <c r="F41" s="17"/>
      <c r="G41" s="274"/>
      <c r="H41" s="274"/>
      <c r="I41" s="16"/>
      <c r="J41" s="241"/>
      <c r="K41" s="270"/>
      <c r="L41" s="270"/>
      <c r="M41" s="270"/>
      <c r="N41" s="270"/>
      <c r="O41" s="129"/>
      <c r="P41" s="129"/>
      <c r="Q41" s="129"/>
      <c r="R41" s="129"/>
      <c r="S41" s="129">
        <v>0.13219943871614148</v>
      </c>
      <c r="T41" s="273">
        <f>1/(1+EXP(-S41))</f>
        <v>0.53300181013491743</v>
      </c>
      <c r="U41" s="272"/>
      <c r="V41" s="269">
        <v>0.13325045253372936</v>
      </c>
      <c r="W41" s="263"/>
      <c r="X41" s="263"/>
      <c r="Y41" s="271"/>
      <c r="Z41" s="270"/>
      <c r="AA41" s="270"/>
      <c r="AB41" s="269"/>
      <c r="AC41" s="263"/>
      <c r="AD41" s="268"/>
      <c r="AE41" s="267"/>
      <c r="AF41" s="266"/>
      <c r="AG41" s="265"/>
      <c r="AH41" s="264"/>
      <c r="AI41" s="263"/>
      <c r="AJ41" s="263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</row>
    <row r="42" spans="1:93" s="1" customFormat="1" ht="15" thickBot="1" x14ac:dyDescent="0.4">
      <c r="A42" s="181">
        <f>A38+1</f>
        <v>9</v>
      </c>
      <c r="B42" s="108">
        <v>0</v>
      </c>
      <c r="C42" s="107">
        <v>0</v>
      </c>
      <c r="D42" s="297">
        <v>0</v>
      </c>
      <c r="E42" s="103" cm="1">
        <f t="array" ref="E42:F44">AF38:AG40</f>
        <v>-0.80826785892757047</v>
      </c>
      <c r="F42" s="286">
        <v>-0.77209221027680186</v>
      </c>
      <c r="G42" s="286" cm="1">
        <f t="array" ref="G42:G44">AI38:AI40</f>
        <v>-0.64055342594616438</v>
      </c>
      <c r="H42" s="286" cm="1">
        <f t="array" ref="H42:H44">AH38:AH40</f>
        <v>-5.2158125992203243E-2</v>
      </c>
      <c r="I42" s="296">
        <f>AJ38</f>
        <v>-0.27177122702260031</v>
      </c>
      <c r="J42" s="295">
        <v>3</v>
      </c>
      <c r="K42" s="294" cm="1">
        <f t="array" ref="K42:N44" xml:space="preserve"> MMULT(E42:F44, TRANSPOSE(B42:C45))+H42:H44</f>
        <v>-5.2158125992203243E-2</v>
      </c>
      <c r="L42" s="294">
        <v>-0.82425033626900512</v>
      </c>
      <c r="M42" s="294">
        <v>-0.86042598491977373</v>
      </c>
      <c r="N42" s="294">
        <v>-1.6325181951965755</v>
      </c>
      <c r="O42" s="135">
        <f>1/(1+EXP(-K42))</f>
        <v>0.48696342383593288</v>
      </c>
      <c r="P42" s="135">
        <f>1/(1+EXP(-L42))</f>
        <v>0.30486217706771568</v>
      </c>
      <c r="Q42" s="135">
        <f>1/(1+EXP(-M42))</f>
        <v>0.29725035288127499</v>
      </c>
      <c r="R42" s="135">
        <f>1/(1+EXP(-N42))</f>
        <v>0.16348568569297164</v>
      </c>
      <c r="S42" s="293" cm="1">
        <f t="array" ref="S42:S45">MMULT(TRANSPOSE(O42:R44), G42:G44)+I42</f>
        <v>-0.15952757951488428</v>
      </c>
      <c r="T42" s="273">
        <f>1/(1+EXP(-S42))</f>
        <v>0.46020247011706544</v>
      </c>
      <c r="U42" s="292" cm="1">
        <f t="array" ref="U42">0.25*(-SUMPRODUCT(D42:D45,LN(T42:T45))-SUMPRODUCT(1-D42:D45,LN(1-T42:T45)))</f>
        <v>0.69119614550497321</v>
      </c>
      <c r="V42" s="99" cm="1">
        <f t="array" ref="V42:V45">0.25*(T42:T45-D42:D45)</f>
        <v>0.11505061752926636</v>
      </c>
      <c r="W42" s="288" cm="1">
        <f t="array" ref="W42:W44" xml:space="preserve"> TRANSPOSE(MMULT( TRANSPOSE(_xlfn.ANCHORARRAY(V42)), TRANSPOSE(O42:R44)))</f>
        <v>2.6587010570174596E-3</v>
      </c>
      <c r="X42" s="288">
        <f>SUM(_xlfn.ANCHORARRAY(V42))</f>
        <v>-1.4409050647266886E-3</v>
      </c>
      <c r="Y42" s="291" cm="1">
        <f t="array" ref="Y42:AB44">(G42:G44)*(TRANSPOSE(_xlfn.ANCHORARRAY(V42))*(O42:R44)*(1-O42:R44))</f>
        <v>-1.8411491986441569E-2</v>
      </c>
      <c r="Z42" s="60">
        <v>1.6222808915837241E-2</v>
      </c>
      <c r="AA42" s="60">
        <v>1.7431949079424375E-2</v>
      </c>
      <c r="AB42" s="99">
        <v>-1.1676603255356962E-2</v>
      </c>
      <c r="AC42" s="288" cm="1">
        <f t="array" ref="AC42:AD44">MMULT((_xlfn.ANCHORARRAY(Y42)),(B42:C45))</f>
        <v>5.7553458240674135E-3</v>
      </c>
      <c r="AD42" s="290">
        <v>4.5462056604802792E-3</v>
      </c>
      <c r="AE42" s="282">
        <f>SUM(Y42:AB42)</f>
        <v>3.5666627534630853E-3</v>
      </c>
      <c r="AF42" s="281" cm="1">
        <f t="array" ref="AF42:AG44">E42:F44-3*(_xlfn.ANCHORARRAY(AC42))</f>
        <v>-0.8255338963997727</v>
      </c>
      <c r="AG42" s="280">
        <v>-0.78573082725824273</v>
      </c>
      <c r="AH42" s="289" cm="1">
        <f t="array" ref="AH42:AH44">(H42:H44)-3*(AE42:AE44)</f>
        <v>-6.2858114252592495E-2</v>
      </c>
      <c r="AI42" s="288" cm="1">
        <f t="array" ref="AI42:AI44">G42:G44-3*(_xlfn.ANCHORARRAY(W42))</f>
        <v>-0.64852952911721673</v>
      </c>
      <c r="AJ42" s="288">
        <f>I42-3*(X42)</f>
        <v>-0.26744851182842022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</row>
    <row r="43" spans="1:93" s="1" customFormat="1" ht="15" thickBot="1" x14ac:dyDescent="0.4">
      <c r="A43" s="182"/>
      <c r="B43" s="95">
        <v>0</v>
      </c>
      <c r="C43" s="94">
        <v>1</v>
      </c>
      <c r="D43" s="287">
        <v>1</v>
      </c>
      <c r="E43" s="36">
        <v>-0.53338307600692647</v>
      </c>
      <c r="F43" s="35">
        <v>0.64733908973644738</v>
      </c>
      <c r="G43" s="286">
        <v>0.20155990464202597</v>
      </c>
      <c r="H43" s="286">
        <v>-6.1676395105378735E-2</v>
      </c>
      <c r="I43" s="34"/>
      <c r="J43" s="210"/>
      <c r="K43" s="285">
        <v>-6.1676395105378735E-2</v>
      </c>
      <c r="L43" s="285">
        <v>0.58566269463106868</v>
      </c>
      <c r="M43" s="285">
        <v>-0.59505947111230517</v>
      </c>
      <c r="N43" s="285">
        <v>5.2279618624142175E-2</v>
      </c>
      <c r="O43" s="133">
        <f>1/(1+EXP(-K43))</f>
        <v>0.48458578719072792</v>
      </c>
      <c r="P43" s="133">
        <f>1/(1+EXP(-L43))</f>
        <v>0.64236934879623919</v>
      </c>
      <c r="Q43" s="133">
        <f>1/(1+EXP(-M43))</f>
        <v>0.35547482060301189</v>
      </c>
      <c r="R43" s="133">
        <f>1/(1+EXP(-N43))</f>
        <v>0.51306692862598646</v>
      </c>
      <c r="S43" s="133">
        <v>8.7931916200829241E-2</v>
      </c>
      <c r="T43" s="273">
        <f>1/(1+EXP(-S43))</f>
        <v>0.52196882558733237</v>
      </c>
      <c r="U43" s="147"/>
      <c r="V43" s="88">
        <v>-0.11950779360316691</v>
      </c>
      <c r="W43" s="278">
        <v>1.0619182476783173E-3</v>
      </c>
      <c r="X43" s="278"/>
      <c r="Y43" s="284">
        <v>5.7918880749985536E-3</v>
      </c>
      <c r="Z43" s="66">
        <v>-5.5337548563155524E-3</v>
      </c>
      <c r="AA43" s="66">
        <v>-6.0161748747056092E-3</v>
      </c>
      <c r="AB43" s="88">
        <v>6.7120547977012682E-3</v>
      </c>
      <c r="AC43" s="278">
        <v>6.9587992299565901E-4</v>
      </c>
      <c r="AD43" s="283">
        <v>1.1782999413857157E-3</v>
      </c>
      <c r="AE43" s="282">
        <f>SUM(Y43:AB43)</f>
        <v>9.5401314167866021E-4</v>
      </c>
      <c r="AF43" s="281">
        <v>-0.53547071577591343</v>
      </c>
      <c r="AG43" s="280">
        <v>0.64380418991229027</v>
      </c>
      <c r="AH43" s="279">
        <v>-6.4538434530414718E-2</v>
      </c>
      <c r="AI43" s="278">
        <v>0.19837414989899102</v>
      </c>
      <c r="AJ43" s="278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</row>
    <row r="44" spans="1:93" s="1" customFormat="1" ht="15" thickBot="1" x14ac:dyDescent="0.4">
      <c r="A44" s="182"/>
      <c r="B44" s="95">
        <v>1</v>
      </c>
      <c r="C44" s="94">
        <v>0</v>
      </c>
      <c r="D44" s="287">
        <v>1</v>
      </c>
      <c r="E44" s="36">
        <v>-0.1208444506941017</v>
      </c>
      <c r="F44" s="35">
        <v>0.59288106366355064</v>
      </c>
      <c r="G44" s="286">
        <v>0.68055061487457769</v>
      </c>
      <c r="H44" s="286">
        <v>-8.1029527410777069E-2</v>
      </c>
      <c r="I44" s="34"/>
      <c r="J44" s="210"/>
      <c r="K44" s="285">
        <v>-8.1029527410777069E-2</v>
      </c>
      <c r="L44" s="285">
        <v>0.51185153625277358</v>
      </c>
      <c r="M44" s="285">
        <v>-0.20187397810487878</v>
      </c>
      <c r="N44" s="285">
        <v>0.39100708555867186</v>
      </c>
      <c r="O44" s="133">
        <f>1/(1+EXP(-K44))</f>
        <v>0.47975369467475176</v>
      </c>
      <c r="P44" s="133">
        <f>1/(1+EXP(-L44))</f>
        <v>0.62524041738710323</v>
      </c>
      <c r="Q44" s="133">
        <f>1/(1+EXP(-M44))</f>
        <v>0.44970220549840378</v>
      </c>
      <c r="R44" s="133">
        <f>1/(1+EXP(-N44))</f>
        <v>0.59652511111667506</v>
      </c>
      <c r="S44" s="133">
        <v>-8.4481375518630553E-2</v>
      </c>
      <c r="T44" s="273">
        <f>1/(1+EXP(-S44))</f>
        <v>0.47889220866700699</v>
      </c>
      <c r="U44" s="147"/>
      <c r="V44" s="88">
        <v>-0.13027694783324825</v>
      </c>
      <c r="W44" s="278">
        <v>1.4017774956843199E-3</v>
      </c>
      <c r="X44" s="278"/>
      <c r="Y44" s="284">
        <v>1.9542346861579598E-2</v>
      </c>
      <c r="Z44" s="66">
        <v>-1.9057084075675454E-2</v>
      </c>
      <c r="AA44" s="66">
        <v>-2.1940715985335577E-2</v>
      </c>
      <c r="AB44" s="88">
        <v>2.1833015714129971E-2</v>
      </c>
      <c r="AC44" s="278">
        <v>-1.0770027120560535E-4</v>
      </c>
      <c r="AD44" s="283">
        <v>2.7759316384545173E-3</v>
      </c>
      <c r="AE44" s="282">
        <f>SUM(Y44:AB44)</f>
        <v>3.7756251469853869E-4</v>
      </c>
      <c r="AF44" s="281">
        <v>-0.12052134988048488</v>
      </c>
      <c r="AG44" s="280">
        <v>0.58455326874818714</v>
      </c>
      <c r="AH44" s="279">
        <v>-8.2162214954872692E-2</v>
      </c>
      <c r="AI44" s="278">
        <v>0.67634528238752467</v>
      </c>
      <c r="AJ44" s="278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</row>
    <row r="45" spans="1:93" s="1" customFormat="1" ht="15" thickBot="1" x14ac:dyDescent="0.4">
      <c r="A45" s="183"/>
      <c r="B45" s="277">
        <v>1</v>
      </c>
      <c r="C45" s="276">
        <v>1</v>
      </c>
      <c r="D45" s="275">
        <v>0</v>
      </c>
      <c r="E45" s="18"/>
      <c r="F45" s="17"/>
      <c r="G45" s="274"/>
      <c r="H45" s="274"/>
      <c r="I45" s="16"/>
      <c r="J45" s="241"/>
      <c r="K45" s="270"/>
      <c r="L45" s="270"/>
      <c r="M45" s="270"/>
      <c r="N45" s="270"/>
      <c r="O45" s="129"/>
      <c r="P45" s="129"/>
      <c r="Q45" s="129"/>
      <c r="R45" s="129"/>
      <c r="S45" s="129">
        <v>0.13288670928101881</v>
      </c>
      <c r="T45" s="273">
        <f>1/(1+EXP(-S45))</f>
        <v>0.53317287536968838</v>
      </c>
      <c r="U45" s="272"/>
      <c r="V45" s="269">
        <v>0.1332932188424221</v>
      </c>
      <c r="W45" s="263"/>
      <c r="X45" s="263"/>
      <c r="Y45" s="271"/>
      <c r="Z45" s="270"/>
      <c r="AA45" s="270"/>
      <c r="AB45" s="269"/>
      <c r="AC45" s="263"/>
      <c r="AD45" s="268"/>
      <c r="AE45" s="267"/>
      <c r="AF45" s="266"/>
      <c r="AG45" s="265"/>
      <c r="AH45" s="264"/>
      <c r="AI45" s="263"/>
      <c r="AJ45" s="263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</row>
    <row r="46" spans="1:93" s="1" customFormat="1" ht="16" thickBot="1" x14ac:dyDescent="0.4">
      <c r="A46" s="181">
        <f>A42+1</f>
        <v>10</v>
      </c>
      <c r="B46" s="108">
        <v>0</v>
      </c>
      <c r="C46" s="107">
        <v>0</v>
      </c>
      <c r="D46" s="297">
        <v>0</v>
      </c>
      <c r="E46" s="103" cm="1">
        <f t="array" ref="E46:F48">AF42:AG44</f>
        <v>-0.8255338963997727</v>
      </c>
      <c r="F46" s="286">
        <v>-0.78573082725824273</v>
      </c>
      <c r="G46" s="286" cm="1">
        <f t="array" ref="G46:G48">AI42:AI44</f>
        <v>-0.64852952911721673</v>
      </c>
      <c r="H46" s="286" cm="1">
        <f t="array" ref="H46:H48">AH42:AH44</f>
        <v>-6.2858114252592495E-2</v>
      </c>
      <c r="I46" s="296">
        <f>AJ42</f>
        <v>-0.26744851182842022</v>
      </c>
      <c r="J46" s="295">
        <v>3</v>
      </c>
      <c r="K46" s="294" cm="1">
        <f t="array" ref="K46:N48" xml:space="preserve"> MMULT(E46:F48, TRANSPOSE(B46:C49))+H46:H48</f>
        <v>-6.2858114252592495E-2</v>
      </c>
      <c r="L46" s="294">
        <v>-0.84858894151083519</v>
      </c>
      <c r="M46" s="294">
        <v>-0.88839201065236517</v>
      </c>
      <c r="N46" s="294">
        <v>-1.6741228379106081</v>
      </c>
      <c r="O46" s="135">
        <f>1/(1+EXP(-K46))</f>
        <v>0.48429064358844603</v>
      </c>
      <c r="P46" s="135">
        <f>1/(1+EXP(-L46))</f>
        <v>0.29972894299300629</v>
      </c>
      <c r="Q46" s="135">
        <f>1/(1+EXP(-M46))</f>
        <v>0.29144177141425365</v>
      </c>
      <c r="R46" s="135">
        <f>1/(1+EXP(-N46))</f>
        <v>0.15787527131218448</v>
      </c>
      <c r="S46" s="293" cm="1">
        <f t="array" ref="S46:S49">MMULT(TRANSPOSE(O46:R48), G46:G48)+I46</f>
        <v>-0.16124985412682785</v>
      </c>
      <c r="T46" s="273">
        <f>1/(1+EXP(-S46))</f>
        <v>0.45977465870624695</v>
      </c>
      <c r="U46" s="292" cm="1">
        <f t="array" ref="U46">0.25*(-SUMPRODUCT(D46:D49,LN(T46:T49))-SUMPRODUCT(1-D46:D49,LN(1-T46:T49)))</f>
        <v>0.69092395746944568</v>
      </c>
      <c r="V46" s="99" cm="1">
        <f t="array" ref="V46:V49">0.25*(T46:T49-D46:D49)</f>
        <v>0.11494366467656174</v>
      </c>
      <c r="W46" s="288" cm="1">
        <f t="array" ref="W46:W48" xml:space="preserve"> TRANSPOSE(MMULT( TRANSPOSE(_xlfn.ANCHORARRAY(V46)), TRANSPOSE(O46:R48)))</f>
        <v>2.9468123999556763E-3</v>
      </c>
      <c r="X46" s="288">
        <f>SUM(_xlfn.ANCHORARRAY(V46))</f>
        <v>-1.4424173630482595E-3</v>
      </c>
      <c r="Y46" s="291" cm="1">
        <f t="array" ref="Y46:AB48">(G46:G48)*(TRANSPOSE(_xlfn.ANCHORARRAY(V46))*(O46:R48)*(1-O46:R48))</f>
        <v>-1.8617693835436551E-2</v>
      </c>
      <c r="Z46" s="60">
        <v>1.6278102075190252E-2</v>
      </c>
      <c r="AA46" s="60">
        <v>1.7427647046898073E-2</v>
      </c>
      <c r="AB46" s="99">
        <v>-1.1496111276639661E-2</v>
      </c>
      <c r="AC46" s="288" cm="1">
        <f t="array" ref="AC46:AD48">MMULT((_xlfn.ANCHORARRAY(Y46)),(B46:C49))</f>
        <v>5.9315357702584125E-3</v>
      </c>
      <c r="AD46" s="290">
        <v>4.7819907985505918E-3</v>
      </c>
      <c r="AE46" s="282">
        <f>SUM(Y46:AB46)</f>
        <v>3.5919440100121141E-3</v>
      </c>
      <c r="AF46" s="281" cm="1">
        <f t="array" ref="AF46:AG48">E46:F48-3*(_xlfn.ANCHORARRAY(AC46))</f>
        <v>-0.84332850371054791</v>
      </c>
      <c r="AG46" s="280">
        <v>-0.80007679965389455</v>
      </c>
      <c r="AH46" s="289" cm="1">
        <f t="array" ref="AH46:AH48">(H46:H48)-3*(AE46:AE48)</f>
        <v>-7.3633946282628843E-2</v>
      </c>
      <c r="AI46" s="288" cm="1">
        <f t="array" ref="AI46:AI48">G46:G48-3*(_xlfn.ANCHORARRAY(W46))</f>
        <v>-0.65736996631708378</v>
      </c>
      <c r="AJ46" s="288">
        <f>I46-3*(X46)</f>
        <v>-0.26312125973927547</v>
      </c>
      <c r="AK46"/>
      <c r="AL46"/>
      <c r="AM46"/>
      <c r="AN46"/>
      <c r="AO46"/>
      <c r="AP46"/>
      <c r="AQ46" s="299"/>
      <c r="AR46" s="298"/>
      <c r="AS46" s="298"/>
      <c r="AT46" s="298"/>
      <c r="AU46" s="298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</row>
    <row r="47" spans="1:93" s="1" customFormat="1" ht="15" thickBot="1" x14ac:dyDescent="0.4">
      <c r="A47" s="182"/>
      <c r="B47" s="95">
        <v>0</v>
      </c>
      <c r="C47" s="94">
        <v>1</v>
      </c>
      <c r="D47" s="287">
        <v>1</v>
      </c>
      <c r="E47" s="36">
        <v>-0.53547071577591343</v>
      </c>
      <c r="F47" s="35">
        <v>0.64380418991229027</v>
      </c>
      <c r="G47" s="286">
        <v>0.19837414989899102</v>
      </c>
      <c r="H47" s="286">
        <v>-6.4538434530414718E-2</v>
      </c>
      <c r="I47" s="34"/>
      <c r="J47" s="210"/>
      <c r="K47" s="285">
        <v>-6.4538434530414718E-2</v>
      </c>
      <c r="L47" s="285">
        <v>0.57926575538187552</v>
      </c>
      <c r="M47" s="285">
        <v>-0.60000915030632818</v>
      </c>
      <c r="N47" s="285">
        <v>4.3795039605962122E-2</v>
      </c>
      <c r="O47" s="133">
        <f>1/(1+EXP(-K47))</f>
        <v>0.4838709893711941</v>
      </c>
      <c r="P47" s="133">
        <f>1/(1+EXP(-L47))</f>
        <v>0.64089843916413936</v>
      </c>
      <c r="Q47" s="133">
        <f>1/(1+EXP(-M47))</f>
        <v>0.35434160033111151</v>
      </c>
      <c r="R47" s="133">
        <f>1/(1+EXP(-N47))</f>
        <v>0.51094701025526912</v>
      </c>
      <c r="S47" s="133">
        <v>8.6683464481500105E-2</v>
      </c>
      <c r="T47" s="273">
        <f>1/(1+EXP(-S47))</f>
        <v>0.52165730669330423</v>
      </c>
      <c r="U47" s="147"/>
      <c r="V47" s="88">
        <v>-0.11958567332667394</v>
      </c>
      <c r="W47" s="278">
        <v>9.8971530580851952E-4</v>
      </c>
      <c r="X47" s="278"/>
      <c r="Y47" s="284">
        <v>5.694531154262039E-3</v>
      </c>
      <c r="Z47" s="66">
        <v>-5.4597246252035261E-3</v>
      </c>
      <c r="AA47" s="66">
        <v>-5.9059760691157932E-3</v>
      </c>
      <c r="AB47" s="88">
        <v>6.6091792757075815E-3</v>
      </c>
      <c r="AC47" s="278">
        <v>7.0320320659178828E-4</v>
      </c>
      <c r="AD47" s="283">
        <v>1.1494546505040554E-3</v>
      </c>
      <c r="AE47" s="282">
        <f>SUM(Y47:AB47)</f>
        <v>9.3800973565030116E-4</v>
      </c>
      <c r="AF47" s="281">
        <v>-0.53758032539568879</v>
      </c>
      <c r="AG47" s="280">
        <v>0.64035582596077811</v>
      </c>
      <c r="AH47" s="279">
        <v>-6.7352463737365614E-2</v>
      </c>
      <c r="AI47" s="278">
        <v>0.19540500398156546</v>
      </c>
      <c r="AJ47" s="278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</row>
    <row r="48" spans="1:93" s="1" customFormat="1" ht="15" thickBot="1" x14ac:dyDescent="0.4">
      <c r="A48" s="182"/>
      <c r="B48" s="95">
        <v>1</v>
      </c>
      <c r="C48" s="94">
        <v>0</v>
      </c>
      <c r="D48" s="287">
        <v>1</v>
      </c>
      <c r="E48" s="36">
        <v>-0.12052134988048488</v>
      </c>
      <c r="F48" s="35">
        <v>0.58455326874818714</v>
      </c>
      <c r="G48" s="286">
        <v>0.67634528238752467</v>
      </c>
      <c r="H48" s="286">
        <v>-8.2162214954872692E-2</v>
      </c>
      <c r="I48" s="34"/>
      <c r="J48" s="210"/>
      <c r="K48" s="285">
        <v>-8.2162214954872692E-2</v>
      </c>
      <c r="L48" s="285">
        <v>0.5023910537933145</v>
      </c>
      <c r="M48" s="285">
        <v>-0.20268356483535757</v>
      </c>
      <c r="N48" s="285">
        <v>0.38186970391282954</v>
      </c>
      <c r="O48" s="133">
        <f>1/(1+EXP(-K48))</f>
        <v>0.47947099360527501</v>
      </c>
      <c r="P48" s="133">
        <f>1/(1+EXP(-L48))</f>
        <v>0.62302107296989084</v>
      </c>
      <c r="Q48" s="133">
        <f>1/(1+EXP(-M48))</f>
        <v>0.44950186513234108</v>
      </c>
      <c r="R48" s="133">
        <f>1/(1+EXP(-N48))</f>
        <v>0.5943239735174829</v>
      </c>
      <c r="S48" s="133">
        <v>-8.2146426962609098E-2</v>
      </c>
      <c r="T48" s="273">
        <f>1/(1+EXP(-S48))</f>
        <v>0.47947493395092478</v>
      </c>
      <c r="U48" s="147"/>
      <c r="V48" s="88">
        <v>-0.13013126651226881</v>
      </c>
      <c r="W48" s="278">
        <v>1.3552367937866849E-3</v>
      </c>
      <c r="X48" s="278"/>
      <c r="Y48" s="284">
        <v>1.9402637905874705E-2</v>
      </c>
      <c r="Z48" s="66">
        <v>-1.8996230413307263E-2</v>
      </c>
      <c r="AA48" s="66">
        <v>-2.1778976771417935E-2</v>
      </c>
      <c r="AB48" s="88">
        <v>2.1742112119708501E-2</v>
      </c>
      <c r="AC48" s="278">
        <v>-3.6864651709433982E-5</v>
      </c>
      <c r="AD48" s="283">
        <v>2.7458817064012382E-3</v>
      </c>
      <c r="AE48" s="282">
        <f>SUM(Y48:AB48)</f>
        <v>3.695428408580087E-4</v>
      </c>
      <c r="AF48" s="281">
        <v>-0.12041075592535658</v>
      </c>
      <c r="AG48" s="280">
        <v>0.57631562362898348</v>
      </c>
      <c r="AH48" s="279">
        <v>-8.3270843477446718E-2</v>
      </c>
      <c r="AI48" s="278">
        <v>0.67227957200616462</v>
      </c>
      <c r="AJ48" s="27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</row>
    <row r="49" spans="1:93" s="1" customFormat="1" ht="15" thickBot="1" x14ac:dyDescent="0.4">
      <c r="A49" s="183"/>
      <c r="B49" s="277">
        <v>1</v>
      </c>
      <c r="C49" s="276">
        <v>1</v>
      </c>
      <c r="D49" s="275">
        <v>0</v>
      </c>
      <c r="E49" s="18"/>
      <c r="F49" s="17"/>
      <c r="G49" s="274"/>
      <c r="H49" s="274"/>
      <c r="I49" s="16"/>
      <c r="J49" s="241"/>
      <c r="K49" s="270"/>
      <c r="L49" s="270"/>
      <c r="M49" s="270"/>
      <c r="N49" s="270"/>
      <c r="O49" s="129"/>
      <c r="P49" s="129"/>
      <c r="Q49" s="129"/>
      <c r="R49" s="129"/>
      <c r="S49" s="129">
        <v>0.13349160730941373</v>
      </c>
      <c r="T49" s="273">
        <f>1/(1+EXP(-S49))</f>
        <v>0.53332343119733105</v>
      </c>
      <c r="U49" s="272"/>
      <c r="V49" s="269">
        <v>0.13333085779933276</v>
      </c>
      <c r="W49" s="263"/>
      <c r="X49" s="263"/>
      <c r="Y49" s="271"/>
      <c r="Z49" s="270"/>
      <c r="AA49" s="270"/>
      <c r="AB49" s="269"/>
      <c r="AC49" s="263"/>
      <c r="AD49" s="268"/>
      <c r="AE49" s="267"/>
      <c r="AF49" s="266"/>
      <c r="AG49" s="265"/>
      <c r="AH49" s="264"/>
      <c r="AI49" s="263"/>
      <c r="AJ49" s="263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</row>
    <row r="50" spans="1:93" s="1" customFormat="1" ht="15" thickBot="1" x14ac:dyDescent="0.4">
      <c r="A50" s="181">
        <f>A46+1</f>
        <v>11</v>
      </c>
      <c r="B50" s="108">
        <v>0</v>
      </c>
      <c r="C50" s="107">
        <v>0</v>
      </c>
      <c r="D50" s="297">
        <v>0</v>
      </c>
      <c r="E50" s="103" cm="1">
        <f t="array" ref="E50:F52">AF46:AG48</f>
        <v>-0.84332850371054791</v>
      </c>
      <c r="F50" s="286">
        <v>-0.80007679965389455</v>
      </c>
      <c r="G50" s="286" cm="1">
        <f t="array" ref="G50:G52">AI46:AI48</f>
        <v>-0.65736996631708378</v>
      </c>
      <c r="H50" s="286" cm="1">
        <f t="array" ref="H50:H52">AH46:AH48</f>
        <v>-7.3633946282628843E-2</v>
      </c>
      <c r="I50" s="296">
        <f>AJ46</f>
        <v>-0.26312125973927547</v>
      </c>
      <c r="J50" s="295">
        <v>3</v>
      </c>
      <c r="K50" s="294" cm="1">
        <f t="array" ref="K50:N52" xml:space="preserve"> MMULT(E50:F52, TRANSPOSE(B50:C53))+H50:H52</f>
        <v>-7.3633946282628843E-2</v>
      </c>
      <c r="L50" s="294">
        <v>-0.87371074593652343</v>
      </c>
      <c r="M50" s="294">
        <v>-0.91696244999317678</v>
      </c>
      <c r="N50" s="294">
        <v>-1.7170392496470712</v>
      </c>
      <c r="O50" s="135">
        <f>1/(1+EXP(-K50))</f>
        <v>0.48159982642558857</v>
      </c>
      <c r="P50" s="135">
        <f>1/(1+EXP(-L50))</f>
        <v>0.29448276003066648</v>
      </c>
      <c r="Q50" s="135">
        <f>1/(1+EXP(-M50))</f>
        <v>0.28557722011819353</v>
      </c>
      <c r="R50" s="135">
        <f>1/(1+EXP(-N50))</f>
        <v>0.15225292020045356</v>
      </c>
      <c r="S50" s="293" cm="1">
        <f t="array" ref="S50:S53">MMULT(TRANSPOSE(O50:R52), G50:G52)+I50</f>
        <v>-0.16314448263850384</v>
      </c>
      <c r="T50" s="273">
        <f>1/(1+EXP(-S50))</f>
        <v>0.45930410323796644</v>
      </c>
      <c r="U50" s="292" cm="1">
        <f t="array" ref="U50">0.25*(-SUMPRODUCT(D50:D53,LN(T50:T53))-SUMPRODUCT(1-D50:D53,LN(1-T50:T53)))</f>
        <v>0.69063473950274645</v>
      </c>
      <c r="V50" s="99" cm="1">
        <f t="array" ref="V50:V53">0.25*(T50:T53-D50:D53)</f>
        <v>0.11482602580949161</v>
      </c>
      <c r="W50" s="288" cm="1">
        <f t="array" ref="W50:W52" xml:space="preserve"> TRANSPOSE(MMULT( TRANSPOSE(_xlfn.ANCHORARRAY(V50)), TRANSPOSE(O50:R52)))</f>
        <v>3.2512813964290684E-3</v>
      </c>
      <c r="X50" s="288">
        <f>SUM(_xlfn.ANCHORARRAY(V50))</f>
        <v>-1.4317485234970617E-3</v>
      </c>
      <c r="Y50" s="291" cm="1">
        <f t="array" ref="Y50:AB52">(G50:G52)*(TRANSPOSE(_xlfn.ANCHORARRAY(V50))*(O50:R52)*(1-O50:R52))</f>
        <v>-1.8845239111859414E-2</v>
      </c>
      <c r="Z50" s="60">
        <v>1.63417533234082E-2</v>
      </c>
      <c r="AA50" s="60">
        <v>1.7433425709929583E-2</v>
      </c>
      <c r="AB50" s="99">
        <v>-1.1317016130029176E-2</v>
      </c>
      <c r="AC50" s="288" cm="1">
        <f t="array" ref="AC50:AD52">MMULT((_xlfn.ANCHORARRAY(Y50)),(B50:C53))</f>
        <v>6.1164095799004069E-3</v>
      </c>
      <c r="AD50" s="290">
        <v>5.0247371933790242E-3</v>
      </c>
      <c r="AE50" s="282">
        <f>SUM(Y50:AB50)</f>
        <v>3.6129237914491932E-3</v>
      </c>
      <c r="AF50" s="281" cm="1">
        <f t="array" ref="AF50:AG52">E50:F52-3*(_xlfn.ANCHORARRAY(AC50))</f>
        <v>-0.86167773245024915</v>
      </c>
      <c r="AG50" s="280">
        <v>-0.81515101123403166</v>
      </c>
      <c r="AH50" s="289" cm="1">
        <f t="array" ref="AH50:AH52">(H50:H52)-3*(AE50:AE52)</f>
        <v>-8.447271765697642E-2</v>
      </c>
      <c r="AI50" s="288" cm="1">
        <f t="array" ref="AI50:AI52">G50:G52-3*(_xlfn.ANCHORARRAY(W50))</f>
        <v>-0.66712381050637093</v>
      </c>
      <c r="AJ50" s="288">
        <f>I50-3*(X50)</f>
        <v>-0.25882601416878426</v>
      </c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</row>
    <row r="51" spans="1:93" s="1" customFormat="1" ht="15" thickBot="1" x14ac:dyDescent="0.4">
      <c r="A51" s="182"/>
      <c r="B51" s="95">
        <v>0</v>
      </c>
      <c r="C51" s="94">
        <v>1</v>
      </c>
      <c r="D51" s="287">
        <v>1</v>
      </c>
      <c r="E51" s="36">
        <v>-0.53758032539568879</v>
      </c>
      <c r="F51" s="35">
        <v>0.64035582596077811</v>
      </c>
      <c r="G51" s="286">
        <v>0.19540500398156546</v>
      </c>
      <c r="H51" s="286">
        <v>-6.7352463737365614E-2</v>
      </c>
      <c r="I51" s="34"/>
      <c r="J51" s="210"/>
      <c r="K51" s="285">
        <v>-6.7352463737365614E-2</v>
      </c>
      <c r="L51" s="285">
        <v>0.57300336222341253</v>
      </c>
      <c r="M51" s="285">
        <v>-0.60493278913305437</v>
      </c>
      <c r="N51" s="285">
        <v>3.5423036827723714E-2</v>
      </c>
      <c r="O51" s="133">
        <f>1/(1+EXP(-K51))</f>
        <v>0.48316824648452439</v>
      </c>
      <c r="P51" s="133">
        <f>1/(1+EXP(-L51))</f>
        <v>0.63945589609164621</v>
      </c>
      <c r="Q51" s="133">
        <f>1/(1+EXP(-M51))</f>
        <v>0.35321596191191346</v>
      </c>
      <c r="R51" s="133">
        <f>1/(1+EXP(-N51))</f>
        <v>0.50885483331213488</v>
      </c>
      <c r="S51" s="133">
        <v>8.5614418002218029E-2</v>
      </c>
      <c r="T51" s="273">
        <f>1/(1+EXP(-S51))</f>
        <v>0.52139054034695775</v>
      </c>
      <c r="U51" s="147"/>
      <c r="V51" s="88">
        <v>-0.11965236491326056</v>
      </c>
      <c r="W51" s="278">
        <v>9.2598831064180653E-4</v>
      </c>
      <c r="X51" s="278"/>
      <c r="Y51" s="284">
        <v>5.6030382633507608E-3</v>
      </c>
      <c r="Z51" s="66">
        <v>-5.3904616642633388E-3</v>
      </c>
      <c r="AA51" s="66">
        <v>-5.8026892989403835E-3</v>
      </c>
      <c r="AB51" s="88">
        <v>6.5137277483996127E-3</v>
      </c>
      <c r="AC51" s="278">
        <v>7.1103844945922916E-4</v>
      </c>
      <c r="AD51" s="283">
        <v>1.1232660841362738E-3</v>
      </c>
      <c r="AE51" s="282">
        <f>SUM(Y51:AB51)</f>
        <v>9.236150485466511E-4</v>
      </c>
      <c r="AF51" s="281">
        <v>-0.53971344074406646</v>
      </c>
      <c r="AG51" s="280">
        <v>0.63698602770836932</v>
      </c>
      <c r="AH51" s="279">
        <v>-7.0123308883005567E-2</v>
      </c>
      <c r="AI51" s="278">
        <v>0.19262703904964004</v>
      </c>
      <c r="AJ51" s="278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</row>
    <row r="52" spans="1:93" s="1" customFormat="1" ht="15" thickBot="1" x14ac:dyDescent="0.4">
      <c r="A52" s="182"/>
      <c r="B52" s="95">
        <v>1</v>
      </c>
      <c r="C52" s="94">
        <v>0</v>
      </c>
      <c r="D52" s="287">
        <v>1</v>
      </c>
      <c r="E52" s="36">
        <v>-0.12041075592535658</v>
      </c>
      <c r="F52" s="35">
        <v>0.57631562362898348</v>
      </c>
      <c r="G52" s="286">
        <v>0.67227957200616462</v>
      </c>
      <c r="H52" s="286">
        <v>-8.3270843477446718E-2</v>
      </c>
      <c r="I52" s="34"/>
      <c r="J52" s="210"/>
      <c r="K52" s="285">
        <v>-8.3270843477446718E-2</v>
      </c>
      <c r="L52" s="285">
        <v>0.49304478015153674</v>
      </c>
      <c r="M52" s="285">
        <v>-0.20368159940280328</v>
      </c>
      <c r="N52" s="285">
        <v>0.37263402422618019</v>
      </c>
      <c r="O52" s="133">
        <f>1/(1+EXP(-K52))</f>
        <v>0.47919431002054252</v>
      </c>
      <c r="P52" s="133">
        <f>1/(1+EXP(-L52))</f>
        <v>0.62082344197447037</v>
      </c>
      <c r="Q52" s="133">
        <f>1/(1+EXP(-M52))</f>
        <v>0.44925491400669026</v>
      </c>
      <c r="R52" s="133">
        <f>1/(1+EXP(-N52))</f>
        <v>0.59209529788849824</v>
      </c>
      <c r="S52" s="133">
        <v>-7.9806079555464815E-2</v>
      </c>
      <c r="T52" s="273">
        <f>1/(1+EXP(-S52))</f>
        <v>0.48005906265751286</v>
      </c>
      <c r="U52" s="147"/>
      <c r="V52" s="88">
        <v>-0.12998523433562179</v>
      </c>
      <c r="W52" s="278">
        <v>1.3180470766471358E-3</v>
      </c>
      <c r="X52" s="278"/>
      <c r="Y52" s="284">
        <v>1.9265381869104897E-2</v>
      </c>
      <c r="Z52" s="66">
        <v>-1.8935674909988941E-2</v>
      </c>
      <c r="AA52" s="66">
        <v>-2.162157882987472E-2</v>
      </c>
      <c r="AB52" s="88">
        <v>2.1656605315503022E-2</v>
      </c>
      <c r="AC52" s="278">
        <v>3.5026485628301962E-5</v>
      </c>
      <c r="AD52" s="283">
        <v>2.7209304055140805E-3</v>
      </c>
      <c r="AE52" s="282">
        <f>SUM(Y52:AB52)</f>
        <v>3.6473344474425781E-4</v>
      </c>
      <c r="AF52" s="281">
        <v>-0.12051583538224148</v>
      </c>
      <c r="AG52" s="280">
        <v>0.56815283241244119</v>
      </c>
      <c r="AH52" s="279">
        <v>-8.4365043811679488E-2</v>
      </c>
      <c r="AI52" s="278">
        <v>0.66832543077622319</v>
      </c>
      <c r="AJ52" s="278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</row>
    <row r="53" spans="1:93" s="1" customFormat="1" ht="15" thickBot="1" x14ac:dyDescent="0.4">
      <c r="A53" s="183"/>
      <c r="B53" s="277">
        <v>1</v>
      </c>
      <c r="C53" s="276">
        <v>1</v>
      </c>
      <c r="D53" s="275">
        <v>0</v>
      </c>
      <c r="E53" s="18"/>
      <c r="F53" s="17"/>
      <c r="G53" s="274"/>
      <c r="H53" s="274"/>
      <c r="I53" s="16"/>
      <c r="J53" s="241"/>
      <c r="K53" s="270"/>
      <c r="L53" s="270"/>
      <c r="M53" s="270"/>
      <c r="N53" s="270"/>
      <c r="O53" s="129"/>
      <c r="P53" s="129"/>
      <c r="Q53" s="129"/>
      <c r="R53" s="129"/>
      <c r="S53" s="129">
        <v>0.13427859741761339</v>
      </c>
      <c r="T53" s="273">
        <f>1/(1+EXP(-S53))</f>
        <v>0.5335192996635747</v>
      </c>
      <c r="U53" s="272"/>
      <c r="V53" s="269">
        <v>0.13337982491589367</v>
      </c>
      <c r="W53" s="263"/>
      <c r="X53" s="263"/>
      <c r="Y53" s="271"/>
      <c r="Z53" s="270"/>
      <c r="AA53" s="270"/>
      <c r="AB53" s="269"/>
      <c r="AC53" s="263"/>
      <c r="AD53" s="268"/>
      <c r="AE53" s="267"/>
      <c r="AF53" s="266"/>
      <c r="AG53" s="265"/>
      <c r="AH53" s="264"/>
      <c r="AI53" s="263"/>
      <c r="AJ53" s="26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</row>
    <row r="54" spans="1:93" s="1" customFormat="1" ht="15" thickBot="1" x14ac:dyDescent="0.4">
      <c r="A54" s="181">
        <f>A50+1</f>
        <v>12</v>
      </c>
      <c r="B54" s="108">
        <v>0</v>
      </c>
      <c r="C54" s="107">
        <v>0</v>
      </c>
      <c r="D54" s="297">
        <v>0</v>
      </c>
      <c r="E54" s="103" cm="1">
        <f t="array" ref="E54:F56">AF50:AG52</f>
        <v>-0.86167773245024915</v>
      </c>
      <c r="F54" s="286">
        <v>-0.81515101123403166</v>
      </c>
      <c r="G54" s="286" cm="1">
        <f t="array" ref="G54:G56">AI50:AI52</f>
        <v>-0.66712381050637093</v>
      </c>
      <c r="H54" s="286" cm="1">
        <f t="array" ref="H54:H56">AH50:AH52</f>
        <v>-8.447271765697642E-2</v>
      </c>
      <c r="I54" s="296">
        <f>AJ50</f>
        <v>-0.25882601416878426</v>
      </c>
      <c r="J54" s="295">
        <v>3</v>
      </c>
      <c r="K54" s="294" cm="1">
        <f t="array" ref="K54:N56" xml:space="preserve"> MMULT(E54:F56, TRANSPOSE(B54:C57))+H54:H56</f>
        <v>-8.447271765697642E-2</v>
      </c>
      <c r="L54" s="294">
        <v>-0.89962372889100806</v>
      </c>
      <c r="M54" s="294">
        <v>-0.94615045010722554</v>
      </c>
      <c r="N54" s="294">
        <v>-1.7613014613412572</v>
      </c>
      <c r="O54" s="135">
        <f>1/(1+EXP(-K54))</f>
        <v>0.47889436927540163</v>
      </c>
      <c r="P54" s="135">
        <f>1/(1+EXP(-L54))</f>
        <v>0.28912782734062992</v>
      </c>
      <c r="Q54" s="135">
        <f>1/(1+EXP(-M54))</f>
        <v>0.2796596561346808</v>
      </c>
      <c r="R54" s="135">
        <f>1/(1+EXP(-N54))</f>
        <v>0.14662741587927344</v>
      </c>
      <c r="S54" s="293" cm="1">
        <f t="array" ref="S54:S57">MMULT(TRANSPOSE(O54:R56), G54:G56)+I54</f>
        <v>-0.16529461543654811</v>
      </c>
      <c r="T54" s="273">
        <f>1/(1+EXP(-S54))</f>
        <v>0.45877017791882629</v>
      </c>
      <c r="U54" s="292" cm="1">
        <f t="array" ref="U54">0.25*(-SUMPRODUCT(D54:D57,LN(T54:T57))-SUMPRODUCT(1-D54:D57,LN(1-T54:T57)))</f>
        <v>0.69032646293627287</v>
      </c>
      <c r="V54" s="99" cm="1">
        <f t="array" ref="V54:V57">0.25*(T54:T57-D54:D57)</f>
        <v>0.11469254447970657</v>
      </c>
      <c r="W54" s="288" cm="1">
        <f t="array" ref="W54:W56" xml:space="preserve"> TRANSPOSE(MMULT( TRANSPOSE(_xlfn.ANCHORARRAY(V54)), TRANSPOSE(O54:R56)))</f>
        <v>3.5669403361465596E-3</v>
      </c>
      <c r="X54" s="288">
        <f>SUM(_xlfn.ANCHORARRAY(V54))</f>
        <v>-1.4270569524698351E-3</v>
      </c>
      <c r="Y54" s="291" cm="1">
        <f t="array" ref="Y54:AB56">(G54:G56)*(TRANSPOSE(_xlfn.ANCHORARRAY(V54))*(O54:R56)*(1-O54:R56))</f>
        <v>-1.9094448789422659E-2</v>
      </c>
      <c r="Z54" s="60">
        <v>1.6414513206502127E-2</v>
      </c>
      <c r="AA54" s="60">
        <v>1.7449828049256214E-2</v>
      </c>
      <c r="AB54" s="99">
        <v>-1.1138641667731456E-2</v>
      </c>
      <c r="AC54" s="288" cm="1">
        <f t="array" ref="AC54:AD56">MMULT((_xlfn.ANCHORARRAY(Y54)),(B54:C57))</f>
        <v>6.3111863815247578E-3</v>
      </c>
      <c r="AD54" s="290">
        <v>5.2758715387706701E-3</v>
      </c>
      <c r="AE54" s="282">
        <f>SUM(Y54:AB54)</f>
        <v>3.6312507986042252E-3</v>
      </c>
      <c r="AF54" s="281" cm="1">
        <f t="array" ref="AF54:AG56">E54:F56-3*(_xlfn.ANCHORARRAY(AC54))</f>
        <v>-0.88061129159482343</v>
      </c>
      <c r="AG54" s="280">
        <v>-0.83097862585034366</v>
      </c>
      <c r="AH54" s="289" cm="1">
        <f t="array" ref="AH54:AH56">(H54:H56)-3*(AE54:AE56)</f>
        <v>-9.5366470052789101E-2</v>
      </c>
      <c r="AI54" s="288" cm="1">
        <f t="array" ref="AI54:AI56">G54:G56-3*(_xlfn.ANCHORARRAY(W54))</f>
        <v>-0.67782463151481065</v>
      </c>
      <c r="AJ54" s="288">
        <f>I54-3*(X54)</f>
        <v>-0.25454484331137472</v>
      </c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</row>
    <row r="55" spans="1:93" s="1" customFormat="1" ht="15" thickBot="1" x14ac:dyDescent="0.4">
      <c r="A55" s="182"/>
      <c r="B55" s="95">
        <v>0</v>
      </c>
      <c r="C55" s="94">
        <v>1</v>
      </c>
      <c r="D55" s="287">
        <v>1</v>
      </c>
      <c r="E55" s="36">
        <v>-0.53971344074406646</v>
      </c>
      <c r="F55" s="35">
        <v>0.63698602770836932</v>
      </c>
      <c r="G55" s="286">
        <v>0.19262703904964004</v>
      </c>
      <c r="H55" s="286">
        <v>-7.0123308883005567E-2</v>
      </c>
      <c r="I55" s="34"/>
      <c r="J55" s="210"/>
      <c r="K55" s="285">
        <v>-7.0123308883005567E-2</v>
      </c>
      <c r="L55" s="285">
        <v>0.56686271882536376</v>
      </c>
      <c r="M55" s="285">
        <v>-0.60983674962707202</v>
      </c>
      <c r="N55" s="285">
        <v>2.7149278081297287E-2</v>
      </c>
      <c r="O55" s="133">
        <f>1/(1+EXP(-K55))</f>
        <v>0.48247635291183821</v>
      </c>
      <c r="P55" s="133">
        <f>1/(1+EXP(-L55))</f>
        <v>0.63803894920071436</v>
      </c>
      <c r="Q55" s="133">
        <f>1/(1+EXP(-M55))</f>
        <v>0.35209643843573701</v>
      </c>
      <c r="R55" s="133">
        <f>1/(1+EXP(-N55))</f>
        <v>0.50678690264939508</v>
      </c>
      <c r="S55" s="133">
        <v>8.4647599891646774E-2</v>
      </c>
      <c r="T55" s="273">
        <f>1/(1+EXP(-S55))</f>
        <v>0.52114927322119009</v>
      </c>
      <c r="U55" s="147"/>
      <c r="V55" s="88">
        <v>-0.11971268169470248</v>
      </c>
      <c r="W55" s="278">
        <v>8.6142265175921662E-4</v>
      </c>
      <c r="X55" s="278"/>
      <c r="Y55" s="284">
        <v>5.5164370674545349E-3</v>
      </c>
      <c r="Z55" s="66">
        <v>-5.3255742000658584E-3</v>
      </c>
      <c r="AA55" s="66">
        <v>-5.7056667262978724E-3</v>
      </c>
      <c r="AB55" s="88">
        <v>6.4246453140307073E-3</v>
      </c>
      <c r="AC55" s="278">
        <v>7.1897858773283495E-4</v>
      </c>
      <c r="AD55" s="283">
        <v>1.0990711139648489E-3</v>
      </c>
      <c r="AE55" s="282">
        <f>SUM(Y55:AB55)</f>
        <v>9.0984145512151143E-4</v>
      </c>
      <c r="AF55" s="281">
        <v>-0.54187037650726499</v>
      </c>
      <c r="AG55" s="280">
        <v>0.63368881436647473</v>
      </c>
      <c r="AH55" s="279">
        <v>-7.2852833248370108E-2</v>
      </c>
      <c r="AI55" s="278">
        <v>0.19004277109436241</v>
      </c>
      <c r="AJ55" s="278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</row>
    <row r="56" spans="1:93" s="1" customFormat="1" ht="15" thickBot="1" x14ac:dyDescent="0.4">
      <c r="A56" s="182"/>
      <c r="B56" s="95">
        <v>1</v>
      </c>
      <c r="C56" s="94">
        <v>0</v>
      </c>
      <c r="D56" s="287">
        <v>1</v>
      </c>
      <c r="E56" s="36">
        <v>-0.12051583538224148</v>
      </c>
      <c r="F56" s="35">
        <v>0.56815283241244119</v>
      </c>
      <c r="G56" s="286">
        <v>0.66832543077622319</v>
      </c>
      <c r="H56" s="286">
        <v>-8.4365043811679488E-2</v>
      </c>
      <c r="I56" s="34"/>
      <c r="J56" s="210"/>
      <c r="K56" s="285">
        <v>-8.4365043811679488E-2</v>
      </c>
      <c r="L56" s="285">
        <v>0.48378778860076171</v>
      </c>
      <c r="M56" s="285">
        <v>-0.20488087919392095</v>
      </c>
      <c r="N56" s="285">
        <v>0.36327195321852024</v>
      </c>
      <c r="O56" s="133">
        <f>1/(1+EXP(-K56))</f>
        <v>0.47892123983470275</v>
      </c>
      <c r="P56" s="133">
        <f>1/(1+EXP(-L56))</f>
        <v>0.61864190607898706</v>
      </c>
      <c r="Q56" s="133">
        <f>1/(1+EXP(-M56))</f>
        <v>0.44895820037365952</v>
      </c>
      <c r="R56" s="133">
        <f>1/(1+EXP(-N56))</f>
        <v>0.58983225027630892</v>
      </c>
      <c r="S56" s="133">
        <v>-7.7520152553210098E-2</v>
      </c>
      <c r="T56" s="273">
        <f>1/(1+EXP(-S56))</f>
        <v>0.48062966119124195</v>
      </c>
      <c r="U56" s="147"/>
      <c r="V56" s="88">
        <v>-0.12984258470218951</v>
      </c>
      <c r="W56" s="278">
        <v>1.2801793900744235E-3</v>
      </c>
      <c r="X56" s="278"/>
      <c r="Y56" s="284">
        <v>1.9128928507148774E-2</v>
      </c>
      <c r="Z56" s="66">
        <v>-1.8875586293063937E-2</v>
      </c>
      <c r="AA56" s="66">
        <v>-2.1468197966765329E-2</v>
      </c>
      <c r="AB56" s="88">
        <v>2.1574956865470625E-2</v>
      </c>
      <c r="AC56" s="278">
        <v>1.0675889870529615E-4</v>
      </c>
      <c r="AD56" s="283">
        <v>2.6993705724066876E-3</v>
      </c>
      <c r="AE56" s="282">
        <f>SUM(Y56:AB56)</f>
        <v>3.6010111279013296E-4</v>
      </c>
      <c r="AF56" s="281">
        <v>-0.12083611207835737</v>
      </c>
      <c r="AG56" s="280">
        <v>0.56005472069522111</v>
      </c>
      <c r="AH56" s="279">
        <v>-8.5445347150049894E-2</v>
      </c>
      <c r="AI56" s="278">
        <v>0.66448489260599997</v>
      </c>
      <c r="AJ56" s="278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</row>
    <row r="57" spans="1:93" s="1" customFormat="1" ht="15" thickBot="1" x14ac:dyDescent="0.4">
      <c r="A57" s="183"/>
      <c r="B57" s="277">
        <v>1</v>
      </c>
      <c r="C57" s="276">
        <v>1</v>
      </c>
      <c r="D57" s="275">
        <v>0</v>
      </c>
      <c r="E57" s="18"/>
      <c r="F57" s="17"/>
      <c r="G57" s="274"/>
      <c r="H57" s="274"/>
      <c r="I57" s="16"/>
      <c r="J57" s="241"/>
      <c r="K57" s="270"/>
      <c r="L57" s="270"/>
      <c r="M57" s="270"/>
      <c r="N57" s="270"/>
      <c r="O57" s="129"/>
      <c r="P57" s="129"/>
      <c r="Q57" s="129"/>
      <c r="R57" s="129"/>
      <c r="S57" s="129">
        <v>0.13517609866324687</v>
      </c>
      <c r="T57" s="273">
        <f>1/(1+EXP(-S57))</f>
        <v>0.53374265985886227</v>
      </c>
      <c r="U57" s="272"/>
      <c r="V57" s="269">
        <v>0.13343566496471557</v>
      </c>
      <c r="W57" s="263"/>
      <c r="X57" s="263"/>
      <c r="Y57" s="271"/>
      <c r="Z57" s="270"/>
      <c r="AA57" s="270"/>
      <c r="AB57" s="269"/>
      <c r="AC57" s="263"/>
      <c r="AD57" s="268"/>
      <c r="AE57" s="267"/>
      <c r="AF57" s="266"/>
      <c r="AG57" s="265"/>
      <c r="AH57" s="264"/>
      <c r="AI57" s="263"/>
      <c r="AJ57" s="263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</row>
    <row r="58" spans="1:93" s="1" customFormat="1" ht="15" thickBot="1" x14ac:dyDescent="0.4">
      <c r="A58" s="181">
        <f>A54+1</f>
        <v>13</v>
      </c>
      <c r="B58" s="108">
        <v>0</v>
      </c>
      <c r="C58" s="107">
        <v>0</v>
      </c>
      <c r="D58" s="297">
        <v>0</v>
      </c>
      <c r="E58" s="103" cm="1">
        <f t="array" ref="E58:F60">AF54:AG56</f>
        <v>-0.88061129159482343</v>
      </c>
      <c r="F58" s="286">
        <v>-0.83097862585034366</v>
      </c>
      <c r="G58" s="286" cm="1">
        <f t="array" ref="G58:G60">AI54:AI56</f>
        <v>-0.67782463151481065</v>
      </c>
      <c r="H58" s="286" cm="1">
        <f t="array" ref="H58:H60">AH54:AH56</f>
        <v>-9.5366470052789101E-2</v>
      </c>
      <c r="I58" s="296">
        <f>AJ54</f>
        <v>-0.25454484331137472</v>
      </c>
      <c r="J58" s="295">
        <v>3</v>
      </c>
      <c r="K58" s="294" cm="1">
        <f t="array" ref="K58:N60" xml:space="preserve"> MMULT(E58:F60, TRANSPOSE(B58:C61))+H58:H60</f>
        <v>-9.5366470052789101E-2</v>
      </c>
      <c r="L58" s="294">
        <v>-0.92634509590313274</v>
      </c>
      <c r="M58" s="294">
        <v>-0.97597776164761252</v>
      </c>
      <c r="N58" s="294">
        <v>-1.8069563874979562</v>
      </c>
      <c r="O58" s="135">
        <f>1/(1+EXP(-K58))</f>
        <v>0.47617643555775341</v>
      </c>
      <c r="P58" s="135">
        <f>1/(1+EXP(-L58))</f>
        <v>0.28366680325074378</v>
      </c>
      <c r="Q58" s="135">
        <f>1/(1+EXP(-M58))</f>
        <v>0.27369061230606345</v>
      </c>
      <c r="R58" s="135">
        <f>1/(1+EXP(-N58))</f>
        <v>0.14100637632223884</v>
      </c>
      <c r="S58" s="293" cm="1">
        <f t="array" ref="S58:S61">MMULT(TRANSPOSE(O58:R60), G58:G60)+I58</f>
        <v>-0.16769054286133456</v>
      </c>
      <c r="T58" s="273">
        <f>1/(1+EXP(-S58))</f>
        <v>0.45817532794143406</v>
      </c>
      <c r="U58" s="292" cm="1">
        <f t="array" ref="U58">0.25*(-SUMPRODUCT(D58:D61,LN(T58:T61))-SUMPRODUCT(1-D58:D61,LN(1-T58:T61)))</f>
        <v>0.68999696801501909</v>
      </c>
      <c r="V58" s="99" cm="1">
        <f t="array" ref="V58:V61">0.25*(T58:T61-D58:D61)</f>
        <v>0.11454383198535852</v>
      </c>
      <c r="W58" s="288" cm="1">
        <f t="array" ref="W58:W60" xml:space="preserve"> TRANSPOSE(MMULT( TRANSPOSE(_xlfn.ANCHORARRAY(V58)), TRANSPOSE(O58:R60)))</f>
        <v>3.8958719475895749E-3</v>
      </c>
      <c r="X58" s="288">
        <f>SUM(_xlfn.ANCHORARRAY(V58))</f>
        <v>-1.4232008214385139E-3</v>
      </c>
      <c r="Y58" s="291" cm="1">
        <f t="array" ref="Y58:AB60">(G58:G60)*(TRANSPOSE(_xlfn.ANCHORARRAY(V58))*(O58:R60)*(1-O58:R60))</f>
        <v>-1.9366091788003543E-2</v>
      </c>
      <c r="Z58" s="60">
        <v>1.6495725513245709E-2</v>
      </c>
      <c r="AA58" s="60">
        <v>1.747609343084711E-2</v>
      </c>
      <c r="AB58" s="99">
        <v>-1.0960402861681803E-2</v>
      </c>
      <c r="AC58" s="288" cm="1">
        <f t="array" ref="AC58:AD60">MMULT((_xlfn.ANCHORARRAY(Y58)),(B58:C61))</f>
        <v>6.5156905691653062E-3</v>
      </c>
      <c r="AD58" s="290">
        <v>5.5353226515639058E-3</v>
      </c>
      <c r="AE58" s="282">
        <f>SUM(Y58:AB58)</f>
        <v>3.6453242944074725E-3</v>
      </c>
      <c r="AF58" s="281" cm="1">
        <f t="array" ref="AF58:AG60">E58:F60-3*(_xlfn.ANCHORARRAY(AC58))</f>
        <v>-0.90015836330231935</v>
      </c>
      <c r="AG58" s="280">
        <v>-0.84758459380503537</v>
      </c>
      <c r="AH58" s="289" cm="1">
        <f t="array" ref="AH58:AH60">(H58:H60)-3*(AE58:AE60)</f>
        <v>-0.10630244293601152</v>
      </c>
      <c r="AI58" s="288" cm="1">
        <f t="array" ref="AI58:AI60">G58:G60-3*(_xlfn.ANCHORARRAY(W58))</f>
        <v>-0.68951224735757932</v>
      </c>
      <c r="AJ58" s="288">
        <f>I58-3*(X58)</f>
        <v>-0.25027524084705921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</row>
    <row r="59" spans="1:93" s="1" customFormat="1" ht="15" thickBot="1" x14ac:dyDescent="0.4">
      <c r="A59" s="182"/>
      <c r="B59" s="95">
        <v>0</v>
      </c>
      <c r="C59" s="94">
        <v>1</v>
      </c>
      <c r="D59" s="287">
        <v>1</v>
      </c>
      <c r="E59" s="36">
        <v>-0.54187037650726499</v>
      </c>
      <c r="F59" s="35">
        <v>0.63368881436647473</v>
      </c>
      <c r="G59" s="286">
        <v>0.19004277109436241</v>
      </c>
      <c r="H59" s="286">
        <v>-7.2852833248370108E-2</v>
      </c>
      <c r="I59" s="34"/>
      <c r="J59" s="210"/>
      <c r="K59" s="285">
        <v>-7.2852833248370108E-2</v>
      </c>
      <c r="L59" s="285">
        <v>0.56083598111810462</v>
      </c>
      <c r="M59" s="285">
        <v>-0.6147232097556351</v>
      </c>
      <c r="N59" s="285">
        <v>1.8965604610839626E-2</v>
      </c>
      <c r="O59" s="133">
        <f>1/(1+EXP(-K59))</f>
        <v>0.48179484301851788</v>
      </c>
      <c r="P59" s="133">
        <f>1/(1+EXP(-L59))</f>
        <v>0.6366459481077813</v>
      </c>
      <c r="Q59" s="133">
        <f>1/(1+EXP(-M59))</f>
        <v>0.35098252425381998</v>
      </c>
      <c r="R59" s="133">
        <f>1/(1+EXP(-N59))</f>
        <v>0.50474125903663036</v>
      </c>
      <c r="S59" s="133">
        <v>8.3806530799384715E-2</v>
      </c>
      <c r="T59" s="273">
        <f>1/(1+EXP(-S59))</f>
        <v>0.52093937843016203</v>
      </c>
      <c r="U59" s="147"/>
      <c r="V59" s="88">
        <v>-0.11976515539245949</v>
      </c>
      <c r="W59" s="278">
        <v>7.9845519668265974E-4</v>
      </c>
      <c r="X59" s="278"/>
      <c r="Y59" s="284">
        <v>5.434842216191756E-3</v>
      </c>
      <c r="Z59" s="66">
        <v>-5.2651387887630435E-3</v>
      </c>
      <c r="AA59" s="66">
        <v>-5.61485688240973E-3</v>
      </c>
      <c r="AB59" s="88">
        <v>6.3420956716077562E-3</v>
      </c>
      <c r="AC59" s="278">
        <v>7.2723878919802622E-4</v>
      </c>
      <c r="AD59" s="283">
        <v>1.0769568828447127E-3</v>
      </c>
      <c r="AE59" s="282">
        <f>SUM(Y59:AB59)</f>
        <v>8.9694221662673865E-4</v>
      </c>
      <c r="AF59" s="281">
        <v>-0.54405209287485912</v>
      </c>
      <c r="AG59" s="280">
        <v>0.63045794371794062</v>
      </c>
      <c r="AH59" s="279">
        <v>-7.554365989825032E-2</v>
      </c>
      <c r="AI59" s="278">
        <v>0.18764740550431441</v>
      </c>
      <c r="AJ59" s="278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</row>
    <row r="60" spans="1:93" s="1" customFormat="1" ht="15" thickBot="1" x14ac:dyDescent="0.4">
      <c r="A60" s="182"/>
      <c r="B60" s="95">
        <v>1</v>
      </c>
      <c r="C60" s="94">
        <v>0</v>
      </c>
      <c r="D60" s="287">
        <v>1</v>
      </c>
      <c r="E60" s="36">
        <v>-0.12083611207835737</v>
      </c>
      <c r="F60" s="35">
        <v>0.56005472069522111</v>
      </c>
      <c r="G60" s="286">
        <v>0.66448489260599997</v>
      </c>
      <c r="H60" s="286">
        <v>-8.5445347150049894E-2</v>
      </c>
      <c r="I60" s="34"/>
      <c r="J60" s="210"/>
      <c r="K60" s="285">
        <v>-8.5445347150049894E-2</v>
      </c>
      <c r="L60" s="285">
        <v>0.47460937354517119</v>
      </c>
      <c r="M60" s="285">
        <v>-0.20628145922840727</v>
      </c>
      <c r="N60" s="285">
        <v>0.35377326146681387</v>
      </c>
      <c r="O60" s="133">
        <f>1/(1+EXP(-K60))</f>
        <v>0.47865165015931621</v>
      </c>
      <c r="P60" s="133">
        <f>1/(1+EXP(-L60))</f>
        <v>0.61647415143818707</v>
      </c>
      <c r="Q60" s="133">
        <f>1/(1+EXP(-M60))</f>
        <v>0.44861172907283536</v>
      </c>
      <c r="R60" s="133">
        <f>1/(1+EXP(-N60))</f>
        <v>0.58753228495442966</v>
      </c>
      <c r="S60" s="133">
        <v>-7.5261673617149916E-2</v>
      </c>
      <c r="T60" s="273">
        <f>1/(1+EXP(-S60))</f>
        <v>0.48119345794636975</v>
      </c>
      <c r="U60" s="147"/>
      <c r="V60" s="88">
        <v>-0.12970163551340758</v>
      </c>
      <c r="W60" s="278">
        <v>1.2442145985000486E-3</v>
      </c>
      <c r="X60" s="278"/>
      <c r="Y60" s="284">
        <v>1.8993472980160967E-2</v>
      </c>
      <c r="Z60" s="66">
        <v>-1.8815904701059746E-2</v>
      </c>
      <c r="AA60" s="66">
        <v>-2.131860150720866E-2</v>
      </c>
      <c r="AB60" s="88">
        <v>2.1497466814129566E-2</v>
      </c>
      <c r="AC60" s="278">
        <v>1.7886530692090563E-4</v>
      </c>
      <c r="AD60" s="283">
        <v>2.6815621130698193E-3</v>
      </c>
      <c r="AE60" s="282">
        <f>SUM(Y60:AB60)</f>
        <v>3.5643358602212641E-4</v>
      </c>
      <c r="AF60" s="281">
        <v>-0.12137270799912009</v>
      </c>
      <c r="AG60" s="280">
        <v>0.5520100343560117</v>
      </c>
      <c r="AH60" s="279">
        <v>-8.6514647908116277E-2</v>
      </c>
      <c r="AI60" s="278">
        <v>0.66075224881049976</v>
      </c>
      <c r="AJ60" s="278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</row>
    <row r="61" spans="1:93" s="1" customFormat="1" ht="15" thickBot="1" x14ac:dyDescent="0.4">
      <c r="A61" s="183"/>
      <c r="B61" s="277">
        <v>1</v>
      </c>
      <c r="C61" s="276">
        <v>1</v>
      </c>
      <c r="D61" s="275">
        <v>0</v>
      </c>
      <c r="E61" s="18"/>
      <c r="F61" s="17"/>
      <c r="G61" s="274"/>
      <c r="H61" s="274"/>
      <c r="I61" s="16"/>
      <c r="J61" s="241"/>
      <c r="K61" s="270"/>
      <c r="L61" s="270"/>
      <c r="M61" s="270"/>
      <c r="N61" s="270"/>
      <c r="O61" s="129"/>
      <c r="P61" s="129"/>
      <c r="Q61" s="129"/>
      <c r="R61" s="129"/>
      <c r="S61" s="129">
        <v>0.13620631644024561</v>
      </c>
      <c r="T61" s="273">
        <f>1/(1+EXP(-S61))</f>
        <v>0.5339990323962801</v>
      </c>
      <c r="U61" s="272"/>
      <c r="V61" s="269">
        <v>0.13349975809907003</v>
      </c>
      <c r="W61" s="263"/>
      <c r="X61" s="263"/>
      <c r="Y61" s="271"/>
      <c r="Z61" s="270"/>
      <c r="AA61" s="270"/>
      <c r="AB61" s="269"/>
      <c r="AC61" s="263"/>
      <c r="AD61" s="268"/>
      <c r="AE61" s="267"/>
      <c r="AF61" s="266"/>
      <c r="AG61" s="265"/>
      <c r="AH61" s="264"/>
      <c r="AI61" s="263"/>
      <c r="AJ61" s="263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</row>
    <row r="62" spans="1:93" s="1" customFormat="1" ht="15" thickBot="1" x14ac:dyDescent="0.4">
      <c r="A62" s="181">
        <f>A58+1</f>
        <v>14</v>
      </c>
      <c r="B62" s="108">
        <v>0</v>
      </c>
      <c r="C62" s="107">
        <v>0</v>
      </c>
      <c r="D62" s="297">
        <v>0</v>
      </c>
      <c r="E62" s="103" cm="1">
        <f t="array" ref="E62:F64">AF58:AG60</f>
        <v>-0.90015836330231935</v>
      </c>
      <c r="F62" s="286">
        <v>-0.84758459380503537</v>
      </c>
      <c r="G62" s="286" cm="1">
        <f t="array" ref="G62:G64">AI58:AI60</f>
        <v>-0.68951224735757932</v>
      </c>
      <c r="H62" s="286" cm="1">
        <f t="array" ref="H62:H64">AH58:AH60</f>
        <v>-0.10630244293601152</v>
      </c>
      <c r="I62" s="296">
        <f>AJ58</f>
        <v>-0.25027524084705921</v>
      </c>
      <c r="J62" s="295">
        <v>3</v>
      </c>
      <c r="K62" s="294" cm="1">
        <f t="array" ref="K62:N64" xml:space="preserve"> MMULT(E62:F64, TRANSPOSE(B62:C65))+H62:H64</f>
        <v>-0.10630244293601152</v>
      </c>
      <c r="L62" s="294">
        <v>-0.95388703674104691</v>
      </c>
      <c r="M62" s="294">
        <v>-1.0064608062383309</v>
      </c>
      <c r="N62" s="294">
        <v>-1.8540454000433664</v>
      </c>
      <c r="O62" s="135">
        <f>1/(1+EXP(-K62))</f>
        <v>0.47344938684904658</v>
      </c>
      <c r="P62" s="135">
        <f>1/(1+EXP(-L62))</f>
        <v>0.27810377976460798</v>
      </c>
      <c r="Q62" s="135">
        <f>1/(1+EXP(-M62))</f>
        <v>0.26767304763686062</v>
      </c>
      <c r="R62" s="135">
        <f>1/(1+EXP(-N62))</f>
        <v>0.13539861998830502</v>
      </c>
      <c r="S62" s="293" cm="1">
        <f t="array" ref="S62:S65">MMULT(TRANSPOSE(O62:R64), G62:G64)+I62</f>
        <v>-0.17034905279814516</v>
      </c>
      <c r="T62" s="273">
        <f>1/(1+EXP(-S62))</f>
        <v>0.45751542476131357</v>
      </c>
      <c r="U62" s="292" cm="1">
        <f t="array" ref="U62">0.25*(-SUMPRODUCT(D62:D65,LN(T62:T65))-SUMPRODUCT(1-D62:D65,LN(1-T62:T65)))</f>
        <v>0.68964395743447082</v>
      </c>
      <c r="V62" s="99" cm="1">
        <f t="array" ref="V62:V65">0.25*(T62:T65-D62:D65)</f>
        <v>0.11437885619032839</v>
      </c>
      <c r="W62" s="288" cm="1">
        <f t="array" ref="W62:W64" xml:space="preserve"> TRANSPOSE(MMULT( TRANSPOSE(_xlfn.ANCHORARRAY(V62)), TRANSPOSE(O62:R64)))</f>
        <v>4.2381288912671164E-3</v>
      </c>
      <c r="X62" s="288">
        <f>SUM(_xlfn.ANCHORARRAY(V62))</f>
        <v>-1.4214479131472724E-3</v>
      </c>
      <c r="Y62" s="291" cm="1">
        <f t="array" ref="Y62:AB64">(G62:G64)*(TRANSPOSE(_xlfn.ANCHORARRAY(V62))*(O62:R64)*(1-O62:R64))</f>
        <v>-1.9660810403494069E-2</v>
      </c>
      <c r="Z62" s="60">
        <v>1.6585046463365949E-2</v>
      </c>
      <c r="AA62" s="60">
        <v>1.7511765378413865E-2</v>
      </c>
      <c r="AB62" s="99">
        <v>-1.0781698679143154E-2</v>
      </c>
      <c r="AC62" s="288" cm="1">
        <f t="array" ref="AC62:AD64">MMULT((_xlfn.ANCHORARRAY(Y62)),(B62:C65))</f>
        <v>6.7300666992707106E-3</v>
      </c>
      <c r="AD62" s="290">
        <v>5.8033477842227947E-3</v>
      </c>
      <c r="AE62" s="282">
        <f>SUM(Y62:AB62)</f>
        <v>3.6543027591425907E-3</v>
      </c>
      <c r="AF62" s="281" cm="1">
        <f t="array" ref="AF62:AG64">E62:F64-3*(_xlfn.ANCHORARRAY(AC62))</f>
        <v>-0.92034856340013149</v>
      </c>
      <c r="AG62" s="280">
        <v>-0.86499463715770375</v>
      </c>
      <c r="AH62" s="289" cm="1">
        <f t="array" ref="AH62:AH64">(H62:H64)-3*(AE62:AE64)</f>
        <v>-0.11726535121343928</v>
      </c>
      <c r="AI62" s="288" cm="1">
        <f t="array" ref="AI62:AI64">G62:G64-3*(_xlfn.ANCHORARRAY(W62))</f>
        <v>-0.70222663403138064</v>
      </c>
      <c r="AJ62" s="288">
        <f>I62-3*(X62)</f>
        <v>-0.24601089710761739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</row>
    <row r="63" spans="1:93" s="1" customFormat="1" ht="15" thickBot="1" x14ac:dyDescent="0.4">
      <c r="A63" s="182"/>
      <c r="B63" s="95">
        <v>0</v>
      </c>
      <c r="C63" s="94">
        <v>1</v>
      </c>
      <c r="D63" s="287">
        <v>1</v>
      </c>
      <c r="E63" s="36">
        <v>-0.54405209287485912</v>
      </c>
      <c r="F63" s="35">
        <v>0.63045794371794062</v>
      </c>
      <c r="G63" s="286">
        <v>0.18764740550431441</v>
      </c>
      <c r="H63" s="286">
        <v>-7.554365989825032E-2</v>
      </c>
      <c r="I63" s="34"/>
      <c r="J63" s="210"/>
      <c r="K63" s="285">
        <v>-7.554365989825032E-2</v>
      </c>
      <c r="L63" s="285">
        <v>0.55491428381969032</v>
      </c>
      <c r="M63" s="285">
        <v>-0.61959575277310941</v>
      </c>
      <c r="N63" s="285">
        <v>1.0862190944831179E-2</v>
      </c>
      <c r="O63" s="133">
        <f>1/(1+EXP(-K63))</f>
        <v>0.48112306148449324</v>
      </c>
      <c r="P63" s="133">
        <f>1/(1+EXP(-L63))</f>
        <v>0.63527498905606772</v>
      </c>
      <c r="Q63" s="133">
        <f>1/(1+EXP(-M63))</f>
        <v>0.34987339672885193</v>
      </c>
      <c r="R63" s="133">
        <f>1/(1+EXP(-N63))</f>
        <v>0.50271552103653505</v>
      </c>
      <c r="S63" s="133">
        <v>8.3087854305017805E-2</v>
      </c>
      <c r="T63" s="273">
        <f>1/(1+EXP(-S63))</f>
        <v>0.52076002172436442</v>
      </c>
      <c r="U63" s="147"/>
      <c r="V63" s="88">
        <v>-0.1198099945689089</v>
      </c>
      <c r="W63" s="278">
        <v>7.3630659726207914E-4</v>
      </c>
      <c r="X63" s="278"/>
      <c r="Y63" s="284">
        <v>5.3580758395351804E-3</v>
      </c>
      <c r="Z63" s="66">
        <v>-5.2091026526657151E-3</v>
      </c>
      <c r="AA63" s="66">
        <v>-5.5300582600876017E-3</v>
      </c>
      <c r="AB63" s="88">
        <v>6.2659194226582131E-3</v>
      </c>
      <c r="AC63" s="278">
        <v>7.3586116257061147E-4</v>
      </c>
      <c r="AD63" s="283">
        <v>1.0568167699924981E-3</v>
      </c>
      <c r="AE63" s="282">
        <f>SUM(Y63:AB63)</f>
        <v>8.8483434944007684E-4</v>
      </c>
      <c r="AF63" s="281">
        <v>-0.546259676362571</v>
      </c>
      <c r="AG63" s="280">
        <v>0.62728749340796308</v>
      </c>
      <c r="AH63" s="279">
        <v>-7.8198162946570546E-2</v>
      </c>
      <c r="AI63" s="278">
        <v>0.18543848571252819</v>
      </c>
      <c r="AJ63" s="278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</row>
    <row r="64" spans="1:93" s="1" customFormat="1" ht="15" thickBot="1" x14ac:dyDescent="0.4">
      <c r="A64" s="182"/>
      <c r="B64" s="95">
        <v>1</v>
      </c>
      <c r="C64" s="94">
        <v>0</v>
      </c>
      <c r="D64" s="287">
        <v>1</v>
      </c>
      <c r="E64" s="36">
        <v>-0.12137270799912009</v>
      </c>
      <c r="F64" s="35">
        <v>0.5520100343560117</v>
      </c>
      <c r="G64" s="286">
        <v>0.66075224881049976</v>
      </c>
      <c r="H64" s="286">
        <v>-8.6514647908116277E-2</v>
      </c>
      <c r="I64" s="34"/>
      <c r="J64" s="210"/>
      <c r="K64" s="285">
        <v>-8.6514647908116277E-2</v>
      </c>
      <c r="L64" s="285">
        <v>0.46549538644789545</v>
      </c>
      <c r="M64" s="285">
        <v>-0.20788735590723637</v>
      </c>
      <c r="N64" s="285">
        <v>0.34412267844877531</v>
      </c>
      <c r="O64" s="133">
        <f>1/(1+EXP(-K64))</f>
        <v>0.47838481842241032</v>
      </c>
      <c r="P64" s="133">
        <f>1/(1+EXP(-L64))</f>
        <v>0.61431702213467543</v>
      </c>
      <c r="Q64" s="133">
        <f>1/(1+EXP(-M64))</f>
        <v>0.44821452854586974</v>
      </c>
      <c r="R64" s="133">
        <f>1/(1+EXP(-N64))</f>
        <v>0.58519162193089647</v>
      </c>
      <c r="S64" s="133">
        <v>-7.302749264283126E-2</v>
      </c>
      <c r="T64" s="273">
        <f>1/(1+EXP(-S64))</f>
        <v>0.4817512361956387</v>
      </c>
      <c r="U64" s="147"/>
      <c r="V64" s="88">
        <v>-0.12956219095109034</v>
      </c>
      <c r="W64" s="278">
        <v>1.2092788604133736E-3</v>
      </c>
      <c r="X64" s="278"/>
      <c r="Y64" s="284">
        <v>1.885871124858857E-2</v>
      </c>
      <c r="Z64" s="66">
        <v>-1.8756626025440325E-2</v>
      </c>
      <c r="AA64" s="66">
        <v>-2.1172547918369377E-2</v>
      </c>
      <c r="AB64" s="88">
        <v>2.1423938469766403E-2</v>
      </c>
      <c r="AC64" s="278">
        <v>2.513905513970259E-4</v>
      </c>
      <c r="AD64" s="283">
        <v>2.6673124443260775E-3</v>
      </c>
      <c r="AE64" s="282">
        <f>SUM(Y64:AB64)</f>
        <v>3.534757745452706E-4</v>
      </c>
      <c r="AF64" s="281">
        <v>-0.12212687965331116</v>
      </c>
      <c r="AG64" s="280">
        <v>0.54400809702303343</v>
      </c>
      <c r="AH64" s="279">
        <v>-8.7575075231752092E-2</v>
      </c>
      <c r="AI64" s="278">
        <v>0.65712441222925966</v>
      </c>
      <c r="AJ64" s="278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</row>
    <row r="65" spans="1:93" s="1" customFormat="1" ht="15" thickBot="1" x14ac:dyDescent="0.4">
      <c r="A65" s="183"/>
      <c r="B65" s="277">
        <v>1</v>
      </c>
      <c r="C65" s="276">
        <v>1</v>
      </c>
      <c r="D65" s="275">
        <v>0</v>
      </c>
      <c r="E65" s="18"/>
      <c r="F65" s="17"/>
      <c r="G65" s="274"/>
      <c r="H65" s="274"/>
      <c r="I65" s="16"/>
      <c r="J65" s="241"/>
      <c r="K65" s="270"/>
      <c r="L65" s="270"/>
      <c r="M65" s="270"/>
      <c r="N65" s="270"/>
      <c r="O65" s="129"/>
      <c r="P65" s="129"/>
      <c r="Q65" s="129"/>
      <c r="R65" s="129"/>
      <c r="S65" s="129">
        <v>0.13736569580084873</v>
      </c>
      <c r="T65" s="273">
        <f>1/(1+EXP(-S65))</f>
        <v>0.53428752566609428</v>
      </c>
      <c r="U65" s="272"/>
      <c r="V65" s="269">
        <v>0.13357188141652357</v>
      </c>
      <c r="W65" s="263"/>
      <c r="X65" s="263"/>
      <c r="Y65" s="271"/>
      <c r="Z65" s="270"/>
      <c r="AA65" s="270"/>
      <c r="AB65" s="269"/>
      <c r="AC65" s="263"/>
      <c r="AD65" s="268"/>
      <c r="AE65" s="267"/>
      <c r="AF65" s="266"/>
      <c r="AG65" s="265"/>
      <c r="AH65" s="264"/>
      <c r="AI65" s="263"/>
      <c r="AJ65" s="263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</row>
    <row r="66" spans="1:93" s="1" customFormat="1" ht="15" thickBot="1" x14ac:dyDescent="0.4">
      <c r="A66" s="181">
        <f>A62+1</f>
        <v>15</v>
      </c>
      <c r="B66" s="108">
        <v>0</v>
      </c>
      <c r="C66" s="107">
        <v>0</v>
      </c>
      <c r="D66" s="297">
        <v>0</v>
      </c>
      <c r="E66" s="103" cm="1">
        <f t="array" ref="E66:F68">AF62:AG64</f>
        <v>-0.92034856340013149</v>
      </c>
      <c r="F66" s="286">
        <v>-0.86499463715770375</v>
      </c>
      <c r="G66" s="286" cm="1">
        <f t="array" ref="G66:G68">AI62:AI64</f>
        <v>-0.70222663403138064</v>
      </c>
      <c r="H66" s="286" cm="1">
        <f t="array" ref="H66:H68">AH62:AH64</f>
        <v>-0.11726535121343928</v>
      </c>
      <c r="I66" s="296">
        <f>AJ62</f>
        <v>-0.24601089710761739</v>
      </c>
      <c r="J66" s="295">
        <v>3</v>
      </c>
      <c r="K66" s="294" cm="1">
        <f t="array" ref="K66:N68" xml:space="preserve"> MMULT(E66:F68, TRANSPOSE(B66:C69))+H66:H68</f>
        <v>-0.11726535121343928</v>
      </c>
      <c r="L66" s="294">
        <v>-0.98225998837114303</v>
      </c>
      <c r="M66" s="294">
        <v>-1.0376139146135708</v>
      </c>
      <c r="N66" s="294">
        <v>-1.9026085517712747</v>
      </c>
      <c r="O66" s="135">
        <f>1/(1+EXP(-K66))</f>
        <v>0.47071721054183951</v>
      </c>
      <c r="P66" s="135">
        <f>1/(1+EXP(-L66))</f>
        <v>0.27244358280225389</v>
      </c>
      <c r="Q66" s="135">
        <f>1/(1+EXP(-M66))</f>
        <v>0.26161065301936876</v>
      </c>
      <c r="R66" s="135">
        <f>1/(1+EXP(-N66))</f>
        <v>0.12981352255792775</v>
      </c>
      <c r="S66" s="293" cm="1">
        <f t="array" ref="S66:S69">MMULT(TRANSPOSE(O66:R68), G66:G68)+I66</f>
        <v>-0.17328074357609299</v>
      </c>
      <c r="T66" s="273">
        <f>1/(1+EXP(-S66))</f>
        <v>0.45678788472762977</v>
      </c>
      <c r="U66" s="292" cm="1">
        <f t="array" ref="U66">0.25*(-SUMPRODUCT(D66:D69,LN(T66:T69))-SUMPRODUCT(1-D66:D69,LN(1-T66:T69)))</f>
        <v>0.68926499150196041</v>
      </c>
      <c r="V66" s="99" cm="1">
        <f t="array" ref="V66:V69">0.25*(T66:T69-D66:D69)</f>
        <v>0.11419697118190744</v>
      </c>
      <c r="W66" s="288" cm="1">
        <f t="array" ref="W66:W68" xml:space="preserve"> TRANSPOSE(MMULT( TRANSPOSE(_xlfn.ANCHORARRAY(V66)), TRANSPOSE(O66:R68)))</f>
        <v>4.5942210994152875E-3</v>
      </c>
      <c r="X66" s="288">
        <f>SUM(_xlfn.ANCHORARRAY(V66))</f>
        <v>-1.4213473208576077E-3</v>
      </c>
      <c r="Y66" s="291" cm="1">
        <f t="array" ref="Y66:AB68">(G66:G68)*(TRANSPOSE(_xlfn.ANCHORARRAY(V66))*(O66:R68)*(1-O66:R68))</f>
        <v>-1.9979275362595104E-2</v>
      </c>
      <c r="Z66" s="60">
        <v>1.6681972054625113E-2</v>
      </c>
      <c r="AA66" s="60">
        <v>1.7556251335763145E-2</v>
      </c>
      <c r="AB66" s="99">
        <v>-1.0601951267178599E-2</v>
      </c>
      <c r="AC66" s="288" cm="1">
        <f t="array" ref="AC66:AD68">MMULT((_xlfn.ANCHORARRAY(Y66)),(B66:C69))</f>
        <v>6.9543000685845461E-3</v>
      </c>
      <c r="AD66" s="290">
        <v>6.0800207874465145E-3</v>
      </c>
      <c r="AE66" s="282">
        <f>SUM(Y66:AB66)</f>
        <v>3.6569967606145549E-3</v>
      </c>
      <c r="AF66" s="281" cm="1">
        <f t="array" ref="AF66:AG68">E66:F68-3*(_xlfn.ANCHORARRAY(AC66))</f>
        <v>-0.94121146360588515</v>
      </c>
      <c r="AG66" s="280">
        <v>-0.8832346995200433</v>
      </c>
      <c r="AH66" s="289" cm="1">
        <f t="array" ref="AH66:AH68">(H66:H68)-3*(AE66:AE68)</f>
        <v>-0.12823634149528296</v>
      </c>
      <c r="AI66" s="288" cm="1">
        <f t="array" ref="AI66:AI68">G66:G68-3*(_xlfn.ANCHORARRAY(W66))</f>
        <v>-0.71600929732962648</v>
      </c>
      <c r="AJ66" s="288">
        <f>I66-3*(X66)</f>
        <v>-0.24174685514504457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</row>
    <row r="67" spans="1:93" s="1" customFormat="1" ht="15" thickBot="1" x14ac:dyDescent="0.4">
      <c r="A67" s="182"/>
      <c r="B67" s="95">
        <v>0</v>
      </c>
      <c r="C67" s="94">
        <v>1</v>
      </c>
      <c r="D67" s="287">
        <v>1</v>
      </c>
      <c r="E67" s="36">
        <v>-0.546259676362571</v>
      </c>
      <c r="F67" s="35">
        <v>0.62728749340796308</v>
      </c>
      <c r="G67" s="286">
        <v>0.18543848571252819</v>
      </c>
      <c r="H67" s="286">
        <v>-7.8198162946570546E-2</v>
      </c>
      <c r="I67" s="34"/>
      <c r="J67" s="210"/>
      <c r="K67" s="285">
        <v>-7.8198162946570546E-2</v>
      </c>
      <c r="L67" s="285">
        <v>0.54908933046139252</v>
      </c>
      <c r="M67" s="285">
        <v>-0.62445783930914156</v>
      </c>
      <c r="N67" s="285">
        <v>2.8296540988215352E-3</v>
      </c>
      <c r="O67" s="133">
        <f>1/(1+EXP(-K67))</f>
        <v>0.48046041521843896</v>
      </c>
      <c r="P67" s="133">
        <f>1/(1+EXP(-L67))</f>
        <v>0.633924282920037</v>
      </c>
      <c r="Q67" s="133">
        <f>1/(1+EXP(-M67))</f>
        <v>0.34876826563047608</v>
      </c>
      <c r="R67" s="133">
        <f>1/(1+EXP(-N67))</f>
        <v>0.50070741305268751</v>
      </c>
      <c r="S67" s="133">
        <v>8.249622866113196E-2</v>
      </c>
      <c r="T67" s="273">
        <f>1/(1+EXP(-S67))</f>
        <v>0.52061236848213255</v>
      </c>
      <c r="U67" s="147"/>
      <c r="V67" s="88">
        <v>-0.11984690787946686</v>
      </c>
      <c r="W67" s="278">
        <v>6.7506420234166031E-4</v>
      </c>
      <c r="X67" s="278"/>
      <c r="Y67" s="284">
        <v>5.2860432573875035E-3</v>
      </c>
      <c r="Z67" s="66">
        <v>-5.1574498712316274E-3</v>
      </c>
      <c r="AA67" s="66">
        <v>-5.4511236619141793E-3</v>
      </c>
      <c r="AB67" s="88">
        <v>6.1960548372819949E-3</v>
      </c>
      <c r="AC67" s="278">
        <v>7.4493117536781565E-4</v>
      </c>
      <c r="AD67" s="283">
        <v>1.0386049660503676E-3</v>
      </c>
      <c r="AE67" s="282">
        <f>SUM(Y67:AB67)</f>
        <v>8.7352456152369178E-4</v>
      </c>
      <c r="AF67" s="281">
        <v>-0.54849446988867445</v>
      </c>
      <c r="AG67" s="280">
        <v>0.62417167850981203</v>
      </c>
      <c r="AH67" s="279">
        <v>-8.0818736631141627E-2</v>
      </c>
      <c r="AI67" s="278">
        <v>0.18341329310550319</v>
      </c>
      <c r="AJ67" s="278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</row>
    <row r="68" spans="1:93" s="1" customFormat="1" ht="15" thickBot="1" x14ac:dyDescent="0.4">
      <c r="A68" s="182"/>
      <c r="B68" s="95">
        <v>1</v>
      </c>
      <c r="C68" s="94">
        <v>0</v>
      </c>
      <c r="D68" s="287">
        <v>1</v>
      </c>
      <c r="E68" s="36">
        <v>-0.12212687965331116</v>
      </c>
      <c r="F68" s="35">
        <v>0.54400809702303343</v>
      </c>
      <c r="G68" s="286">
        <v>0.65712441222925966</v>
      </c>
      <c r="H68" s="286">
        <v>-8.7575075231752092E-2</v>
      </c>
      <c r="I68" s="34"/>
      <c r="J68" s="210"/>
      <c r="K68" s="285">
        <v>-8.7575075231752092E-2</v>
      </c>
      <c r="L68" s="285">
        <v>0.45643302179128131</v>
      </c>
      <c r="M68" s="285">
        <v>-0.20970195488506327</v>
      </c>
      <c r="N68" s="285">
        <v>0.33430614213797016</v>
      </c>
      <c r="O68" s="133">
        <f>1/(1+EXP(-K68))</f>
        <v>0.47812021313009379</v>
      </c>
      <c r="P68" s="133">
        <f>1/(1+EXP(-L68))</f>
        <v>0.61216764940698709</v>
      </c>
      <c r="Q68" s="133">
        <f>1/(1+EXP(-M68))</f>
        <v>0.44776578736638117</v>
      </c>
      <c r="R68" s="133">
        <f>1/(1+EXP(-N68))</f>
        <v>0.5828067571900728</v>
      </c>
      <c r="S68" s="133">
        <v>-7.0807976521554961E-2</v>
      </c>
      <c r="T68" s="273">
        <f>1/(1+EXP(-S68))</f>
        <v>0.48230539830648195</v>
      </c>
      <c r="U68" s="147"/>
      <c r="V68" s="88">
        <v>-0.1294236504233795</v>
      </c>
      <c r="W68" s="278">
        <v>1.1754260484553858E-3</v>
      </c>
      <c r="X68" s="278"/>
      <c r="Y68" s="284">
        <v>1.8724480087685246E-2</v>
      </c>
      <c r="Z68" s="66">
        <v>-1.869772821115433E-2</v>
      </c>
      <c r="AA68" s="66">
        <v>-2.1029815514361009E-2</v>
      </c>
      <c r="AB68" s="88">
        <v>2.1354317070848377E-2</v>
      </c>
      <c r="AC68" s="278">
        <v>3.2450155648736795E-4</v>
      </c>
      <c r="AD68" s="283">
        <v>2.6565888596940465E-3</v>
      </c>
      <c r="AE68" s="282">
        <f>SUM(Y68:AB68)</f>
        <v>3.5125343301828371E-4</v>
      </c>
      <c r="AF68" s="281">
        <v>-0.12310038432277326</v>
      </c>
      <c r="AG68" s="280">
        <v>0.53603833044395133</v>
      </c>
      <c r="AH68" s="279">
        <v>-8.8628835530806943E-2</v>
      </c>
      <c r="AI68" s="278">
        <v>0.65359813408389345</v>
      </c>
      <c r="AJ68" s="27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</row>
    <row r="69" spans="1:93" s="1" customFormat="1" ht="15" thickBot="1" x14ac:dyDescent="0.4">
      <c r="A69" s="183"/>
      <c r="B69" s="277">
        <v>1</v>
      </c>
      <c r="C69" s="276">
        <v>1</v>
      </c>
      <c r="D69" s="275">
        <v>0</v>
      </c>
      <c r="E69" s="18"/>
      <c r="F69" s="17"/>
      <c r="G69" s="274"/>
      <c r="H69" s="274"/>
      <c r="I69" s="16"/>
      <c r="J69" s="241"/>
      <c r="K69" s="270"/>
      <c r="L69" s="270"/>
      <c r="M69" s="270"/>
      <c r="N69" s="270"/>
      <c r="O69" s="129"/>
      <c r="P69" s="129"/>
      <c r="Q69" s="129"/>
      <c r="R69" s="129"/>
      <c r="S69" s="129">
        <v>0.13865756211806748</v>
      </c>
      <c r="T69" s="273">
        <f>1/(1+EXP(-S69))</f>
        <v>0.53460895920032525</v>
      </c>
      <c r="U69" s="272"/>
      <c r="V69" s="269">
        <v>0.13365223980008131</v>
      </c>
      <c r="W69" s="263"/>
      <c r="X69" s="263"/>
      <c r="Y69" s="271"/>
      <c r="Z69" s="270"/>
      <c r="AA69" s="270"/>
      <c r="AB69" s="269"/>
      <c r="AC69" s="263"/>
      <c r="AD69" s="268"/>
      <c r="AE69" s="267"/>
      <c r="AF69" s="266"/>
      <c r="AG69" s="265"/>
      <c r="AH69" s="264"/>
      <c r="AI69" s="263"/>
      <c r="AJ69" s="263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</row>
    <row r="70" spans="1:93" s="1" customFormat="1" ht="15" thickBot="1" x14ac:dyDescent="0.4">
      <c r="A70" s="181">
        <f>A66+1</f>
        <v>16</v>
      </c>
      <c r="B70" s="108">
        <v>0</v>
      </c>
      <c r="C70" s="107">
        <v>0</v>
      </c>
      <c r="D70" s="297">
        <v>0</v>
      </c>
      <c r="E70" s="103" cm="1">
        <f t="array" ref="E70:F72">AF66:AG68</f>
        <v>-0.94121146360588515</v>
      </c>
      <c r="F70" s="286">
        <v>-0.8832346995200433</v>
      </c>
      <c r="G70" s="286" cm="1">
        <f t="array" ref="G70:G72">AI66:AI68</f>
        <v>-0.71600929732962648</v>
      </c>
      <c r="H70" s="286" cm="1">
        <f t="array" ref="H70:H72">AH66:AH68</f>
        <v>-0.12823634149528296</v>
      </c>
      <c r="I70" s="296">
        <f>AJ66</f>
        <v>-0.24174685514504457</v>
      </c>
      <c r="J70" s="295">
        <v>3</v>
      </c>
      <c r="K70" s="294" cm="1">
        <f t="array" ref="K70:N72" xml:space="preserve"> MMULT(E70:F72, TRANSPOSE(B70:C73))+H70:H72</f>
        <v>-0.12823634149528296</v>
      </c>
      <c r="L70" s="294">
        <v>-1.0114710410153263</v>
      </c>
      <c r="M70" s="294">
        <v>-1.0694478051011682</v>
      </c>
      <c r="N70" s="294">
        <v>-1.9526825046212113</v>
      </c>
      <c r="O70" s="135">
        <f>1/(1+EXP(-K70))</f>
        <v>0.46798477562759844</v>
      </c>
      <c r="P70" s="135">
        <f>1/(1+EXP(-L70))</f>
        <v>0.26669206436594478</v>
      </c>
      <c r="Q70" s="135">
        <f>1/(1+EXP(-M70))</f>
        <v>0.25550811055614997</v>
      </c>
      <c r="R70" s="135">
        <f>1/(1+EXP(-N70))</f>
        <v>0.12426115283479273</v>
      </c>
      <c r="S70" s="293" cm="1">
        <f t="array" ref="S70:S73">MMULT(TRANSPOSE(O70:R72), G70:G72)+I70</f>
        <v>-0.17649882191088551</v>
      </c>
      <c r="T70" s="273">
        <f>1/(1+EXP(-S70))</f>
        <v>0.45598948593380351</v>
      </c>
      <c r="U70" s="292" cm="1">
        <f t="array" ref="U70">0.25*(-SUMPRODUCT(D70:D73,LN(T70:T73))-SUMPRODUCT(1-D70:D73,LN(1-T70:T73)))</f>
        <v>0.68885748534380564</v>
      </c>
      <c r="V70" s="99" cm="1">
        <f t="array" ref="V70:V73">0.25*(T70:T73-D70:D73)</f>
        <v>0.11399737148345088</v>
      </c>
      <c r="W70" s="288" cm="1">
        <f t="array" ref="W70:W72" xml:space="preserve"> TRANSPOSE(MMULT( TRANSPOSE(_xlfn.ANCHORARRAY(V70)), TRANSPOSE(O70:R72)))</f>
        <v>4.964441495046764E-3</v>
      </c>
      <c r="X70" s="288">
        <f>SUM(_xlfn.ANCHORARRAY(V70))</f>
        <v>-1.4229184003351214E-3</v>
      </c>
      <c r="Y70" s="291" cm="1">
        <f t="array" ref="Y70:AB72">(G70:G72)*(TRANSPOSE(_xlfn.ANCHORARRAY(V70))*(O70:R72)*(1-O70:R72))</f>
        <v>-2.0322132779936004E-2</v>
      </c>
      <c r="Z70" s="60">
        <v>1.6785963003377615E-2</v>
      </c>
      <c r="AA70" s="60">
        <v>1.7608939294954322E-2</v>
      </c>
      <c r="AB70" s="99">
        <v>-1.0420605409610983E-2</v>
      </c>
      <c r="AC70" s="288" cm="1">
        <f t="array" ref="AC70:AD72">MMULT((_xlfn.ANCHORARRAY(Y70)),(B70:C73))</f>
        <v>7.1883338853433384E-3</v>
      </c>
      <c r="AD70" s="290">
        <v>6.3653575937666317E-3</v>
      </c>
      <c r="AE70" s="282">
        <f>SUM(Y70:AB70)</f>
        <v>3.6521641087849492E-3</v>
      </c>
      <c r="AF70" s="281" cm="1">
        <f t="array" ref="AF70:AG72">E70:F72-3*(_xlfn.ANCHORARRAY(AC70))</f>
        <v>-0.96277646526191518</v>
      </c>
      <c r="AG70" s="280">
        <v>-0.90233077230134318</v>
      </c>
      <c r="AH70" s="289" cm="1">
        <f t="array" ref="AH70:AH72">(H70:H72)-3*(AE70:AE72)</f>
        <v>-0.1391928338216378</v>
      </c>
      <c r="AI70" s="288" cm="1">
        <f t="array" ref="AI70:AI72">G70:G72-3*(_xlfn.ANCHORARRAY(W70))</f>
        <v>-0.73090262181476673</v>
      </c>
      <c r="AJ70" s="288">
        <f>I70-3*(X70)</f>
        <v>-0.23747809994403921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</row>
    <row r="71" spans="1:93" s="1" customFormat="1" ht="15" thickBot="1" x14ac:dyDescent="0.4">
      <c r="A71" s="182"/>
      <c r="B71" s="95">
        <v>0</v>
      </c>
      <c r="C71" s="94">
        <v>1</v>
      </c>
      <c r="D71" s="287">
        <v>1</v>
      </c>
      <c r="E71" s="36">
        <v>-0.54849446988867445</v>
      </c>
      <c r="F71" s="35">
        <v>0.62417167850981203</v>
      </c>
      <c r="G71" s="286">
        <v>0.18341329310550319</v>
      </c>
      <c r="H71" s="286">
        <v>-8.0818736631141627E-2</v>
      </c>
      <c r="I71" s="34"/>
      <c r="J71" s="210"/>
      <c r="K71" s="285">
        <v>-8.0818736631141627E-2</v>
      </c>
      <c r="L71" s="285">
        <v>0.54335294187867045</v>
      </c>
      <c r="M71" s="285">
        <v>-0.62931320651981604</v>
      </c>
      <c r="N71" s="285">
        <v>-5.1415280100040456E-3</v>
      </c>
      <c r="O71" s="133">
        <f>1/(1+EXP(-K71))</f>
        <v>0.47980630618814246</v>
      </c>
      <c r="P71" s="133">
        <f>1/(1+EXP(-L71))</f>
        <v>0.63259205217478476</v>
      </c>
      <c r="Q71" s="133">
        <f>1/(1+EXP(-M71))</f>
        <v>0.34766628244855002</v>
      </c>
      <c r="R71" s="133">
        <f>1/(1+EXP(-N71))</f>
        <v>0.49871462082911411</v>
      </c>
      <c r="S71" s="133">
        <v>8.2034926033299205E-2</v>
      </c>
      <c r="T71" s="273">
        <f>1/(1+EXP(-S71))</f>
        <v>0.52049723772601564</v>
      </c>
      <c r="U71" s="147"/>
      <c r="V71" s="88">
        <v>-0.11987569056849609</v>
      </c>
      <c r="W71" s="278">
        <v>6.1458446570278324E-4</v>
      </c>
      <c r="X71" s="278"/>
      <c r="Y71" s="284">
        <v>5.218632094613344E-3</v>
      </c>
      <c r="Z71" s="66">
        <v>-5.1101565915345351E-3</v>
      </c>
      <c r="AA71" s="66">
        <v>-5.3779044567435702E-3</v>
      </c>
      <c r="AB71" s="88">
        <v>6.1324249628526596E-3</v>
      </c>
      <c r="AC71" s="278">
        <v>7.5452050610908938E-4</v>
      </c>
      <c r="AD71" s="283">
        <v>1.0222683713181245E-3</v>
      </c>
      <c r="AE71" s="282">
        <f>SUM(Y71:AB71)</f>
        <v>8.6299600918789826E-4</v>
      </c>
      <c r="AF71" s="281">
        <v>-0.55075803140700175</v>
      </c>
      <c r="AG71" s="280">
        <v>0.62110487339585763</v>
      </c>
      <c r="AH71" s="279">
        <v>-8.3407724658705329E-2</v>
      </c>
      <c r="AI71" s="278">
        <v>0.18156953970839484</v>
      </c>
      <c r="AJ71" s="278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</row>
    <row r="72" spans="1:93" s="1" customFormat="1" ht="15" thickBot="1" x14ac:dyDescent="0.4">
      <c r="A72" s="182"/>
      <c r="B72" s="95">
        <v>1</v>
      </c>
      <c r="C72" s="94">
        <v>0</v>
      </c>
      <c r="D72" s="287">
        <v>1</v>
      </c>
      <c r="E72" s="36">
        <v>-0.12310038432277326</v>
      </c>
      <c r="F72" s="35">
        <v>0.53603833044395133</v>
      </c>
      <c r="G72" s="286">
        <v>0.65359813408389345</v>
      </c>
      <c r="H72" s="286">
        <v>-8.8628835530806943E-2</v>
      </c>
      <c r="I72" s="34"/>
      <c r="J72" s="210"/>
      <c r="K72" s="285">
        <v>-8.8628835530806943E-2</v>
      </c>
      <c r="L72" s="285">
        <v>0.44740949491314441</v>
      </c>
      <c r="M72" s="285">
        <v>-0.2117292198535802</v>
      </c>
      <c r="N72" s="285">
        <v>0.32430911059037115</v>
      </c>
      <c r="O72" s="133">
        <f>1/(1+EXP(-K72))</f>
        <v>0.47785728360325319</v>
      </c>
      <c r="P72" s="133">
        <f>1/(1+EXP(-L72))</f>
        <v>0.61002314191960183</v>
      </c>
      <c r="Q72" s="133">
        <f>1/(1+EXP(-M72))</f>
        <v>0.447264555588679</v>
      </c>
      <c r="R72" s="133">
        <f>1/(1+EXP(-N72))</f>
        <v>0.58037405495557592</v>
      </c>
      <c r="S72" s="133">
        <v>-6.8595141106115032E-2</v>
      </c>
      <c r="T72" s="273">
        <f>1/(1+EXP(-S72))</f>
        <v>0.48285793573321456</v>
      </c>
      <c r="U72" s="147"/>
      <c r="V72" s="88">
        <v>-0.12928551606669636</v>
      </c>
      <c r="W72" s="278">
        <v>1.1424581554827229E-3</v>
      </c>
      <c r="X72" s="278"/>
      <c r="Y72" s="284">
        <v>1.8590585828757732E-2</v>
      </c>
      <c r="Z72" s="66">
        <v>-1.8639191592582798E-2</v>
      </c>
      <c r="AA72" s="66">
        <v>-2.0890194079463638E-2</v>
      </c>
      <c r="AB72" s="88">
        <v>2.1288517620627192E-2</v>
      </c>
      <c r="AC72" s="278">
        <v>3.9832354116355398E-4</v>
      </c>
      <c r="AD72" s="283">
        <v>2.6493260280443937E-3</v>
      </c>
      <c r="AE72" s="282">
        <f>SUM(Y72:AB72)</f>
        <v>3.4971777733848811E-4</v>
      </c>
      <c r="AF72" s="281">
        <v>-0.12429535494626393</v>
      </c>
      <c r="AG72" s="280">
        <v>0.52809035235981816</v>
      </c>
      <c r="AH72" s="279">
        <v>-8.9677988862822411E-2</v>
      </c>
      <c r="AI72" s="278">
        <v>0.6501707596174453</v>
      </c>
      <c r="AJ72" s="278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</row>
    <row r="73" spans="1:93" s="1" customFormat="1" ht="15" thickBot="1" x14ac:dyDescent="0.4">
      <c r="A73" s="183"/>
      <c r="B73" s="277">
        <v>1</v>
      </c>
      <c r="C73" s="276">
        <v>1</v>
      </c>
      <c r="D73" s="275">
        <v>0</v>
      </c>
      <c r="E73" s="18"/>
      <c r="F73" s="17"/>
      <c r="G73" s="274"/>
      <c r="H73" s="274"/>
      <c r="I73" s="16"/>
      <c r="J73" s="241"/>
      <c r="K73" s="270"/>
      <c r="L73" s="270"/>
      <c r="M73" s="270"/>
      <c r="N73" s="270"/>
      <c r="O73" s="129"/>
      <c r="P73" s="129"/>
      <c r="Q73" s="129"/>
      <c r="R73" s="129"/>
      <c r="S73" s="129">
        <v>0.14008329444414386</v>
      </c>
      <c r="T73" s="273">
        <f>1/(1+EXP(-S73))</f>
        <v>0.53496366700562581</v>
      </c>
      <c r="U73" s="272"/>
      <c r="V73" s="269">
        <v>0.13374091675140645</v>
      </c>
      <c r="W73" s="263"/>
      <c r="X73" s="263"/>
      <c r="Y73" s="271"/>
      <c r="Z73" s="270"/>
      <c r="AA73" s="270"/>
      <c r="AB73" s="269"/>
      <c r="AC73" s="263"/>
      <c r="AD73" s="268"/>
      <c r="AE73" s="267"/>
      <c r="AF73" s="266"/>
      <c r="AG73" s="265"/>
      <c r="AH73" s="264"/>
      <c r="AI73" s="263"/>
      <c r="AJ73" s="26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</row>
    <row r="74" spans="1:93" s="1" customFormat="1" ht="15" thickBot="1" x14ac:dyDescent="0.4">
      <c r="A74" s="181">
        <f>A70+1</f>
        <v>17</v>
      </c>
      <c r="B74" s="108">
        <v>0</v>
      </c>
      <c r="C74" s="107">
        <v>0</v>
      </c>
      <c r="D74" s="297">
        <v>0</v>
      </c>
      <c r="E74" s="103" cm="1">
        <f t="array" ref="E74:F76">AF70:AG72</f>
        <v>-0.96277646526191518</v>
      </c>
      <c r="F74" s="286">
        <v>-0.90233077230134318</v>
      </c>
      <c r="G74" s="286" cm="1">
        <f t="array" ref="G74:G76">AI70:AI72</f>
        <v>-0.73090262181476673</v>
      </c>
      <c r="H74" s="286" cm="1">
        <f t="array" ref="H74:H76">AH70:AH72</f>
        <v>-0.1391928338216378</v>
      </c>
      <c r="I74" s="296">
        <f>AJ70</f>
        <v>-0.23747809994403921</v>
      </c>
      <c r="J74" s="295">
        <v>3</v>
      </c>
      <c r="K74" s="294" cm="1">
        <f t="array" ref="K74:N76" xml:space="preserve"> MMULT(E74:F76, TRANSPOSE(B74:C77))+H74:H76</f>
        <v>-0.1391928338216378</v>
      </c>
      <c r="L74" s="294">
        <v>-1.0415236061229809</v>
      </c>
      <c r="M74" s="294">
        <v>-1.101969299083553</v>
      </c>
      <c r="N74" s="294">
        <v>-2.0043000713848964</v>
      </c>
      <c r="O74" s="135">
        <f>1/(1+EXP(-K74))</f>
        <v>0.46525786648181394</v>
      </c>
      <c r="P74" s="135">
        <f>1/(1+EXP(-L74))</f>
        <v>0.26085612008796005</v>
      </c>
      <c r="Q74" s="135">
        <f>1/(1+EXP(-M74))</f>
        <v>0.24937108895296517</v>
      </c>
      <c r="R74" s="135">
        <f>1/(1+EXP(-N74))</f>
        <v>0.11875218087264305</v>
      </c>
      <c r="S74" s="293" cm="1">
        <f t="array" ref="S74:S77">MMULT(TRANSPOSE(O74:R76), G74:G76)+I74</f>
        <v>-0.18001676737990949</v>
      </c>
      <c r="T74" s="273">
        <f>1/(1+EXP(-S74))</f>
        <v>0.45511694955600263</v>
      </c>
      <c r="U74" s="292" cm="1">
        <f t="array" ref="U74">0.25*(-SUMPRODUCT(D74:D77,LN(T74:T77))-SUMPRODUCT(1-D74:D77,LN(1-T74:T77)))</f>
        <v>0.68841870839381036</v>
      </c>
      <c r="V74" s="99" cm="1">
        <f t="array" ref="V74:V77">0.25*(T74:T77-D74:D77)</f>
        <v>0.11377923738900066</v>
      </c>
      <c r="W74" s="288" cm="1">
        <f t="array" ref="W74:W76" xml:space="preserve"> TRANSPOSE(MMULT( TRANSPOSE(_xlfn.ANCHORARRAY(V74)), TRANSPOSE(O74:R76)))</f>
        <v>5.3490257735946262E-3</v>
      </c>
      <c r="X74" s="288">
        <f>SUM(_xlfn.ANCHORARRAY(V74))</f>
        <v>-1.4260729978317621E-3</v>
      </c>
      <c r="Y74" s="291" cm="1">
        <f t="array" ref="Y74:AB76">(G74:G76)*(TRANSPOSE(_xlfn.ANCHORARRAY(V74))*(O74:R76)*(1-O74:R76))</f>
        <v>-2.0690008429232184E-2</v>
      </c>
      <c r="Z74" s="60">
        <v>1.6896411747431041E-2</v>
      </c>
      <c r="AA74" s="60">
        <v>1.7669167853927647E-2</v>
      </c>
      <c r="AB74" s="99">
        <v>-1.0237140478683789E-2</v>
      </c>
      <c r="AC74" s="288" cm="1">
        <f t="array" ref="AC74:AD76">MMULT((_xlfn.ANCHORARRAY(Y74)),(B74:C77))</f>
        <v>7.4320273752438576E-3</v>
      </c>
      <c r="AD74" s="290">
        <v>6.6592712687472515E-3</v>
      </c>
      <c r="AE74" s="282">
        <f>SUM(Y74:AB74)</f>
        <v>3.6384306934427145E-3</v>
      </c>
      <c r="AF74" s="281" cm="1">
        <f t="array" ref="AF74:AG76">E74:F76-3*(_xlfn.ANCHORARRAY(AC74))</f>
        <v>-0.98507254738764671</v>
      </c>
      <c r="AG74" s="280">
        <v>-0.92230858610758493</v>
      </c>
      <c r="AH74" s="289" cm="1">
        <f t="array" ref="AH74:AH76">(H74:H76)-3*(AE74:AE76)</f>
        <v>-0.15010812590196596</v>
      </c>
      <c r="AI74" s="288" cm="1">
        <f t="array" ref="AI74:AI76">G74:G76-3*(_xlfn.ANCHORARRAY(W74))</f>
        <v>-0.74694969913555065</v>
      </c>
      <c r="AJ74" s="288">
        <f>I74-3*(X74)</f>
        <v>-0.23319988095054392</v>
      </c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</row>
    <row r="75" spans="1:93" s="1" customFormat="1" ht="15" thickBot="1" x14ac:dyDescent="0.4">
      <c r="A75" s="182"/>
      <c r="B75" s="95">
        <v>0</v>
      </c>
      <c r="C75" s="94">
        <v>1</v>
      </c>
      <c r="D75" s="287">
        <v>1</v>
      </c>
      <c r="E75" s="36">
        <v>-0.55075803140700175</v>
      </c>
      <c r="F75" s="35">
        <v>0.62110487339585763</v>
      </c>
      <c r="G75" s="286">
        <v>0.18156953970839484</v>
      </c>
      <c r="H75" s="286">
        <v>-8.3407724658705329E-2</v>
      </c>
      <c r="I75" s="34"/>
      <c r="J75" s="210"/>
      <c r="K75" s="285">
        <v>-8.3407724658705329E-2</v>
      </c>
      <c r="L75" s="285">
        <v>0.53769714873715224</v>
      </c>
      <c r="M75" s="285">
        <v>-0.63416575606570702</v>
      </c>
      <c r="N75" s="285">
        <v>-1.306088266984945E-2</v>
      </c>
      <c r="O75" s="133">
        <f>1/(1+EXP(-K75))</f>
        <v>0.47916014907524729</v>
      </c>
      <c r="P75" s="133">
        <f>1/(1+EXP(-L75))</f>
        <v>0.63127655341887845</v>
      </c>
      <c r="Q75" s="133">
        <f>1/(1+EXP(-M75))</f>
        <v>0.3465665662747468</v>
      </c>
      <c r="R75" s="133">
        <f>1/(1+EXP(-N75))</f>
        <v>0.49673482574866878</v>
      </c>
      <c r="S75" s="133">
        <v>8.1708304137227489E-2</v>
      </c>
      <c r="T75" s="273">
        <f>1/(1+EXP(-S75))</f>
        <v>0.52041571893283001</v>
      </c>
      <c r="U75" s="147"/>
      <c r="V75" s="88">
        <v>-0.1198960702667925</v>
      </c>
      <c r="W75" s="278">
        <v>5.5478097401119586E-4</v>
      </c>
      <c r="X75" s="278"/>
      <c r="Y75" s="284">
        <v>5.1557388171006562E-3</v>
      </c>
      <c r="Z75" s="66">
        <v>-5.0672036088111119E-3</v>
      </c>
      <c r="AA75" s="66">
        <v>-5.3102650122019718E-3</v>
      </c>
      <c r="AB75" s="88">
        <v>6.0749677115155406E-3</v>
      </c>
      <c r="AC75" s="278">
        <v>7.6470269931356877E-4</v>
      </c>
      <c r="AD75" s="283">
        <v>1.0077641027044287E-3</v>
      </c>
      <c r="AE75" s="282">
        <f>SUM(Y75:AB75)</f>
        <v>8.5323790760311307E-4</v>
      </c>
      <c r="AF75" s="281">
        <v>-0.55305213950494247</v>
      </c>
      <c r="AG75" s="280">
        <v>0.61808158108774436</v>
      </c>
      <c r="AH75" s="279">
        <v>-8.5967438381514674E-2</v>
      </c>
      <c r="AI75" s="278">
        <v>0.17990519678636124</v>
      </c>
      <c r="AJ75" s="278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</row>
    <row r="76" spans="1:93" s="1" customFormat="1" ht="15" thickBot="1" x14ac:dyDescent="0.4">
      <c r="A76" s="182"/>
      <c r="B76" s="95">
        <v>1</v>
      </c>
      <c r="C76" s="94">
        <v>0</v>
      </c>
      <c r="D76" s="287">
        <v>1</v>
      </c>
      <c r="E76" s="36">
        <v>-0.12429535494626393</v>
      </c>
      <c r="F76" s="35">
        <v>0.52809035235981816</v>
      </c>
      <c r="G76" s="286">
        <v>0.6501707596174453</v>
      </c>
      <c r="H76" s="286">
        <v>-8.9677988862822411E-2</v>
      </c>
      <c r="I76" s="34"/>
      <c r="J76" s="210"/>
      <c r="K76" s="285">
        <v>-8.9677988862822411E-2</v>
      </c>
      <c r="L76" s="285">
        <v>0.43841236349699575</v>
      </c>
      <c r="M76" s="285">
        <v>-0.21397334380908634</v>
      </c>
      <c r="N76" s="285">
        <v>0.31411700855073182</v>
      </c>
      <c r="O76" s="133">
        <f>1/(1+EXP(-K76))</f>
        <v>0.477595515775179</v>
      </c>
      <c r="P76" s="133">
        <f>1/(1+EXP(-L76))</f>
        <v>0.60788066379602224</v>
      </c>
      <c r="Q76" s="133">
        <f>1/(1+EXP(-M76))</f>
        <v>0.44670983145089416</v>
      </c>
      <c r="R76" s="133">
        <f>1/(1+EXP(-N76))</f>
        <v>0.57788985680753924</v>
      </c>
      <c r="S76" s="133">
        <v>-6.6380480304731343E-2</v>
      </c>
      <c r="T76" s="273">
        <f>1/(1+EXP(-S76))</f>
        <v>0.48341097092397955</v>
      </c>
      <c r="U76" s="147"/>
      <c r="V76" s="88">
        <v>-0.12914725726900511</v>
      </c>
      <c r="W76" s="278">
        <v>1.1102338236318871E-3</v>
      </c>
      <c r="X76" s="278"/>
      <c r="Y76" s="284">
        <v>1.8456850273476866E-2</v>
      </c>
      <c r="Z76" s="66">
        <v>-1.8580995174611755E-2</v>
      </c>
      <c r="AA76" s="66">
        <v>-2.0753487383983592E-2</v>
      </c>
      <c r="AB76" s="88">
        <v>2.122647056128809E-2</v>
      </c>
      <c r="AC76" s="278">
        <v>4.7298317730449721E-4</v>
      </c>
      <c r="AD76" s="283">
        <v>2.6454753866763346E-3</v>
      </c>
      <c r="AE76" s="282">
        <f>SUM(Y76:AB76)</f>
        <v>3.4883827616960864E-4</v>
      </c>
      <c r="AF76" s="281">
        <v>-0.12571430447817741</v>
      </c>
      <c r="AG76" s="280">
        <v>0.52015392619978917</v>
      </c>
      <c r="AH76" s="279">
        <v>-9.072450369133124E-2</v>
      </c>
      <c r="AI76" s="278">
        <v>0.64684005814654966</v>
      </c>
      <c r="AJ76" s="278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</row>
    <row r="77" spans="1:93" s="1" customFormat="1" ht="15" thickBot="1" x14ac:dyDescent="0.4">
      <c r="A77" s="183"/>
      <c r="B77" s="277">
        <v>1</v>
      </c>
      <c r="C77" s="276">
        <v>1</v>
      </c>
      <c r="D77" s="275">
        <v>0</v>
      </c>
      <c r="E77" s="18"/>
      <c r="F77" s="17"/>
      <c r="G77" s="274"/>
      <c r="H77" s="274"/>
      <c r="I77" s="16"/>
      <c r="J77" s="241"/>
      <c r="K77" s="270"/>
      <c r="L77" s="270"/>
      <c r="M77" s="270"/>
      <c r="N77" s="270"/>
      <c r="O77" s="129"/>
      <c r="P77" s="129"/>
      <c r="Q77" s="129"/>
      <c r="R77" s="129"/>
      <c r="S77" s="129">
        <v>0.14164462055401458</v>
      </c>
      <c r="T77" s="273">
        <f>1/(1+EXP(-S77))</f>
        <v>0.53535206859586082</v>
      </c>
      <c r="U77" s="272"/>
      <c r="V77" s="269">
        <v>0.1338380171489652</v>
      </c>
      <c r="W77" s="263"/>
      <c r="X77" s="263"/>
      <c r="Y77" s="271"/>
      <c r="Z77" s="270"/>
      <c r="AA77" s="270"/>
      <c r="AB77" s="269"/>
      <c r="AC77" s="263"/>
      <c r="AD77" s="268"/>
      <c r="AE77" s="267"/>
      <c r="AF77" s="266"/>
      <c r="AG77" s="265"/>
      <c r="AH77" s="264"/>
      <c r="AI77" s="263"/>
      <c r="AJ77" s="263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</row>
    <row r="78" spans="1:93" s="1" customFormat="1" ht="15" thickBot="1" x14ac:dyDescent="0.4">
      <c r="A78" s="181">
        <f>A74+1</f>
        <v>18</v>
      </c>
      <c r="B78" s="108">
        <v>0</v>
      </c>
      <c r="C78" s="107">
        <v>0</v>
      </c>
      <c r="D78" s="297">
        <v>0</v>
      </c>
      <c r="E78" s="103" cm="1">
        <f t="array" ref="E78:F80">AF74:AG76</f>
        <v>-0.98507254738764671</v>
      </c>
      <c r="F78" s="286">
        <v>-0.92230858610758493</v>
      </c>
      <c r="G78" s="286" cm="1">
        <f t="array" ref="G78:G80">AI74:AI76</f>
        <v>-0.74694969913555065</v>
      </c>
      <c r="H78" s="286" cm="1">
        <f t="array" ref="H78:H80">AH74:AH76</f>
        <v>-0.15010812590196596</v>
      </c>
      <c r="I78" s="296">
        <f>AJ74</f>
        <v>-0.23319988095054392</v>
      </c>
      <c r="J78" s="295">
        <v>3</v>
      </c>
      <c r="K78" s="294" cm="1">
        <f t="array" ref="K78:N80" xml:space="preserve"> MMULT(E78:F80, TRANSPOSE(B78:C81))+H78:H80</f>
        <v>-0.15010812590196596</v>
      </c>
      <c r="L78" s="294">
        <v>-1.0724167120095509</v>
      </c>
      <c r="M78" s="294">
        <v>-1.1351806732896126</v>
      </c>
      <c r="N78" s="294">
        <v>-2.0574892593971978</v>
      </c>
      <c r="O78" s="135">
        <f>1/(1+EXP(-K78))</f>
        <v>0.46254327477323837</v>
      </c>
      <c r="P78" s="135">
        <f>1/(1+EXP(-L78))</f>
        <v>0.25494376411034225</v>
      </c>
      <c r="Q78" s="135">
        <f>1/(1+EXP(-M78))</f>
        <v>0.24320629365506535</v>
      </c>
      <c r="R78" s="135">
        <f>1/(1+EXP(-N78))</f>
        <v>0.11329781785457611</v>
      </c>
      <c r="S78" s="293" cm="1">
        <f t="array" ref="S78:S81">MMULT(TRANSPOSE(O78:R80), G78:G80)+I78</f>
        <v>-0.18384893719488851</v>
      </c>
      <c r="T78" s="273">
        <f>1/(1+EXP(-S78))</f>
        <v>0.45416679155266754</v>
      </c>
      <c r="U78" s="292" cm="1">
        <f t="array" ref="U78">0.25*(-SUMPRODUCT(D78:D81,LN(T78:T81))-SUMPRODUCT(1-D78:D81,LN(1-T78:T81)))</f>
        <v>0.68794578645571425</v>
      </c>
      <c r="V78" s="99" cm="1">
        <f t="array" ref="V78:V81">0.25*(T78:T81-D78:D81)</f>
        <v>0.11354169788816688</v>
      </c>
      <c r="W78" s="288" cm="1">
        <f t="array" ref="W78:W80" xml:space="preserve"> TRANSPOSE(MMULT( TRANSPOSE(_xlfn.ANCHORARRAY(V78)), TRANSPOSE(O78:R80)))</f>
        <v>5.7480953134368077E-3</v>
      </c>
      <c r="X78" s="288">
        <f>SUM(_xlfn.ANCHORARRAY(V78))</f>
        <v>-1.4307676316027973E-3</v>
      </c>
      <c r="Y78" s="291" cm="1">
        <f t="array" ref="Y78:AB80">(G78:G80)*(TRANSPOSE(_xlfn.ANCHORARRAY(V78))*(O78:R80)*(1-O78:R80))</f>
        <v>-2.1083495396197638E-2</v>
      </c>
      <c r="Z78" s="60">
        <v>1.701265333125623E-2</v>
      </c>
      <c r="AA78" s="60">
        <v>1.7736236967692196E-2</v>
      </c>
      <c r="AB78" s="99">
        <v>-1.005108019240498E-2</v>
      </c>
      <c r="AC78" s="288" cm="1">
        <f t="array" ref="AC78:AD80">MMULT((_xlfn.ANCHORARRAY(Y78)),(B78:C81))</f>
        <v>7.6851567752872166E-3</v>
      </c>
      <c r="AD78" s="290">
        <v>6.9615731388512504E-3</v>
      </c>
      <c r="AE78" s="282">
        <f>SUM(Y78:AB78)</f>
        <v>3.6143147103458086E-3</v>
      </c>
      <c r="AF78" s="281" cm="1">
        <f t="array" ref="AF78:AG80">E78:F80-3*(_xlfn.ANCHORARRAY(AC78))</f>
        <v>-1.0081280177135084</v>
      </c>
      <c r="AG78" s="280">
        <v>-0.94319330552413871</v>
      </c>
      <c r="AH78" s="289" cm="1">
        <f t="array" ref="AH78:AH80">(H78:H80)-3*(AE78:AE80)</f>
        <v>-0.16095107003300338</v>
      </c>
      <c r="AI78" s="288" cm="1">
        <f t="array" ref="AI78:AI80">G78:G80-3*(_xlfn.ANCHORARRAY(W78))</f>
        <v>-0.76419398507586112</v>
      </c>
      <c r="AJ78" s="288">
        <f>I78-3*(X78)</f>
        <v>-0.22890757805573553</v>
      </c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</row>
    <row r="79" spans="1:93" s="1" customFormat="1" ht="15" thickBot="1" x14ac:dyDescent="0.4">
      <c r="A79" s="182"/>
      <c r="B79" s="95">
        <v>0</v>
      </c>
      <c r="C79" s="94">
        <v>1</v>
      </c>
      <c r="D79" s="287">
        <v>1</v>
      </c>
      <c r="E79" s="36">
        <v>-0.55305213950494247</v>
      </c>
      <c r="F79" s="35">
        <v>0.61808158108774436</v>
      </c>
      <c r="G79" s="286">
        <v>0.17990519678636124</v>
      </c>
      <c r="H79" s="286">
        <v>-8.5967438381514674E-2</v>
      </c>
      <c r="I79" s="34"/>
      <c r="J79" s="210"/>
      <c r="K79" s="285">
        <v>-8.5967438381514674E-2</v>
      </c>
      <c r="L79" s="285">
        <v>0.5321141427062297</v>
      </c>
      <c r="M79" s="285">
        <v>-0.63901957788645714</v>
      </c>
      <c r="N79" s="285">
        <v>-2.0937996798712791E-2</v>
      </c>
      <c r="O79" s="133">
        <f>1/(1+EXP(-K79))</f>
        <v>0.47852136675066465</v>
      </c>
      <c r="P79" s="133">
        <f>1/(1+EXP(-L79))</f>
        <v>0.62997606706090703</v>
      </c>
      <c r="Q79" s="133">
        <f>1/(1+EXP(-M79))</f>
        <v>0.34546819876535356</v>
      </c>
      <c r="R79" s="133">
        <f>1/(1+EXP(-N79))</f>
        <v>0.49476569202551607</v>
      </c>
      <c r="S79" s="133">
        <v>8.1521141986124118E-2</v>
      </c>
      <c r="T79" s="273">
        <f>1/(1+EXP(-S79))</f>
        <v>0.5203690062261791</v>
      </c>
      <c r="U79" s="147"/>
      <c r="V79" s="88">
        <v>-0.11990774844345523</v>
      </c>
      <c r="W79" s="278">
        <v>4.9554791516982777E-4</v>
      </c>
      <c r="X79" s="278"/>
      <c r="Y79" s="284">
        <v>5.0972618724051426E-3</v>
      </c>
      <c r="Z79" s="66">
        <v>-5.0285737332980331E-3</v>
      </c>
      <c r="AA79" s="66">
        <v>-5.2480787265916373E-3</v>
      </c>
      <c r="AB79" s="88">
        <v>6.0236284848175373E-3</v>
      </c>
      <c r="AC79" s="278">
        <v>7.7554975822589998E-4</v>
      </c>
      <c r="AD79" s="283">
        <v>9.9505475151950417E-4</v>
      </c>
      <c r="AE79" s="282">
        <f>SUM(Y79:AB79)</f>
        <v>8.442378973330094E-4</v>
      </c>
      <c r="AF79" s="281">
        <v>-0.55537878877962021</v>
      </c>
      <c r="AG79" s="280">
        <v>0.61509641683318583</v>
      </c>
      <c r="AH79" s="279">
        <v>-8.8500152073513708E-2</v>
      </c>
      <c r="AI79" s="278">
        <v>0.17841855304085175</v>
      </c>
      <c r="AJ79" s="278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</row>
    <row r="80" spans="1:93" s="1" customFormat="1" ht="15" thickBot="1" x14ac:dyDescent="0.4">
      <c r="A80" s="182"/>
      <c r="B80" s="95">
        <v>1</v>
      </c>
      <c r="C80" s="94">
        <v>0</v>
      </c>
      <c r="D80" s="287">
        <v>1</v>
      </c>
      <c r="E80" s="36">
        <v>-0.12571430447817741</v>
      </c>
      <c r="F80" s="35">
        <v>0.52015392619978917</v>
      </c>
      <c r="G80" s="286">
        <v>0.64684005814654966</v>
      </c>
      <c r="H80" s="286">
        <v>-9.072450369133124E-2</v>
      </c>
      <c r="I80" s="34"/>
      <c r="J80" s="210"/>
      <c r="K80" s="285">
        <v>-9.072450369133124E-2</v>
      </c>
      <c r="L80" s="285">
        <v>0.42942942250845795</v>
      </c>
      <c r="M80" s="285">
        <v>-0.21643880816950867</v>
      </c>
      <c r="N80" s="285">
        <v>0.30371511803028051</v>
      </c>
      <c r="O80" s="133">
        <f>1/(1+EXP(-K80))</f>
        <v>0.47733441852326969</v>
      </c>
      <c r="P80" s="133">
        <f>1/(1+EXP(-L80))</f>
        <v>0.60573741156784078</v>
      </c>
      <c r="Q80" s="133">
        <f>1/(1+EXP(-M80))</f>
        <v>0.44610054724962667</v>
      </c>
      <c r="R80" s="133">
        <f>1/(1+EXP(-N80))</f>
        <v>0.57535045614659719</v>
      </c>
      <c r="S80" s="133">
        <v>-6.4155520619600559E-2</v>
      </c>
      <c r="T80" s="273">
        <f>1/(1+EXP(-S80))</f>
        <v>0.48396661882520575</v>
      </c>
      <c r="U80" s="147"/>
      <c r="V80" s="88">
        <v>-0.12900834529369856</v>
      </c>
      <c r="W80" s="278">
        <v>1.0785853280409902E-3</v>
      </c>
      <c r="X80" s="278"/>
      <c r="Y80" s="284">
        <v>1.8323099684034793E-2</v>
      </c>
      <c r="Z80" s="66">
        <v>-1.8523119214462574E-2</v>
      </c>
      <c r="AA80" s="66">
        <v>-2.0619513032628108E-2</v>
      </c>
      <c r="AB80" s="88">
        <v>2.1168110304977963E-2</v>
      </c>
      <c r="AC80" s="278">
        <v>5.4859727234985584E-4</v>
      </c>
      <c r="AD80" s="283">
        <v>2.6449910905153896E-3</v>
      </c>
      <c r="AE80" s="282">
        <f>SUM(Y80:AB80)</f>
        <v>3.4857774192207508E-4</v>
      </c>
      <c r="AF80" s="281">
        <v>-0.12736009629522699</v>
      </c>
      <c r="AG80" s="280">
        <v>0.51221895292824304</v>
      </c>
      <c r="AH80" s="279">
        <v>-9.1770236917097459E-2</v>
      </c>
      <c r="AI80" s="278">
        <v>0.6436043021624267</v>
      </c>
      <c r="AJ80" s="278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</row>
    <row r="81" spans="1:93" s="1" customFormat="1" ht="15" thickBot="1" x14ac:dyDescent="0.4">
      <c r="A81" s="183"/>
      <c r="B81" s="277">
        <v>1</v>
      </c>
      <c r="C81" s="276">
        <v>1</v>
      </c>
      <c r="D81" s="275">
        <v>0</v>
      </c>
      <c r="E81" s="18"/>
      <c r="F81" s="17"/>
      <c r="G81" s="274"/>
      <c r="H81" s="274"/>
      <c r="I81" s="16"/>
      <c r="J81" s="241"/>
      <c r="K81" s="270"/>
      <c r="L81" s="270"/>
      <c r="M81" s="270"/>
      <c r="N81" s="270"/>
      <c r="O81" s="129"/>
      <c r="P81" s="129"/>
      <c r="Q81" s="129"/>
      <c r="R81" s="129"/>
      <c r="S81" s="129">
        <v>0.14334298978576551</v>
      </c>
      <c r="T81" s="273">
        <f>1/(1+EXP(-S81))</f>
        <v>0.53577451286953648</v>
      </c>
      <c r="U81" s="272"/>
      <c r="V81" s="269">
        <v>0.13394362821738412</v>
      </c>
      <c r="W81" s="263"/>
      <c r="X81" s="263"/>
      <c r="Y81" s="271"/>
      <c r="Z81" s="270"/>
      <c r="AA81" s="270"/>
      <c r="AB81" s="269"/>
      <c r="AC81" s="263"/>
      <c r="AD81" s="268"/>
      <c r="AE81" s="267"/>
      <c r="AF81" s="266"/>
      <c r="AG81" s="265"/>
      <c r="AH81" s="264"/>
      <c r="AI81" s="263"/>
      <c r="AJ81" s="263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</row>
    <row r="82" spans="1:93" s="1" customFormat="1" ht="15" thickBot="1" x14ac:dyDescent="0.4">
      <c r="A82" s="181">
        <f>A78+1</f>
        <v>19</v>
      </c>
      <c r="B82" s="108">
        <v>0</v>
      </c>
      <c r="C82" s="107">
        <v>0</v>
      </c>
      <c r="D82" s="297">
        <v>0</v>
      </c>
      <c r="E82" s="103" cm="1">
        <f t="array" ref="E82:F84">AF78:AG80</f>
        <v>-1.0081280177135084</v>
      </c>
      <c r="F82" s="286">
        <v>-0.94319330552413871</v>
      </c>
      <c r="G82" s="286" cm="1">
        <f t="array" ref="G82:G84">AI78:AI80</f>
        <v>-0.76419398507586112</v>
      </c>
      <c r="H82" s="286" cm="1">
        <f t="array" ref="H82:H84">AH78:AH80</f>
        <v>-0.16095107003300338</v>
      </c>
      <c r="I82" s="296">
        <f>AJ78</f>
        <v>-0.22890757805573553</v>
      </c>
      <c r="J82" s="295">
        <v>3</v>
      </c>
      <c r="K82" s="294" cm="1">
        <f t="array" ref="K82:N84" xml:space="preserve"> MMULT(E82:F84, TRANSPOSE(B82:C85))+H82:H84</f>
        <v>-0.16095107003300338</v>
      </c>
      <c r="L82" s="294">
        <v>-1.1041443755571421</v>
      </c>
      <c r="M82" s="294">
        <v>-1.1690790877465118</v>
      </c>
      <c r="N82" s="294">
        <v>-2.1122723932706502</v>
      </c>
      <c r="O82" s="135">
        <f>1/(1+EXP(-K82))</f>
        <v>0.45984887216510612</v>
      </c>
      <c r="P82" s="135">
        <f>1/(1+EXP(-L82))</f>
        <v>0.24896416892689302</v>
      </c>
      <c r="Q82" s="135">
        <f>1/(1+EXP(-M82))</f>
        <v>0.23702148382854094</v>
      </c>
      <c r="R82" s="135">
        <f>1/(1+EXP(-N82))</f>
        <v>0.10790971935818441</v>
      </c>
      <c r="S82" s="293" cm="1">
        <f t="array" ref="S82:S85">MMULT(TRANSPOSE(O82:R84), G82:G84)+I82</f>
        <v>-0.18801041098416005</v>
      </c>
      <c r="T82" s="273">
        <f>1/(1+EXP(-S82))</f>
        <v>0.45313536325922055</v>
      </c>
      <c r="U82" s="292" cm="1">
        <f t="array" ref="U82">0.25*(-SUMPRODUCT(D82:D85,LN(T82:T85))-SUMPRODUCT(1-D82:D85,LN(1-T82:T85)))</f>
        <v>0.6874357065476645</v>
      </c>
      <c r="V82" s="99" cm="1">
        <f t="array" ref="V82:V85">0.25*(T82:T85-D82:D85)</f>
        <v>0.11328384081480514</v>
      </c>
      <c r="W82" s="288" cm="1">
        <f t="array" ref="W82:W84" xml:space="preserve"> TRANSPOSE(MMULT( TRANSPOSE(_xlfn.ANCHORARRAY(V82)), TRANSPOSE(O82:R84)))</f>
        <v>6.1616556588366452E-3</v>
      </c>
      <c r="X82" s="288">
        <f>SUM(_xlfn.ANCHORARRAY(V82))</f>
        <v>-1.4369664373775071E-3</v>
      </c>
      <c r="Y82" s="291" cm="1">
        <f t="array" ref="Y82:AB84">(G82:G84)*(TRANSPOSE(_xlfn.ANCHORARRAY(V82))*(O82:R84)*(1-O82:R84))</f>
        <v>-2.150314547341985E-2</v>
      </c>
      <c r="Z82" s="60">
        <v>1.7133967575272562E-2</v>
      </c>
      <c r="AA82" s="60">
        <v>1.7809410668529899E-2</v>
      </c>
      <c r="AB82" s="99">
        <v>-9.8620038086294944E-3</v>
      </c>
      <c r="AC82" s="288" cm="1">
        <f t="array" ref="AC82:AD84">MMULT((_xlfn.ANCHORARRAY(Y82)),(B82:C85))</f>
        <v>7.947406859900405E-3</v>
      </c>
      <c r="AD82" s="290">
        <v>7.2719637666430678E-3</v>
      </c>
      <c r="AE82" s="282">
        <f>SUM(Y82:AB82)</f>
        <v>3.5782289617531174E-3</v>
      </c>
      <c r="AF82" s="281" cm="1">
        <f t="array" ref="AF82:AG84">E82:F84-3*(_xlfn.ANCHORARRAY(AC82))</f>
        <v>-1.0319702382932097</v>
      </c>
      <c r="AG82" s="280">
        <v>-0.96500919682406794</v>
      </c>
      <c r="AH82" s="289" cm="1">
        <f t="array" ref="AH82:AH84">(H82:H84)-3*(AE82:AE84)</f>
        <v>-0.17168575691826274</v>
      </c>
      <c r="AI82" s="288" cm="1">
        <f t="array" ref="AI82:AI84">G82:G84-3*(_xlfn.ANCHORARRAY(W82))</f>
        <v>-0.78267895205237104</v>
      </c>
      <c r="AJ82" s="288">
        <f>I82-3*(X82)</f>
        <v>-0.22459667874360301</v>
      </c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</row>
    <row r="83" spans="1:93" s="1" customFormat="1" ht="15" thickBot="1" x14ac:dyDescent="0.4">
      <c r="A83" s="182"/>
      <c r="B83" s="95">
        <v>0</v>
      </c>
      <c r="C83" s="94">
        <v>1</v>
      </c>
      <c r="D83" s="287">
        <v>1</v>
      </c>
      <c r="E83" s="36">
        <v>-0.55537878877962021</v>
      </c>
      <c r="F83" s="35">
        <v>0.61509641683318583</v>
      </c>
      <c r="G83" s="286">
        <v>0.17841855304085175</v>
      </c>
      <c r="H83" s="286">
        <v>-8.8500152073513708E-2</v>
      </c>
      <c r="I83" s="34"/>
      <c r="J83" s="210"/>
      <c r="K83" s="285">
        <v>-8.8500152073513708E-2</v>
      </c>
      <c r="L83" s="285">
        <v>0.52659626475967214</v>
      </c>
      <c r="M83" s="285">
        <v>-0.64387894085313391</v>
      </c>
      <c r="N83" s="285">
        <v>-2.8782524019948089E-2</v>
      </c>
      <c r="O83" s="133">
        <f>1/(1+EXP(-K83))</f>
        <v>0.47788939146553561</v>
      </c>
      <c r="P83" s="133">
        <f>1/(1+EXP(-L83))</f>
        <v>0.62868889549600315</v>
      </c>
      <c r="Q83" s="133">
        <f>1/(1+EXP(-M83))</f>
        <v>0.34437022664488709</v>
      </c>
      <c r="R83" s="133">
        <f>1/(1+EXP(-N83))</f>
        <v>0.49280486571245807</v>
      </c>
      <c r="S83" s="133">
        <v>8.1478783524013165E-2</v>
      </c>
      <c r="T83" s="273">
        <f>1/(1+EXP(-S83))</f>
        <v>0.52035843417590544</v>
      </c>
      <c r="U83" s="147"/>
      <c r="V83" s="88">
        <v>-0.11991039145602364</v>
      </c>
      <c r="W83" s="278">
        <v>4.3677785095901089E-4</v>
      </c>
      <c r="X83" s="278"/>
      <c r="Y83" s="284">
        <v>5.0431035475672157E-3</v>
      </c>
      <c r="Z83" s="66">
        <v>-4.9942532481040908E-3</v>
      </c>
      <c r="AA83" s="66">
        <v>-5.191229012185352E-3</v>
      </c>
      <c r="AB83" s="88">
        <v>5.9783626878489593E-3</v>
      </c>
      <c r="AC83" s="278">
        <v>7.8713367566360729E-4</v>
      </c>
      <c r="AD83" s="283">
        <v>9.841094397448685E-4</v>
      </c>
      <c r="AE83" s="282">
        <f>SUM(Y83:AB83)</f>
        <v>8.3598397512673218E-4</v>
      </c>
      <c r="AF83" s="281">
        <v>-0.557740189806611</v>
      </c>
      <c r="AG83" s="280">
        <v>0.61214408851395119</v>
      </c>
      <c r="AH83" s="279">
        <v>-9.1008103998893905E-2</v>
      </c>
      <c r="AI83" s="278">
        <v>0.17710821948797473</v>
      </c>
      <c r="AJ83" s="278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</row>
    <row r="84" spans="1:93" s="1" customFormat="1" ht="15" thickBot="1" x14ac:dyDescent="0.4">
      <c r="A84" s="182"/>
      <c r="B84" s="95">
        <v>1</v>
      </c>
      <c r="C84" s="94">
        <v>0</v>
      </c>
      <c r="D84" s="287">
        <v>1</v>
      </c>
      <c r="E84" s="36">
        <v>-0.12736009629522699</v>
      </c>
      <c r="F84" s="35">
        <v>0.51221895292824304</v>
      </c>
      <c r="G84" s="286">
        <v>0.6436043021624267</v>
      </c>
      <c r="H84" s="286">
        <v>-9.1770236917097459E-2</v>
      </c>
      <c r="I84" s="34"/>
      <c r="J84" s="210"/>
      <c r="K84" s="285">
        <v>-9.1770236917097459E-2</v>
      </c>
      <c r="L84" s="285">
        <v>0.42044871601114558</v>
      </c>
      <c r="M84" s="285">
        <v>-0.21913033321232445</v>
      </c>
      <c r="N84" s="285">
        <v>0.2930886197159186</v>
      </c>
      <c r="O84" s="133">
        <f>1/(1+EXP(-K84))</f>
        <v>0.47707352864730335</v>
      </c>
      <c r="P84" s="133">
        <f>1/(1+EXP(-L84))</f>
        <v>0.60359061867769115</v>
      </c>
      <c r="Q84" s="133">
        <f>1/(1+EXP(-M84))</f>
        <v>0.44543558214468104</v>
      </c>
      <c r="R84" s="133">
        <f>1/(1+EXP(-N84))</f>
        <v>0.57275210946929112</v>
      </c>
      <c r="S84" s="133">
        <v>-6.1911675778389297E-2</v>
      </c>
      <c r="T84" s="273">
        <f>1/(1+EXP(-S84))</f>
        <v>0.48452702313807117</v>
      </c>
      <c r="U84" s="147"/>
      <c r="V84" s="88">
        <v>-0.12886824421548221</v>
      </c>
      <c r="W84" s="278">
        <v>1.047336947366459E-3</v>
      </c>
      <c r="X84" s="278"/>
      <c r="Y84" s="284">
        <v>1.8189168666257499E-2</v>
      </c>
      <c r="Z84" s="66">
        <v>-1.8465546448535604E-2</v>
      </c>
      <c r="AA84" s="66">
        <v>-2.0488103385469775E-2</v>
      </c>
      <c r="AB84" s="88">
        <v>2.1113378970006588E-2</v>
      </c>
      <c r="AC84" s="278">
        <v>6.2527558453681284E-4</v>
      </c>
      <c r="AD84" s="283">
        <v>2.6478325214709837E-3</v>
      </c>
      <c r="AE84" s="282">
        <f>SUM(Y84:AB84)</f>
        <v>3.4889780225870817E-4</v>
      </c>
      <c r="AF84" s="281">
        <v>-0.12923592304883744</v>
      </c>
      <c r="AG84" s="280">
        <v>0.50427545536383012</v>
      </c>
      <c r="AH84" s="279">
        <v>-9.2816930323873587E-2</v>
      </c>
      <c r="AI84" s="278">
        <v>0.64046229132032728</v>
      </c>
      <c r="AJ84" s="278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</row>
    <row r="85" spans="1:93" s="1" customFormat="1" ht="15" thickBot="1" x14ac:dyDescent="0.4">
      <c r="A85" s="183"/>
      <c r="B85" s="277">
        <v>1</v>
      </c>
      <c r="C85" s="276">
        <v>1</v>
      </c>
      <c r="D85" s="275">
        <v>0</v>
      </c>
      <c r="E85" s="18"/>
      <c r="F85" s="17"/>
      <c r="G85" s="274"/>
      <c r="H85" s="274"/>
      <c r="I85" s="16"/>
      <c r="J85" s="241"/>
      <c r="K85" s="270"/>
      <c r="L85" s="270"/>
      <c r="M85" s="270"/>
      <c r="N85" s="270"/>
      <c r="O85" s="129"/>
      <c r="P85" s="129"/>
      <c r="Q85" s="129"/>
      <c r="R85" s="129"/>
      <c r="S85" s="129">
        <v>0.14517971627846471</v>
      </c>
      <c r="T85" s="273">
        <f>1/(1+EXP(-S85))</f>
        <v>0.53623131367729282</v>
      </c>
      <c r="U85" s="272"/>
      <c r="V85" s="269">
        <v>0.13405782841932321</v>
      </c>
      <c r="W85" s="263"/>
      <c r="X85" s="263"/>
      <c r="Y85" s="271"/>
      <c r="Z85" s="270"/>
      <c r="AA85" s="270"/>
      <c r="AB85" s="269"/>
      <c r="AC85" s="263"/>
      <c r="AD85" s="268"/>
      <c r="AE85" s="267"/>
      <c r="AF85" s="266"/>
      <c r="AG85" s="265"/>
      <c r="AH85" s="264"/>
      <c r="AI85" s="263"/>
      <c r="AJ85" s="263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</row>
    <row r="86" spans="1:93" s="1" customFormat="1" ht="15" thickBot="1" x14ac:dyDescent="0.4">
      <c r="A86" s="181">
        <f>A82+1</f>
        <v>20</v>
      </c>
      <c r="B86" s="108">
        <v>0</v>
      </c>
      <c r="C86" s="107">
        <v>0</v>
      </c>
      <c r="D86" s="297">
        <v>0</v>
      </c>
      <c r="E86" s="103" cm="1">
        <f t="array" ref="E86:F88">AF82:AG84</f>
        <v>-1.0319702382932097</v>
      </c>
      <c r="F86" s="286">
        <v>-0.96500919682406794</v>
      </c>
      <c r="G86" s="286" cm="1">
        <f t="array" ref="G86:G88">AI82:AI84</f>
        <v>-0.78267895205237104</v>
      </c>
      <c r="H86" s="286" cm="1">
        <f t="array" ref="H86:H88">AH82:AH84</f>
        <v>-0.17168575691826274</v>
      </c>
      <c r="I86" s="296">
        <f>AJ82</f>
        <v>-0.22459667874360301</v>
      </c>
      <c r="J86" s="295">
        <v>3</v>
      </c>
      <c r="K86" s="294" cm="1">
        <f t="array" ref="K86:N88" xml:space="preserve"> MMULT(E86:F88, TRANSPOSE(B86:C89))+H86:H88</f>
        <v>-0.17168575691826274</v>
      </c>
      <c r="L86" s="294">
        <v>-1.1366949537423308</v>
      </c>
      <c r="M86" s="294">
        <v>-1.2036559952114725</v>
      </c>
      <c r="N86" s="294">
        <v>-2.1686651920355402</v>
      </c>
      <c r="O86" s="135">
        <f>1/(1+EXP(-K86))</f>
        <v>0.45718368028979478</v>
      </c>
      <c r="P86" s="135">
        <f>1/(1+EXP(-L86))</f>
        <v>0.24292768814045049</v>
      </c>
      <c r="Q86" s="135">
        <f>1/(1+EXP(-M86))</f>
        <v>0.23082547387034488</v>
      </c>
      <c r="R86" s="135">
        <f>1/(1+EXP(-N86))</f>
        <v>0.10259986822206162</v>
      </c>
      <c r="S86" s="293" cm="1">
        <f t="array" ref="S86:S89">MMULT(TRANSPOSE(O86:R88), G86:G88)+I86</f>
        <v>-0.19251703490503891</v>
      </c>
      <c r="T86" s="273">
        <f>1/(1+EXP(-S86))</f>
        <v>0.45201884285110772</v>
      </c>
      <c r="U86" s="292" cm="1">
        <f t="array" ref="U86">0.25*(-SUMPRODUCT(D86:D89,LN(T86:T89))-SUMPRODUCT(1-D86:D89,LN(1-T86:T89)))</f>
        <v>0.68688532465209384</v>
      </c>
      <c r="V86" s="99" cm="1">
        <f t="array" ref="V86:V89">0.25*(T86:T89-D86:D89)</f>
        <v>0.11300471071277693</v>
      </c>
      <c r="W86" s="288" cm="1">
        <f t="array" ref="W86:W88" xml:space="preserve"> TRANSPOSE(MMULT( TRANSPOSE(_xlfn.ANCHORARRAY(V86)), TRANSPOSE(O86:R88)))</f>
        <v>6.589581969807962E-3</v>
      </c>
      <c r="X86" s="288">
        <f>SUM(_xlfn.ANCHORARRAY(V86))</f>
        <v>-1.4446523636860997E-3</v>
      </c>
      <c r="Y86" s="291" cm="1">
        <f t="array" ref="Y86:AB88">(G86:G88)*(TRANSPOSE(_xlfn.ANCHORARRAY(V86))*(O86:R88)*(1-O86:R88))</f>
        <v>-2.19494588900748E-2</v>
      </c>
      <c r="Z86" s="60">
        <v>1.7259586381397775E-2</v>
      </c>
      <c r="AA86" s="60">
        <v>1.7887924467066576E-2</v>
      </c>
      <c r="AB86" s="99">
        <v>-9.6695573128226346E-3</v>
      </c>
      <c r="AC86" s="288" cm="1">
        <f t="array" ref="AC86:AD88">MMULT((_xlfn.ANCHORARRAY(Y86)),(B86:C89))</f>
        <v>8.2183671542439413E-3</v>
      </c>
      <c r="AD86" s="290">
        <v>7.5900290685751402E-3</v>
      </c>
      <c r="AE86" s="282">
        <f>SUM(Y86:AB86)</f>
        <v>3.528494645566916E-3</v>
      </c>
      <c r="AF86" s="281" cm="1">
        <f t="array" ref="AF86:AG88">E86:F88-3*(_xlfn.ANCHORARRAY(AC86))</f>
        <v>-1.0566253397559415</v>
      </c>
      <c r="AG86" s="280">
        <v>-0.98777928402979331</v>
      </c>
      <c r="AH86" s="289" cm="1">
        <f t="array" ref="AH86:AH88">(H86:H88)-3*(AE86:AE88)</f>
        <v>-0.18227124085496349</v>
      </c>
      <c r="AI86" s="288" cm="1">
        <f t="array" ref="AI86:AI88">G86:G88-3*(_xlfn.ANCHORARRAY(W86))</f>
        <v>-0.80244769796179494</v>
      </c>
      <c r="AJ86" s="288">
        <f>I86-3*(X86)</f>
        <v>-0.22026272165254471</v>
      </c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</row>
    <row r="87" spans="1:93" s="1" customFormat="1" ht="15" thickBot="1" x14ac:dyDescent="0.4">
      <c r="A87" s="182"/>
      <c r="B87" s="95">
        <v>0</v>
      </c>
      <c r="C87" s="94">
        <v>1</v>
      </c>
      <c r="D87" s="287">
        <v>1</v>
      </c>
      <c r="E87" s="36">
        <v>-0.557740189806611</v>
      </c>
      <c r="F87" s="35">
        <v>0.61214408851395119</v>
      </c>
      <c r="G87" s="286">
        <v>0.17710821948797473</v>
      </c>
      <c r="H87" s="286">
        <v>-9.1008103998893905E-2</v>
      </c>
      <c r="I87" s="34"/>
      <c r="J87" s="210"/>
      <c r="K87" s="285">
        <v>-9.1008103998893905E-2</v>
      </c>
      <c r="L87" s="285">
        <v>0.52113598451505727</v>
      </c>
      <c r="M87" s="285">
        <v>-0.64874829380550492</v>
      </c>
      <c r="N87" s="285">
        <v>-3.6604205291553712E-2</v>
      </c>
      <c r="O87" s="133">
        <f>1/(1+EXP(-K87))</f>
        <v>0.47726366459524133</v>
      </c>
      <c r="P87" s="133">
        <f>1/(1+EXP(-L87))</f>
        <v>0.62741335909618701</v>
      </c>
      <c r="Q87" s="133">
        <f>1/(1+EXP(-M87))</f>
        <v>0.34327166186616892</v>
      </c>
      <c r="R87" s="133">
        <f>1/(1+EXP(-N87))</f>
        <v>0.49084997030684485</v>
      </c>
      <c r="S87" s="133">
        <v>8.1587069823168989E-2</v>
      </c>
      <c r="T87" s="273">
        <f>1/(1+EXP(-S87))</f>
        <v>0.5203854608101145</v>
      </c>
      <c r="U87" s="147"/>
      <c r="V87" s="88">
        <v>-0.11990363479747138</v>
      </c>
      <c r="W87" s="278">
        <v>3.7835553056997373E-4</v>
      </c>
      <c r="X87" s="278"/>
      <c r="Y87" s="284">
        <v>4.9931696882742184E-3</v>
      </c>
      <c r="Z87" s="66">
        <v>-4.9642324195559107E-3</v>
      </c>
      <c r="AA87" s="66">
        <v>-5.1396091703471859E-3</v>
      </c>
      <c r="AB87" s="88">
        <v>5.9391359219768871E-3</v>
      </c>
      <c r="AC87" s="278">
        <v>7.9952675162970124E-4</v>
      </c>
      <c r="AD87" s="283">
        <v>9.749035024209764E-4</v>
      </c>
      <c r="AE87" s="282">
        <f>SUM(Y87:AB87)</f>
        <v>8.2846402034800898E-4</v>
      </c>
      <c r="AF87" s="281">
        <v>-0.56013877006150015</v>
      </c>
      <c r="AG87" s="280">
        <v>0.60921937800668824</v>
      </c>
      <c r="AH87" s="279">
        <v>-9.3493496059937925E-2</v>
      </c>
      <c r="AI87" s="278">
        <v>0.17597315289626481</v>
      </c>
      <c r="AJ87" s="278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</row>
    <row r="88" spans="1:93" s="1" customFormat="1" ht="15" thickBot="1" x14ac:dyDescent="0.4">
      <c r="A88" s="182"/>
      <c r="B88" s="95">
        <v>1</v>
      </c>
      <c r="C88" s="94">
        <v>0</v>
      </c>
      <c r="D88" s="287">
        <v>1</v>
      </c>
      <c r="E88" s="36">
        <v>-0.12923592304883744</v>
      </c>
      <c r="F88" s="35">
        <v>0.50427545536383012</v>
      </c>
      <c r="G88" s="286">
        <v>0.64046229132032728</v>
      </c>
      <c r="H88" s="286">
        <v>-9.2816930323873587E-2</v>
      </c>
      <c r="I88" s="34"/>
      <c r="J88" s="210"/>
      <c r="K88" s="285">
        <v>-9.2816930323873587E-2</v>
      </c>
      <c r="L88" s="285">
        <v>0.4114585250399565</v>
      </c>
      <c r="M88" s="285">
        <v>-0.22205285337271102</v>
      </c>
      <c r="N88" s="285">
        <v>0.28222260199111904</v>
      </c>
      <c r="O88" s="133">
        <f>1/(1+EXP(-K88))</f>
        <v>0.47681241175168854</v>
      </c>
      <c r="P88" s="133">
        <f>1/(1+EXP(-L88))</f>
        <v>0.60143755417427558</v>
      </c>
      <c r="Q88" s="133">
        <f>1/(1+EXP(-M88))</f>
        <v>0.44471376887098146</v>
      </c>
      <c r="R88" s="133">
        <f>1/(1+EXP(-N88))</f>
        <v>0.57009103999004507</v>
      </c>
      <c r="S88" s="133">
        <v>-5.9640286512833957E-2</v>
      </c>
      <c r="T88" s="273">
        <f>1/(1+EXP(-S88))</f>
        <v>0.48509434634906212</v>
      </c>
      <c r="U88" s="147"/>
      <c r="V88" s="88">
        <v>-0.12872641341273447</v>
      </c>
      <c r="W88" s="278">
        <v>1.016297677515321E-3</v>
      </c>
      <c r="X88" s="278"/>
      <c r="Y88" s="284">
        <v>1.805490040065217E-2</v>
      </c>
      <c r="Z88" s="66">
        <v>-1.8408263867051383E-2</v>
      </c>
      <c r="AA88" s="66">
        <v>-2.0359106518671889E-2</v>
      </c>
      <c r="AB88" s="88">
        <v>2.1062226645258465E-2</v>
      </c>
      <c r="AC88" s="278">
        <v>7.0312012658657608E-4</v>
      </c>
      <c r="AD88" s="283">
        <v>2.6539627782070814E-3</v>
      </c>
      <c r="AE88" s="282">
        <f>SUM(Y88:AB88)</f>
        <v>3.4975666018736279E-4</v>
      </c>
      <c r="AF88" s="281">
        <v>-0.13134528342859716</v>
      </c>
      <c r="AG88" s="280">
        <v>0.49631356702920887</v>
      </c>
      <c r="AH88" s="279">
        <v>-9.3866200304435682E-2</v>
      </c>
      <c r="AI88" s="278">
        <v>0.63741339828778132</v>
      </c>
      <c r="AJ88" s="27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</row>
    <row r="89" spans="1:93" s="1" customFormat="1" ht="15" thickBot="1" x14ac:dyDescent="0.4">
      <c r="A89" s="183"/>
      <c r="B89" s="277">
        <v>1</v>
      </c>
      <c r="C89" s="276">
        <v>1</v>
      </c>
      <c r="D89" s="275">
        <v>0</v>
      </c>
      <c r="E89" s="18"/>
      <c r="F89" s="17"/>
      <c r="G89" s="274"/>
      <c r="H89" s="274"/>
      <c r="I89" s="16"/>
      <c r="J89" s="241"/>
      <c r="K89" s="270"/>
      <c r="L89" s="270"/>
      <c r="M89" s="270"/>
      <c r="N89" s="270"/>
      <c r="O89" s="129"/>
      <c r="P89" s="129"/>
      <c r="Q89" s="129"/>
      <c r="R89" s="129"/>
      <c r="S89" s="129">
        <v>0.14715594192562564</v>
      </c>
      <c r="T89" s="273">
        <f>1/(1+EXP(-S89))</f>
        <v>0.53672274053497127</v>
      </c>
      <c r="U89" s="272"/>
      <c r="V89" s="269">
        <v>0.13418068513374282</v>
      </c>
      <c r="W89" s="263"/>
      <c r="X89" s="263"/>
      <c r="Y89" s="271"/>
      <c r="Z89" s="270"/>
      <c r="AA89" s="270"/>
      <c r="AB89" s="269"/>
      <c r="AC89" s="263"/>
      <c r="AD89" s="268"/>
      <c r="AE89" s="267"/>
      <c r="AF89" s="266"/>
      <c r="AG89" s="265"/>
      <c r="AH89" s="264"/>
      <c r="AI89" s="263"/>
      <c r="AJ89" s="263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</row>
    <row r="90" spans="1:93" s="1" customFormat="1" ht="15" thickBot="1" x14ac:dyDescent="0.4">
      <c r="A90" s="181">
        <f>A86+1</f>
        <v>21</v>
      </c>
      <c r="B90" s="108">
        <v>0</v>
      </c>
      <c r="C90" s="107">
        <v>0</v>
      </c>
      <c r="D90" s="297">
        <v>0</v>
      </c>
      <c r="E90" s="103" cm="1">
        <f t="array" ref="E90:F92">AF86:AG88</f>
        <v>-1.0566253397559415</v>
      </c>
      <c r="F90" s="286">
        <v>-0.98777928402979331</v>
      </c>
      <c r="G90" s="286" cm="1">
        <f t="array" ref="G90:G92">AI86:AI88</f>
        <v>-0.80244769796179494</v>
      </c>
      <c r="H90" s="286" cm="1">
        <f t="array" ref="H90:H92">AH86:AH88</f>
        <v>-0.18227124085496349</v>
      </c>
      <c r="I90" s="296">
        <f>AJ86</f>
        <v>-0.22026272165254471</v>
      </c>
      <c r="J90" s="295">
        <v>3</v>
      </c>
      <c r="K90" s="294" cm="1">
        <f t="array" ref="K90:N92" xml:space="preserve"> MMULT(E90:F92, TRANSPOSE(B90:C93))+H90:H92</f>
        <v>-0.18227124085496349</v>
      </c>
      <c r="L90" s="294">
        <v>-1.1700505248847568</v>
      </c>
      <c r="M90" s="294">
        <v>-1.2388965806109051</v>
      </c>
      <c r="N90" s="294">
        <v>-2.2266758646406983</v>
      </c>
      <c r="O90" s="135">
        <f>1/(1+EXP(-K90))</f>
        <v>0.4545579296001796</v>
      </c>
      <c r="P90" s="135">
        <f>1/(1+EXP(-L90))</f>
        <v>0.2368458517841443</v>
      </c>
      <c r="Q90" s="135">
        <f>1/(1+EXP(-M90))</f>
        <v>0.22462811024493548</v>
      </c>
      <c r="R90" s="135">
        <f>1/(1+EXP(-N90))</f>
        <v>9.7380433330378727E-2</v>
      </c>
      <c r="S90" s="293" cm="1">
        <f t="array" ref="S90:S93">MMULT(TRANSPOSE(O90:R92), G90:G92)+I90</f>
        <v>-0.19738542357701602</v>
      </c>
      <c r="T90" s="273">
        <f>1/(1+EXP(-S90))</f>
        <v>0.45081323764546943</v>
      </c>
      <c r="U90" s="292" cm="1">
        <f t="array" ref="U90">0.25*(-SUMPRODUCT(D90:D93,LN(T90:T93))-SUMPRODUCT(1-D90:D93,LN(1-T90:T93)))</f>
        <v>0.68629137636737236</v>
      </c>
      <c r="V90" s="99" cm="1">
        <f t="array" ref="V90:V93">0.25*(T90:T93-D90:D93)</f>
        <v>0.11270330941136736</v>
      </c>
      <c r="W90" s="288" cm="1">
        <f t="array" ref="W90:W92" xml:space="preserve"> TRANSPOSE(MMULT( TRANSPOSE(_xlfn.ANCHORARRAY(V90)), TRANSPOSE(O90:R92)))</f>
        <v>7.0316093499886885E-3</v>
      </c>
      <c r="X90" s="288">
        <f>SUM(_xlfn.ANCHORARRAY(V90))</f>
        <v>-1.4538261145484177E-3</v>
      </c>
      <c r="Y90" s="291" cm="1">
        <f t="array" ref="Y90:AB92">(G90:G92)*(TRANSPOSE(_xlfn.ANCHORARRAY(V90))*(O90:R92)*(1-O90:R92))</f>
        <v>-2.2422873921247383E-2</v>
      </c>
      <c r="Z90" s="60">
        <v>1.7388702838698707E-2</v>
      </c>
      <c r="AA90" s="60">
        <v>1.7970994296153651E-2</v>
      </c>
      <c r="AB90" s="99">
        <v>-9.4734643906345326E-3</v>
      </c>
      <c r="AC90" s="288" cm="1">
        <f t="array" ref="AC90:AD92">MMULT((_xlfn.ANCHORARRAY(Y90)),(B90:C93))</f>
        <v>8.4975299055191182E-3</v>
      </c>
      <c r="AD90" s="290">
        <v>7.9152384480641741E-3</v>
      </c>
      <c r="AE90" s="282">
        <f>SUM(Y90:AB90)</f>
        <v>3.4633588229704415E-3</v>
      </c>
      <c r="AF90" s="281" cm="1">
        <f t="array" ref="AF90:AG92">E90:F92-3*(_xlfn.ANCHORARRAY(AC90))</f>
        <v>-1.082117929472499</v>
      </c>
      <c r="AG90" s="280">
        <v>-1.0115249993739859</v>
      </c>
      <c r="AH90" s="289" cm="1">
        <f t="array" ref="AH90:AH92">(H90:H92)-3*(AE90:AE92)</f>
        <v>-0.19266131732387481</v>
      </c>
      <c r="AI90" s="288" cm="1">
        <f t="array" ref="AI90:AI92">G90:G92-3*(_xlfn.ANCHORARRAY(W90))</f>
        <v>-0.82354252601176103</v>
      </c>
      <c r="AJ90" s="288">
        <f>I90-3*(X90)</f>
        <v>-0.21590124330889945</v>
      </c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</row>
    <row r="91" spans="1:93" s="1" customFormat="1" ht="15" thickBot="1" x14ac:dyDescent="0.4">
      <c r="A91" s="182"/>
      <c r="B91" s="95">
        <v>0</v>
      </c>
      <c r="C91" s="94">
        <v>1</v>
      </c>
      <c r="D91" s="287">
        <v>1</v>
      </c>
      <c r="E91" s="36">
        <v>-0.56013877006150015</v>
      </c>
      <c r="F91" s="35">
        <v>0.60921937800668824</v>
      </c>
      <c r="G91" s="286">
        <v>0.17597315289626481</v>
      </c>
      <c r="H91" s="286">
        <v>-9.3493496059937925E-2</v>
      </c>
      <c r="I91" s="34"/>
      <c r="J91" s="210"/>
      <c r="K91" s="285">
        <v>-9.3493496059937925E-2</v>
      </c>
      <c r="L91" s="285">
        <v>0.51572588194675029</v>
      </c>
      <c r="M91" s="285">
        <v>-0.6536322661214381</v>
      </c>
      <c r="N91" s="285">
        <v>-4.4412888114749832E-2</v>
      </c>
      <c r="O91" s="133">
        <f>1/(1+EXP(-K91))</f>
        <v>0.47664363673704885</v>
      </c>
      <c r="P91" s="133">
        <f>1/(1+EXP(-L91))</f>
        <v>0.62614779265428955</v>
      </c>
      <c r="Q91" s="133">
        <f>1/(1+EXP(-M91))</f>
        <v>0.34217148189669133</v>
      </c>
      <c r="R91" s="133">
        <f>1/(1+EXP(-N91))</f>
        <v>0.4888986027077889</v>
      </c>
      <c r="S91" s="133">
        <v>8.1852319320823402E-2</v>
      </c>
      <c r="T91" s="273">
        <f>1/(1+EXP(-S91))</f>
        <v>0.52045166259723019</v>
      </c>
      <c r="U91" s="147"/>
      <c r="V91" s="88">
        <v>-0.11988708435069245</v>
      </c>
      <c r="W91" s="278">
        <v>3.2015777924263022E-4</v>
      </c>
      <c r="X91" s="278"/>
      <c r="Y91" s="284">
        <v>4.9473700151592024E-3</v>
      </c>
      <c r="Z91" s="66">
        <v>-4.9385063524422452E-3</v>
      </c>
      <c r="AA91" s="66">
        <v>-5.093122691447266E-3</v>
      </c>
      <c r="AB91" s="88">
        <v>5.9059249603770764E-3</v>
      </c>
      <c r="AC91" s="278">
        <v>8.1280226892981033E-4</v>
      </c>
      <c r="AD91" s="283">
        <v>9.6741860793483122E-4</v>
      </c>
      <c r="AE91" s="282">
        <f>SUM(Y91:AB91)</f>
        <v>8.2166593164676761E-4</v>
      </c>
      <c r="AF91" s="281">
        <v>-0.56257717686828956</v>
      </c>
      <c r="AG91" s="280">
        <v>0.60631712218288369</v>
      </c>
      <c r="AH91" s="279">
        <v>-9.595849385487823E-2</v>
      </c>
      <c r="AI91" s="278">
        <v>0.17501267955853692</v>
      </c>
      <c r="AJ91" s="278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</row>
    <row r="92" spans="1:93" s="1" customFormat="1" ht="15" thickBot="1" x14ac:dyDescent="0.4">
      <c r="A92" s="182"/>
      <c r="B92" s="95">
        <v>1</v>
      </c>
      <c r="C92" s="94">
        <v>0</v>
      </c>
      <c r="D92" s="287">
        <v>1</v>
      </c>
      <c r="E92" s="36">
        <v>-0.13134528342859716</v>
      </c>
      <c r="F92" s="35">
        <v>0.49631356702920887</v>
      </c>
      <c r="G92" s="286">
        <v>0.63741339828778132</v>
      </c>
      <c r="H92" s="286">
        <v>-9.3866200304435682E-2</v>
      </c>
      <c r="I92" s="34"/>
      <c r="J92" s="210"/>
      <c r="K92" s="285">
        <v>-9.3866200304435682E-2</v>
      </c>
      <c r="L92" s="285">
        <v>0.40244736672477321</v>
      </c>
      <c r="M92" s="285">
        <v>-0.22521148373303285</v>
      </c>
      <c r="N92" s="285">
        <v>0.27110208329617602</v>
      </c>
      <c r="O92" s="133">
        <f>1/(1+EXP(-K92))</f>
        <v>0.47655066480383224</v>
      </c>
      <c r="P92" s="133">
        <f>1/(1+EXP(-L92))</f>
        <v>0.59927552398966499</v>
      </c>
      <c r="Q92" s="133">
        <f>1/(1+EXP(-M92))</f>
        <v>0.44393390268280075</v>
      </c>
      <c r="R92" s="133">
        <f>1/(1+EXP(-N92))</f>
        <v>0.56736344477631251</v>
      </c>
      <c r="S92" s="133">
        <v>-5.7332619591352246E-2</v>
      </c>
      <c r="T92" s="273">
        <f>1/(1+EXP(-S92))</f>
        <v>0.48567076993703479</v>
      </c>
      <c r="U92" s="147"/>
      <c r="V92" s="88">
        <v>-0.12858230751574129</v>
      </c>
      <c r="W92" s="278">
        <v>9.8526057333706007E-4</v>
      </c>
      <c r="X92" s="278"/>
      <c r="Y92" s="284">
        <v>1.7920147876956061E-2</v>
      </c>
      <c r="Z92" s="66">
        <v>-1.8351264562748219E-2</v>
      </c>
      <c r="AA92" s="66">
        <v>-2.0232387469552155E-2</v>
      </c>
      <c r="AB92" s="88">
        <v>2.1014612959186319E-2</v>
      </c>
      <c r="AC92" s="278">
        <v>7.8222548963416405E-4</v>
      </c>
      <c r="AD92" s="283">
        <v>2.6633483964381005E-3</v>
      </c>
      <c r="AE92" s="282">
        <f>SUM(Y92:AB92)</f>
        <v>3.5110880384200613E-4</v>
      </c>
      <c r="AF92" s="281">
        <v>-0.13369195989749966</v>
      </c>
      <c r="AG92" s="280">
        <v>0.48832352183989458</v>
      </c>
      <c r="AH92" s="279">
        <v>-9.4919526715961697E-2</v>
      </c>
      <c r="AI92" s="278">
        <v>0.63445761656777011</v>
      </c>
      <c r="AJ92" s="278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</row>
    <row r="93" spans="1:93" s="1" customFormat="1" ht="15" thickBot="1" x14ac:dyDescent="0.4">
      <c r="A93" s="183"/>
      <c r="B93" s="277">
        <v>1</v>
      </c>
      <c r="C93" s="276">
        <v>1</v>
      </c>
      <c r="D93" s="275">
        <v>0</v>
      </c>
      <c r="E93" s="18"/>
      <c r="F93" s="17"/>
      <c r="G93" s="274"/>
      <c r="H93" s="274"/>
      <c r="I93" s="16"/>
      <c r="J93" s="241"/>
      <c r="K93" s="270"/>
      <c r="L93" s="270"/>
      <c r="M93" s="270"/>
      <c r="N93" s="270"/>
      <c r="O93" s="129"/>
      <c r="P93" s="129"/>
      <c r="Q93" s="129"/>
      <c r="R93" s="129"/>
      <c r="S93" s="129">
        <v>0.14927266375917012</v>
      </c>
      <c r="T93" s="273">
        <f>1/(1+EXP(-S93))</f>
        <v>0.53724902536207186</v>
      </c>
      <c r="U93" s="272"/>
      <c r="V93" s="269">
        <v>0.13431225634051797</v>
      </c>
      <c r="W93" s="263"/>
      <c r="X93" s="263"/>
      <c r="Y93" s="271"/>
      <c r="Z93" s="270"/>
      <c r="AA93" s="270"/>
      <c r="AB93" s="269"/>
      <c r="AC93" s="263"/>
      <c r="AD93" s="268"/>
      <c r="AE93" s="267"/>
      <c r="AF93" s="266"/>
      <c r="AG93" s="265"/>
      <c r="AH93" s="264"/>
      <c r="AI93" s="263"/>
      <c r="AJ93" s="26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</row>
    <row r="94" spans="1:93" s="1" customFormat="1" ht="15" thickBot="1" x14ac:dyDescent="0.4">
      <c r="A94" s="181">
        <f>A90+1</f>
        <v>22</v>
      </c>
      <c r="B94" s="108">
        <v>0</v>
      </c>
      <c r="C94" s="107">
        <v>0</v>
      </c>
      <c r="D94" s="297">
        <v>0</v>
      </c>
      <c r="E94" s="103" cm="1">
        <f t="array" ref="E94:F96">AF90:AG92</f>
        <v>-1.082117929472499</v>
      </c>
      <c r="F94" s="286">
        <v>-1.0115249993739859</v>
      </c>
      <c r="G94" s="286" cm="1">
        <f t="array" ref="G94:G96">AI90:AI92</f>
        <v>-0.82354252601176103</v>
      </c>
      <c r="H94" s="286" cm="1">
        <f t="array" ref="H94:H96">AH90:AH92</f>
        <v>-0.19266131732387481</v>
      </c>
      <c r="I94" s="296">
        <f>AJ90</f>
        <v>-0.21590124330889945</v>
      </c>
      <c r="J94" s="295">
        <v>3</v>
      </c>
      <c r="K94" s="294" cm="1">
        <f t="array" ref="K94:N96" xml:space="preserve"> MMULT(E94:F96, TRANSPOSE(B94:C97))+H94:H96</f>
        <v>-0.19266131732387481</v>
      </c>
      <c r="L94" s="294">
        <v>-1.2041863166978608</v>
      </c>
      <c r="M94" s="294">
        <v>-1.2747792467963737</v>
      </c>
      <c r="N94" s="294">
        <v>-2.28630424617036</v>
      </c>
      <c r="O94" s="135">
        <f>1/(1+EXP(-K94))</f>
        <v>0.45198310465962027</v>
      </c>
      <c r="P94" s="135">
        <f>1/(1+EXP(-L94))</f>
        <v>0.2307313313435054</v>
      </c>
      <c r="Q94" s="135">
        <f>1/(1+EXP(-M94))</f>
        <v>0.21844022164519925</v>
      </c>
      <c r="R94" s="135">
        <f>1/(1+EXP(-N94))</f>
        <v>9.226360706728326E-2</v>
      </c>
      <c r="S94" s="293" cm="1">
        <f t="array" ref="S94:S97">MMULT(TRANSPOSE(O94:R96), G94:G96)+I94</f>
        <v>-0.20263298302096014</v>
      </c>
      <c r="T94" s="273">
        <f>1/(1+EXP(-S94))</f>
        <v>0.44951438163116469</v>
      </c>
      <c r="U94" s="292" cm="1">
        <f t="array" ref="U94">0.25*(-SUMPRODUCT(D94:D97,LN(T94:T97))-SUMPRODUCT(1-D94:D97,LN(1-T94:T97)))</f>
        <v>0.68565049030415348</v>
      </c>
      <c r="V94" s="99" cm="1">
        <f t="array" ref="V94:V97">0.25*(T94:T97-D94:D97)</f>
        <v>0.11237859540779117</v>
      </c>
      <c r="W94" s="288" cm="1">
        <f t="array" ref="W94:W96" xml:space="preserve"> TRANSPOSE(MMULT( TRANSPOSE(_xlfn.ANCHORARRAY(V94)), TRANSPOSE(O94:R96)))</f>
        <v>7.4873244621854896E-3</v>
      </c>
      <c r="X94" s="288">
        <f>SUM(_xlfn.ANCHORARRAY(V94))</f>
        <v>-1.4645077956037256E-3</v>
      </c>
      <c r="Y94" s="291" cm="1">
        <f t="array" ref="Y94:AB96">(G94:G96)*(TRANSPOSE(_xlfn.ANCHORARRAY(V94))*(O94:R96)*(1-O94:R96))</f>
        <v>-2.2923756082583697E-2</v>
      </c>
      <c r="Z94" s="60">
        <v>1.7520483001919274E-2</v>
      </c>
      <c r="AA94" s="60">
        <v>1.8057827724422507E-2</v>
      </c>
      <c r="AB94" s="99">
        <v>-9.2735365576326698E-3</v>
      </c>
      <c r="AC94" s="288" cm="1">
        <f t="array" ref="AC94:AD96">MMULT((_xlfn.ANCHORARRAY(Y94)),(B94:C97))</f>
        <v>8.7842911667898368E-3</v>
      </c>
      <c r="AD94" s="290">
        <v>8.2469464442866038E-3</v>
      </c>
      <c r="AE94" s="282">
        <f>SUM(Y94:AB94)</f>
        <v>3.3810180861254136E-3</v>
      </c>
      <c r="AF94" s="281" cm="1">
        <f t="array" ref="AF94:AG96">E94:F96-3*(_xlfn.ANCHORARRAY(AC94))</f>
        <v>-1.1084708029728685</v>
      </c>
      <c r="AG94" s="280">
        <v>-1.0362658387068457</v>
      </c>
      <c r="AH94" s="289" cm="1">
        <f t="array" ref="AH94:AH96">(H94:H96)-3*(AE94:AE96)</f>
        <v>-0.20280437158225106</v>
      </c>
      <c r="AI94" s="288" cm="1">
        <f t="array" ref="AI94:AI96">G94:G96-3*(_xlfn.ANCHORARRAY(W94))</f>
        <v>-0.84600449939831746</v>
      </c>
      <c r="AJ94" s="288">
        <f>I94-3*(X94)</f>
        <v>-0.21150771992208828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</row>
    <row r="95" spans="1:93" s="1" customFormat="1" ht="15" thickBot="1" x14ac:dyDescent="0.4">
      <c r="A95" s="182"/>
      <c r="B95" s="95">
        <v>0</v>
      </c>
      <c r="C95" s="94">
        <v>1</v>
      </c>
      <c r="D95" s="287">
        <v>1</v>
      </c>
      <c r="E95" s="36">
        <v>-0.56257717686828956</v>
      </c>
      <c r="F95" s="35">
        <v>0.60631712218288369</v>
      </c>
      <c r="G95" s="286">
        <v>0.17501267955853692</v>
      </c>
      <c r="H95" s="286">
        <v>-9.595849385487823E-2</v>
      </c>
      <c r="I95" s="34"/>
      <c r="J95" s="210"/>
      <c r="K95" s="285">
        <v>-9.595849385487823E-2</v>
      </c>
      <c r="L95" s="285">
        <v>0.51035862832800549</v>
      </c>
      <c r="M95" s="285">
        <v>-0.65853567072316777</v>
      </c>
      <c r="N95" s="285">
        <v>-5.2218548540284099E-2</v>
      </c>
      <c r="O95" s="133">
        <f>1/(1+EXP(-K95))</f>
        <v>0.47602876770461389</v>
      </c>
      <c r="P95" s="133">
        <f>1/(1+EXP(-L95))</f>
        <v>0.62489054155663726</v>
      </c>
      <c r="Q95" s="133">
        <f>1/(1+EXP(-M95))</f>
        <v>0.34106862947982552</v>
      </c>
      <c r="R95" s="133">
        <f>1/(1+EXP(-N95))</f>
        <v>0.48694832847976</v>
      </c>
      <c r="S95" s="133">
        <v>8.2281292262582323E-2</v>
      </c>
      <c r="T95" s="273">
        <f>1/(1+EXP(-S95))</f>
        <v>0.52055872546501503</v>
      </c>
      <c r="U95" s="147"/>
      <c r="V95" s="88">
        <v>-0.11986031863374624</v>
      </c>
      <c r="W95" s="278">
        <v>2.620520368825513E-4</v>
      </c>
      <c r="X95" s="278"/>
      <c r="Y95" s="284">
        <v>4.9056183355043166E-3</v>
      </c>
      <c r="Z95" s="66">
        <v>-4.9170758571241259E-3</v>
      </c>
      <c r="AA95" s="66">
        <v>-5.051683579467294E-3</v>
      </c>
      <c r="AB95" s="88">
        <v>5.8787187306490853E-3</v>
      </c>
      <c r="AC95" s="278">
        <v>8.2703515118179131E-4</v>
      </c>
      <c r="AD95" s="283">
        <v>9.6164287352495936E-4</v>
      </c>
      <c r="AE95" s="282">
        <f>SUM(Y95:AB95)</f>
        <v>8.1557762956198203E-4</v>
      </c>
      <c r="AF95" s="281">
        <v>-0.56505828232183497</v>
      </c>
      <c r="AG95" s="280">
        <v>0.60343219356230882</v>
      </c>
      <c r="AH95" s="279">
        <v>-9.8405226743564181E-2</v>
      </c>
      <c r="AI95" s="278">
        <v>0.17422652344788925</v>
      </c>
      <c r="AJ95" s="278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 spans="1:93" s="1" customFormat="1" ht="15" thickBot="1" x14ac:dyDescent="0.4">
      <c r="A96" s="182"/>
      <c r="B96" s="95">
        <v>1</v>
      </c>
      <c r="C96" s="94">
        <v>0</v>
      </c>
      <c r="D96" s="287">
        <v>1</v>
      </c>
      <c r="E96" s="36">
        <v>-0.13369195989749966</v>
      </c>
      <c r="F96" s="35">
        <v>0.48832352183989458</v>
      </c>
      <c r="G96" s="286">
        <v>0.63445761656777011</v>
      </c>
      <c r="H96" s="286">
        <v>-9.4919526715961697E-2</v>
      </c>
      <c r="I96" s="34"/>
      <c r="J96" s="210"/>
      <c r="K96" s="285">
        <v>-9.4919526715961697E-2</v>
      </c>
      <c r="L96" s="285">
        <v>0.39340399512393287</v>
      </c>
      <c r="M96" s="285">
        <v>-0.22861148661346137</v>
      </c>
      <c r="N96" s="285">
        <v>0.25971203522643321</v>
      </c>
      <c r="O96" s="133">
        <f>1/(1+EXP(-K96))</f>
        <v>0.4762879189090013</v>
      </c>
      <c r="P96" s="133">
        <f>1/(1+EXP(-L96))</f>
        <v>0.5971018725520979</v>
      </c>
      <c r="Q96" s="133">
        <f>1/(1+EXP(-M96))</f>
        <v>0.44309475032817247</v>
      </c>
      <c r="R96" s="133">
        <f>1/(1+EXP(-N96))</f>
        <v>0.56456550236621661</v>
      </c>
      <c r="S96" s="133">
        <v>-5.497988125963027E-2</v>
      </c>
      <c r="T96" s="273">
        <f>1/(1+EXP(-S96))</f>
        <v>0.4862584909823448</v>
      </c>
      <c r="U96" s="147"/>
      <c r="V96" s="88">
        <v>-0.12843537725441379</v>
      </c>
      <c r="W96" s="278">
        <v>9.5400075145812835E-4</v>
      </c>
      <c r="X96" s="278"/>
      <c r="Y96" s="284">
        <v>1.7784774917997896E-2</v>
      </c>
      <c r="Z96" s="66">
        <v>-1.8294549745159976E-2</v>
      </c>
      <c r="AA96" s="66">
        <v>-2.0107829661113217E-2</v>
      </c>
      <c r="AB96" s="88">
        <v>2.0970508774317172E-2</v>
      </c>
      <c r="AC96" s="278">
        <v>8.6267911320395477E-4</v>
      </c>
      <c r="AD96" s="283">
        <v>2.6759590291571961E-3</v>
      </c>
      <c r="AE96" s="282">
        <f>SUM(Y96:AB96)</f>
        <v>3.5290428604187532E-4</v>
      </c>
      <c r="AF96" s="281">
        <v>-0.13627999723711151</v>
      </c>
      <c r="AG96" s="280">
        <v>0.48029564475242298</v>
      </c>
      <c r="AH96" s="279">
        <v>-9.5978239574087326E-2</v>
      </c>
      <c r="AI96" s="278">
        <v>0.63159561431339573</v>
      </c>
      <c r="AJ96" s="278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</row>
    <row r="97" spans="1:93" s="1" customFormat="1" ht="15" thickBot="1" x14ac:dyDescent="0.4">
      <c r="A97" s="183"/>
      <c r="B97" s="277">
        <v>1</v>
      </c>
      <c r="C97" s="276">
        <v>1</v>
      </c>
      <c r="D97" s="275">
        <v>0</v>
      </c>
      <c r="E97" s="18"/>
      <c r="F97" s="17"/>
      <c r="G97" s="274"/>
      <c r="H97" s="274"/>
      <c r="I97" s="16"/>
      <c r="J97" s="241"/>
      <c r="K97" s="270"/>
      <c r="L97" s="270"/>
      <c r="M97" s="270"/>
      <c r="N97" s="270"/>
      <c r="O97" s="129"/>
      <c r="P97" s="129"/>
      <c r="Q97" s="129"/>
      <c r="R97" s="129"/>
      <c r="S97" s="129">
        <v>0.1515307674694025</v>
      </c>
      <c r="T97" s="273">
        <f>1/(1+EXP(-S97))</f>
        <v>0.53781037073906057</v>
      </c>
      <c r="U97" s="272"/>
      <c r="V97" s="269">
        <v>0.13445259268476514</v>
      </c>
      <c r="W97" s="263"/>
      <c r="X97" s="263"/>
      <c r="Y97" s="271"/>
      <c r="Z97" s="270"/>
      <c r="AA97" s="270"/>
      <c r="AB97" s="269"/>
      <c r="AC97" s="263"/>
      <c r="AD97" s="268"/>
      <c r="AE97" s="267"/>
      <c r="AF97" s="266"/>
      <c r="AG97" s="265"/>
      <c r="AH97" s="264"/>
      <c r="AI97" s="263"/>
      <c r="AJ97" s="263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</row>
    <row r="98" spans="1:93" s="1" customFormat="1" ht="15" thickBot="1" x14ac:dyDescent="0.4">
      <c r="A98" s="181">
        <f>A94+1</f>
        <v>23</v>
      </c>
      <c r="B98" s="108">
        <v>0</v>
      </c>
      <c r="C98" s="107">
        <v>0</v>
      </c>
      <c r="D98" s="297">
        <v>0</v>
      </c>
      <c r="E98" s="103" cm="1">
        <f t="array" ref="E98:F100">AF94:AG96</f>
        <v>-1.1084708029728685</v>
      </c>
      <c r="F98" s="286">
        <v>-1.0362658387068457</v>
      </c>
      <c r="G98" s="286" cm="1">
        <f t="array" ref="G98:G100">AI94:AI96</f>
        <v>-0.84600449939831746</v>
      </c>
      <c r="H98" s="286" cm="1">
        <f t="array" ref="H98:H100">AH94:AH96</f>
        <v>-0.20280437158225106</v>
      </c>
      <c r="I98" s="296">
        <f>AJ94</f>
        <v>-0.21150771992208828</v>
      </c>
      <c r="J98" s="295">
        <v>3</v>
      </c>
      <c r="K98" s="294" cm="1">
        <f t="array" ref="K98:N100" xml:space="preserve"> MMULT(E98:F100, TRANSPOSE(B98:C101))+H98:H100</f>
        <v>-0.20280437158225106</v>
      </c>
      <c r="L98" s="294">
        <v>-1.2390702102890967</v>
      </c>
      <c r="M98" s="294">
        <v>-1.3112751745551194</v>
      </c>
      <c r="N98" s="294">
        <v>-2.3475410132619654</v>
      </c>
      <c r="O98" s="135">
        <f>1/(1+EXP(-K98))</f>
        <v>0.44947197169266873</v>
      </c>
      <c r="P98" s="135">
        <f>1/(1+EXP(-L98))</f>
        <v>0.22459787055383659</v>
      </c>
      <c r="Q98" s="135">
        <f>1/(1+EXP(-M98))</f>
        <v>0.21227353950968389</v>
      </c>
      <c r="R98" s="135">
        <f>1/(1+EXP(-N98))</f>
        <v>8.7261424363477266E-2</v>
      </c>
      <c r="S98" s="293" cm="1">
        <f t="array" ref="S98:S101">MMULT(TRANSPOSE(O98:R100), G98:G100)+I98</f>
        <v>-0.20827794195967991</v>
      </c>
      <c r="T98" s="273">
        <f>1/(1+EXP(-S98))</f>
        <v>0.44811793143613426</v>
      </c>
      <c r="U98" s="292" cm="1">
        <f t="array" ref="U98">0.25*(-SUMPRODUCT(D98:D101,LN(T98:T101))-SUMPRODUCT(1-D98:D101,LN(1-T98:T101)))</f>
        <v>0.68495920389398368</v>
      </c>
      <c r="V98" s="99" cm="1">
        <f t="array" ref="V98:V101">0.25*(T98:T101-D98:D101)</f>
        <v>0.11202948285903357</v>
      </c>
      <c r="W98" s="288" cm="1">
        <f t="array" ref="W98:W100" xml:space="preserve"> TRANSPOSE(MMULT( TRANSPOSE(_xlfn.ANCHORARRAY(V98)), TRANSPOSE(O98:R100)))</f>
        <v>7.9561601034347697E-3</v>
      </c>
      <c r="X98" s="288">
        <f>SUM(_xlfn.ANCHORARRAY(V98))</f>
        <v>-1.4767374091582131E-3</v>
      </c>
      <c r="Y98" s="291" cm="1">
        <f t="array" ref="Y98:AB100">(G98:G100)*(TRANSPOSE(_xlfn.ANCHORARRAY(V98))*(O98:R100)*(1-O98:R100))</f>
        <v>-2.3452387081855132E-2</v>
      </c>
      <c r="Z98" s="60">
        <v>1.7654079991207088E-2</v>
      </c>
      <c r="AA98" s="60">
        <v>1.8147637045853551E-2</v>
      </c>
      <c r="AB98" s="99">
        <v>-9.0696818578857603E-3</v>
      </c>
      <c r="AC98" s="288" cm="1">
        <f t="array" ref="AC98:AD100">MMULT((_xlfn.ANCHORARRAY(Y98)),(B98:C101))</f>
        <v>9.077955187967791E-3</v>
      </c>
      <c r="AD98" s="290">
        <v>8.584398133321328E-3</v>
      </c>
      <c r="AE98" s="282">
        <f>SUM(Y98:AB98)</f>
        <v>3.2796480973197473E-3</v>
      </c>
      <c r="AF98" s="281" cm="1">
        <f t="array" ref="AF98:AG100">E98:F100-3*(_xlfn.ANCHORARRAY(AC98))</f>
        <v>-1.1357046685367718</v>
      </c>
      <c r="AG98" s="280">
        <v>-1.0620190331068098</v>
      </c>
      <c r="AH98" s="289" cm="1">
        <f t="array" ref="AH98:AH100">(H98:H100)-3*(AE98:AE100)</f>
        <v>-0.21264331587421031</v>
      </c>
      <c r="AI98" s="288" cm="1">
        <f t="array" ref="AI98:AI100">G98:G100-3*(_xlfn.ANCHORARRAY(W98))</f>
        <v>-0.86987297970862176</v>
      </c>
      <c r="AJ98" s="288">
        <f>I98-3*(X98)</f>
        <v>-0.20707750769461364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</row>
    <row r="99" spans="1:93" s="1" customFormat="1" ht="15" thickBot="1" x14ac:dyDescent="0.4">
      <c r="A99" s="182"/>
      <c r="B99" s="95">
        <v>0</v>
      </c>
      <c r="C99" s="94">
        <v>1</v>
      </c>
      <c r="D99" s="287">
        <v>1</v>
      </c>
      <c r="E99" s="36">
        <v>-0.56505828232183497</v>
      </c>
      <c r="F99" s="35">
        <v>0.60343219356230882</v>
      </c>
      <c r="G99" s="286">
        <v>0.17422652344788925</v>
      </c>
      <c r="H99" s="286">
        <v>-9.8405226743564181E-2</v>
      </c>
      <c r="I99" s="34"/>
      <c r="J99" s="210"/>
      <c r="K99" s="285">
        <v>-9.8405226743564181E-2</v>
      </c>
      <c r="L99" s="285">
        <v>0.50502696681874459</v>
      </c>
      <c r="M99" s="285">
        <v>-0.66346350906539919</v>
      </c>
      <c r="N99" s="285">
        <v>-6.0031315503090335E-2</v>
      </c>
      <c r="O99" s="133">
        <f>1/(1+EXP(-K99))</f>
        <v>0.47541852651985395</v>
      </c>
      <c r="P99" s="133">
        <f>1/(1+EXP(-L99))</f>
        <v>0.62363995778659453</v>
      </c>
      <c r="Q99" s="133">
        <f>1/(1+EXP(-M99))</f>
        <v>0.33996201198164716</v>
      </c>
      <c r="R99" s="133">
        <f>1/(1+EXP(-N99))</f>
        <v>0.48499667655025375</v>
      </c>
      <c r="S99" s="133">
        <v>8.2881156640087661E-2</v>
      </c>
      <c r="T99" s="273">
        <f>1/(1+EXP(-S99))</f>
        <v>0.52070843616920937</v>
      </c>
      <c r="U99" s="147"/>
      <c r="V99" s="88">
        <v>-0.11982289095769766</v>
      </c>
      <c r="W99" s="278">
        <v>2.0389543325959048E-4</v>
      </c>
      <c r="X99" s="278"/>
      <c r="Y99" s="284">
        <v>4.8678327951707659E-3</v>
      </c>
      <c r="Z99" s="66">
        <v>-4.8999483966788542E-3</v>
      </c>
      <c r="AA99" s="66">
        <v>-5.0152167773567678E-3</v>
      </c>
      <c r="AB99" s="88">
        <v>5.8575194866132378E-3</v>
      </c>
      <c r="AC99" s="278">
        <v>8.4230270925647003E-4</v>
      </c>
      <c r="AD99" s="283">
        <v>9.5757108993438367E-4</v>
      </c>
      <c r="AE99" s="282">
        <f>SUM(Y99:AB99)</f>
        <v>8.101871077483818E-4</v>
      </c>
      <c r="AF99" s="281">
        <v>-0.56758519044960443</v>
      </c>
      <c r="AG99" s="280">
        <v>0.60055948029250561</v>
      </c>
      <c r="AH99" s="279">
        <v>-0.10083578806680933</v>
      </c>
      <c r="AI99" s="278">
        <v>0.17361483714811049</v>
      </c>
      <c r="AJ99" s="278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</row>
    <row r="100" spans="1:93" s="1" customFormat="1" ht="15" thickBot="1" x14ac:dyDescent="0.4">
      <c r="A100" s="182"/>
      <c r="B100" s="95">
        <v>1</v>
      </c>
      <c r="C100" s="94">
        <v>0</v>
      </c>
      <c r="D100" s="287">
        <v>1</v>
      </c>
      <c r="E100" s="36">
        <v>-0.13627999723711151</v>
      </c>
      <c r="F100" s="35">
        <v>0.48029564475242298</v>
      </c>
      <c r="G100" s="286">
        <v>0.63159561431339573</v>
      </c>
      <c r="H100" s="286">
        <v>-9.5978239574087326E-2</v>
      </c>
      <c r="I100" s="34"/>
      <c r="J100" s="210"/>
      <c r="K100" s="285">
        <v>-9.5978239574087326E-2</v>
      </c>
      <c r="L100" s="285">
        <v>0.38431740517833568</v>
      </c>
      <c r="M100" s="285">
        <v>-0.23225823681119884</v>
      </c>
      <c r="N100" s="285">
        <v>0.24803740794122411</v>
      </c>
      <c r="O100" s="133">
        <f>1/(1+EXP(-K100))</f>
        <v>0.47602384262342773</v>
      </c>
      <c r="P100" s="133">
        <f>1/(1+EXP(-L100))</f>
        <v>0.59491398509175253</v>
      </c>
      <c r="Q100" s="133">
        <f>1/(1+EXP(-M100))</f>
        <v>0.44219505941259368</v>
      </c>
      <c r="R100" s="133">
        <f>1/(1+EXP(-N100))</f>
        <v>0.56169338129100876</v>
      </c>
      <c r="S100" s="133">
        <v>-5.2573229802529653E-2</v>
      </c>
      <c r="T100" s="273">
        <f>1/(1+EXP(-S100))</f>
        <v>0.48685971899389729</v>
      </c>
      <c r="U100" s="147"/>
      <c r="V100" s="88">
        <v>-0.12828507025152569</v>
      </c>
      <c r="W100" s="278">
        <v>9.2227408801642818E-4</v>
      </c>
      <c r="X100" s="278"/>
      <c r="Y100" s="284">
        <v>1.7648657227497973E-2</v>
      </c>
      <c r="Z100" s="66">
        <v>-1.8238130863002917E-2</v>
      </c>
      <c r="AA100" s="66">
        <v>-1.998533647915798E-2</v>
      </c>
      <c r="AB100" s="88">
        <v>2.0929898296830986E-2</v>
      </c>
      <c r="AC100" s="278">
        <v>9.445618176730057E-4</v>
      </c>
      <c r="AD100" s="283">
        <v>2.6917674338280684E-3</v>
      </c>
      <c r="AE100" s="282">
        <f>SUM(Y100:AB100)</f>
        <v>3.5508818216806182E-4</v>
      </c>
      <c r="AF100" s="281">
        <v>-0.13911368269013052</v>
      </c>
      <c r="AG100" s="280">
        <v>0.4722203424509388</v>
      </c>
      <c r="AH100" s="279">
        <v>-9.7043504120591512E-2</v>
      </c>
      <c r="AI100" s="278">
        <v>0.6288287920493465</v>
      </c>
      <c r="AJ100" s="278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</row>
    <row r="101" spans="1:93" s="1" customFormat="1" ht="15" thickBot="1" x14ac:dyDescent="0.4">
      <c r="A101" s="183"/>
      <c r="B101" s="277">
        <v>1</v>
      </c>
      <c r="C101" s="276">
        <v>1</v>
      </c>
      <c r="D101" s="275">
        <v>0</v>
      </c>
      <c r="E101" s="18"/>
      <c r="F101" s="17"/>
      <c r="G101" s="274"/>
      <c r="H101" s="274"/>
      <c r="I101" s="16"/>
      <c r="J101" s="241"/>
      <c r="K101" s="270"/>
      <c r="L101" s="270"/>
      <c r="M101" s="270"/>
      <c r="N101" s="270"/>
      <c r="O101" s="129"/>
      <c r="P101" s="129"/>
      <c r="Q101" s="129"/>
      <c r="R101" s="129"/>
      <c r="S101" s="129">
        <v>0.15393108349389828</v>
      </c>
      <c r="T101" s="273">
        <f>1/(1+EXP(-S101))</f>
        <v>0.53840696376412622</v>
      </c>
      <c r="U101" s="272"/>
      <c r="V101" s="269">
        <v>0.13460174094103156</v>
      </c>
      <c r="W101" s="263"/>
      <c r="X101" s="263"/>
      <c r="Y101" s="271"/>
      <c r="Z101" s="270"/>
      <c r="AA101" s="270"/>
      <c r="AB101" s="269"/>
      <c r="AC101" s="263"/>
      <c r="AD101" s="268"/>
      <c r="AE101" s="267"/>
      <c r="AF101" s="266"/>
      <c r="AG101" s="265"/>
      <c r="AH101" s="264"/>
      <c r="AI101" s="263"/>
      <c r="AJ101" s="26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</row>
    <row r="102" spans="1:93" s="1" customFormat="1" ht="15" thickBot="1" x14ac:dyDescent="0.4">
      <c r="A102" s="181">
        <f>A98+1</f>
        <v>24</v>
      </c>
      <c r="B102" s="108">
        <v>0</v>
      </c>
      <c r="C102" s="107">
        <v>0</v>
      </c>
      <c r="D102" s="297">
        <v>0</v>
      </c>
      <c r="E102" s="103" cm="1">
        <f t="array" ref="E102:F104">AF98:AG100</f>
        <v>-1.1357046685367718</v>
      </c>
      <c r="F102" s="286">
        <v>-1.0620190331068098</v>
      </c>
      <c r="G102" s="286" cm="1">
        <f t="array" ref="G102:G104">AI98:AI100</f>
        <v>-0.86987297970862176</v>
      </c>
      <c r="H102" s="286" cm="1">
        <f t="array" ref="H102:H104">AH98:AH100</f>
        <v>-0.21264331587421031</v>
      </c>
      <c r="I102" s="296">
        <f>AJ98</f>
        <v>-0.20707750769461364</v>
      </c>
      <c r="J102" s="295">
        <v>3</v>
      </c>
      <c r="K102" s="294" cm="1">
        <f t="array" ref="K102:N104" xml:space="preserve"> MMULT(E102:F104, TRANSPOSE(B102:C105))+H102:H104</f>
        <v>-0.21264331587421031</v>
      </c>
      <c r="L102" s="294">
        <v>-1.27466234898102</v>
      </c>
      <c r="M102" s="294">
        <v>-1.348347984410982</v>
      </c>
      <c r="N102" s="294">
        <v>-2.4103670175177916</v>
      </c>
      <c r="O102" s="135">
        <f>1/(1+EXP(-K102))</f>
        <v>0.44703858461804835</v>
      </c>
      <c r="P102" s="135">
        <f>1/(1+EXP(-L102))</f>
        <v>0.21846017957535729</v>
      </c>
      <c r="Q102" s="135">
        <f>1/(1+EXP(-M102))</f>
        <v>0.20614058737018906</v>
      </c>
      <c r="R102" s="135">
        <f>1/(1+EXP(-N102))</f>
        <v>8.2385568016266134E-2</v>
      </c>
      <c r="S102" s="293" cm="1">
        <f t="array" ref="S102:S105">MMULT(TRANSPOSE(O102:R104), G102:G104)+I102</f>
        <v>-0.21433939728762574</v>
      </c>
      <c r="T102" s="273">
        <f>1/(1+EXP(-S102))</f>
        <v>0.4466193593811788</v>
      </c>
      <c r="U102" s="292" cm="1">
        <f t="array" ref="U102">0.25*(-SUMPRODUCT(D102:D105,LN(T102:T105))-SUMPRODUCT(1-D102:D105,LN(1-T102:T105)))</f>
        <v>0.68421398109511866</v>
      </c>
      <c r="V102" s="99" cm="1">
        <f t="array" ref="V102:V105">0.25*(T102:T105-D102:D105)</f>
        <v>0.1116548398452947</v>
      </c>
      <c r="W102" s="288" cm="1">
        <f t="array" ref="W102:W104" xml:space="preserve"> TRANSPOSE(MMULT( TRANSPOSE(_xlfn.ANCHORARRAY(V102)), TRANSPOSE(O102:R104)))</f>
        <v>8.4373930781073518E-3</v>
      </c>
      <c r="X102" s="288">
        <f>SUM(_xlfn.ANCHORARRAY(V102))</f>
        <v>-1.4905749399554136E-3</v>
      </c>
      <c r="Y102" s="291" cm="1">
        <f t="array" ref="Y102:AB104">(G102:G104)*(TRANSPOSE(_xlfn.ANCHORARRAY(V102))*(O102:R104)*(1-O102:R104))</f>
        <v>-2.4008953545818012E-2</v>
      </c>
      <c r="Z102" s="60">
        <v>1.7788650151600312E-2</v>
      </c>
      <c r="AA102" s="60">
        <v>1.8239653940118766E-2</v>
      </c>
      <c r="AB102" s="99">
        <v>-8.8619115083287126E-3</v>
      </c>
      <c r="AC102" s="288" cm="1">
        <f t="array" ref="AC102:AD104">MMULT((_xlfn.ANCHORARRAY(Y102)),(B102:C105))</f>
        <v>9.377742431790053E-3</v>
      </c>
      <c r="AD102" s="290">
        <v>8.9267386432715992E-3</v>
      </c>
      <c r="AE102" s="282">
        <f>SUM(Y102:AB102)</f>
        <v>3.1574390375723529E-3</v>
      </c>
      <c r="AF102" s="281" cm="1">
        <f t="array" ref="AF102:AG104">E102:F104-3*(_xlfn.ANCHORARRAY(AC102))</f>
        <v>-1.163837895832142</v>
      </c>
      <c r="AG102" s="280">
        <v>-1.0887992490366245</v>
      </c>
      <c r="AH102" s="289" cm="1">
        <f t="array" ref="AH102:AH104">(H102:H104)-3*(AE102:AE104)</f>
        <v>-0.22211563298692738</v>
      </c>
      <c r="AI102" s="288" cm="1">
        <f t="array" ref="AI102:AI104">G102:G104-3*(_xlfn.ANCHORARRAY(W102))</f>
        <v>-0.89518515894294381</v>
      </c>
      <c r="AJ102" s="288">
        <f>I102-3*(X102)</f>
        <v>-0.2026057828747474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</row>
    <row r="103" spans="1:93" s="1" customFormat="1" ht="15" thickBot="1" x14ac:dyDescent="0.4">
      <c r="A103" s="182"/>
      <c r="B103" s="95">
        <v>0</v>
      </c>
      <c r="C103" s="94">
        <v>1</v>
      </c>
      <c r="D103" s="287">
        <v>1</v>
      </c>
      <c r="E103" s="36">
        <v>-0.56758519044960443</v>
      </c>
      <c r="F103" s="35">
        <v>0.60055948029250561</v>
      </c>
      <c r="G103" s="286">
        <v>0.17361483714811049</v>
      </c>
      <c r="H103" s="286">
        <v>-0.10083578806680933</v>
      </c>
      <c r="I103" s="34"/>
      <c r="J103" s="210"/>
      <c r="K103" s="285">
        <v>-0.10083578806680933</v>
      </c>
      <c r="L103" s="285">
        <v>0.49972369222569629</v>
      </c>
      <c r="M103" s="285">
        <v>-0.6684209785164138</v>
      </c>
      <c r="N103" s="285">
        <v>-6.7861498223908148E-2</v>
      </c>
      <c r="O103" s="133">
        <f>1/(1+EXP(-K103))</f>
        <v>0.47481239136592368</v>
      </c>
      <c r="P103" s="133">
        <f>1/(1+EXP(-L103))</f>
        <v>0.62239439565240673</v>
      </c>
      <c r="Q103" s="133">
        <f>1/(1+EXP(-M103))</f>
        <v>0.33885050023924229</v>
      </c>
      <c r="R103" s="133">
        <f>1/(1+EXP(-N103))</f>
        <v>0.48304113316823805</v>
      </c>
      <c r="S103" s="133">
        <v>8.3659453654870319E-2</v>
      </c>
      <c r="T103" s="273">
        <f>1/(1+EXP(-S103))</f>
        <v>0.52090267351814656</v>
      </c>
      <c r="U103" s="147"/>
      <c r="V103" s="88">
        <v>-0.11977433162046336</v>
      </c>
      <c r="W103" s="278">
        <v>1.4553401418511414E-4</v>
      </c>
      <c r="X103" s="278"/>
      <c r="Y103" s="284">
        <v>4.8339361022442708E-3</v>
      </c>
      <c r="Z103" s="66">
        <v>-4.8871390754252507E-3</v>
      </c>
      <c r="AA103" s="66">
        <v>-4.983658645772179E-3</v>
      </c>
      <c r="AB103" s="88">
        <v>5.8423441083641269E-3</v>
      </c>
      <c r="AC103" s="278">
        <v>8.5868546259194791E-4</v>
      </c>
      <c r="AD103" s="283">
        <v>9.5520503293887622E-4</v>
      </c>
      <c r="AE103" s="282">
        <f>SUM(Y103:AB103)</f>
        <v>8.0548248941096807E-4</v>
      </c>
      <c r="AF103" s="281">
        <v>-0.57016124683738023</v>
      </c>
      <c r="AG103" s="280">
        <v>0.59769386519368894</v>
      </c>
      <c r="AH103" s="279">
        <v>-0.10325223553504223</v>
      </c>
      <c r="AI103" s="278">
        <v>0.17317823510555513</v>
      </c>
      <c r="AJ103" s="278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</row>
    <row r="104" spans="1:93" s="1" customFormat="1" ht="15" thickBot="1" x14ac:dyDescent="0.4">
      <c r="A104" s="182"/>
      <c r="B104" s="95">
        <v>1</v>
      </c>
      <c r="C104" s="94">
        <v>0</v>
      </c>
      <c r="D104" s="287">
        <v>1</v>
      </c>
      <c r="E104" s="36">
        <v>-0.13911368269013052</v>
      </c>
      <c r="F104" s="35">
        <v>0.4722203424509388</v>
      </c>
      <c r="G104" s="286">
        <v>0.6288287920493465</v>
      </c>
      <c r="H104" s="286">
        <v>-9.7043504120591512E-2</v>
      </c>
      <c r="I104" s="34"/>
      <c r="J104" s="210"/>
      <c r="K104" s="285">
        <v>-9.7043504120591512E-2</v>
      </c>
      <c r="L104" s="285">
        <v>0.37517683833034732</v>
      </c>
      <c r="M104" s="285">
        <v>-0.23615718681072204</v>
      </c>
      <c r="N104" s="285">
        <v>0.23606315564021677</v>
      </c>
      <c r="O104" s="133">
        <f>1/(1+EXP(-K104))</f>
        <v>0.47575814567192676</v>
      </c>
      <c r="P104" s="133">
        <f>1/(1+EXP(-L104))</f>
        <v>0.59270929030877328</v>
      </c>
      <c r="Q104" s="133">
        <f>1/(1+EXP(-M104))</f>
        <v>0.44123356782537532</v>
      </c>
      <c r="R104" s="133">
        <f>1/(1+EXP(-N104))</f>
        <v>0.55874324898994887</v>
      </c>
      <c r="S104" s="133">
        <v>-5.0103788785359482E-2</v>
      </c>
      <c r="T104" s="273">
        <f>1/(1+EXP(-S104))</f>
        <v>0.48747667256335087</v>
      </c>
      <c r="U104" s="147"/>
      <c r="V104" s="88">
        <v>-0.1281308318591623</v>
      </c>
      <c r="W104" s="278">
        <v>8.898161970338353E-4</v>
      </c>
      <c r="X104" s="278"/>
      <c r="Y104" s="284">
        <v>1.7511683336419438E-2</v>
      </c>
      <c r="Z104" s="66">
        <v>-1.8182031798271537E-2</v>
      </c>
      <c r="AA104" s="66">
        <v>-1.9864832943003719E-2</v>
      </c>
      <c r="AB104" s="88">
        <v>2.0892781511363867E-2</v>
      </c>
      <c r="AC104" s="278">
        <v>1.0279485683601479E-3</v>
      </c>
      <c r="AD104" s="283">
        <v>2.7107497130923301E-3</v>
      </c>
      <c r="AE104" s="282">
        <f>SUM(Y104:AB104)</f>
        <v>3.5760010650804849E-4</v>
      </c>
      <c r="AF104" s="281">
        <v>-0.14219752839521096</v>
      </c>
      <c r="AG104" s="280">
        <v>0.46408809331166179</v>
      </c>
      <c r="AH104" s="279">
        <v>-9.8116304440115654E-2</v>
      </c>
      <c r="AI104" s="278">
        <v>0.62615934345824498</v>
      </c>
      <c r="AJ104" s="278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</row>
    <row r="105" spans="1:93" s="1" customFormat="1" ht="15" thickBot="1" x14ac:dyDescent="0.4">
      <c r="A105" s="183"/>
      <c r="B105" s="277">
        <v>1</v>
      </c>
      <c r="C105" s="276">
        <v>1</v>
      </c>
      <c r="D105" s="275">
        <v>0</v>
      </c>
      <c r="E105" s="18"/>
      <c r="F105" s="17"/>
      <c r="G105" s="274"/>
      <c r="H105" s="274"/>
      <c r="I105" s="16"/>
      <c r="J105" s="241"/>
      <c r="K105" s="270"/>
      <c r="L105" s="270"/>
      <c r="M105" s="270"/>
      <c r="N105" s="270"/>
      <c r="O105" s="129"/>
      <c r="P105" s="129"/>
      <c r="Q105" s="129"/>
      <c r="R105" s="129"/>
      <c r="S105" s="129">
        <v>0.15647446276900884</v>
      </c>
      <c r="T105" s="273">
        <f>1/(1+EXP(-S105))</f>
        <v>0.53903899477750217</v>
      </c>
      <c r="U105" s="272"/>
      <c r="V105" s="269">
        <v>0.13475974869437554</v>
      </c>
      <c r="W105" s="263"/>
      <c r="X105" s="263"/>
      <c r="Y105" s="271"/>
      <c r="Z105" s="270"/>
      <c r="AA105" s="270"/>
      <c r="AB105" s="269"/>
      <c r="AC105" s="263"/>
      <c r="AD105" s="268"/>
      <c r="AE105" s="267"/>
      <c r="AF105" s="266"/>
      <c r="AG105" s="265"/>
      <c r="AH105" s="264"/>
      <c r="AI105" s="263"/>
      <c r="AJ105" s="263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</row>
    <row r="106" spans="1:93" s="1" customFormat="1" ht="15" thickBot="1" x14ac:dyDescent="0.4">
      <c r="A106" s="181">
        <f>A102+1</f>
        <v>25</v>
      </c>
      <c r="B106" s="108">
        <v>0</v>
      </c>
      <c r="C106" s="107">
        <v>0</v>
      </c>
      <c r="D106" s="297">
        <v>0</v>
      </c>
      <c r="E106" s="103" cm="1">
        <f t="array" ref="E106:F108">AF102:AG104</f>
        <v>-1.163837895832142</v>
      </c>
      <c r="F106" s="286">
        <v>-1.0887992490366245</v>
      </c>
      <c r="G106" s="286" cm="1">
        <f t="array" ref="G106:G108">AI102:AI104</f>
        <v>-0.89518515894294381</v>
      </c>
      <c r="H106" s="286" cm="1">
        <f t="array" ref="H106:H108">AH102:AH104</f>
        <v>-0.22211563298692738</v>
      </c>
      <c r="I106" s="296">
        <f>AJ102</f>
        <v>-0.2026057828747474</v>
      </c>
      <c r="J106" s="295">
        <v>3</v>
      </c>
      <c r="K106" s="294" cm="1">
        <f t="array" ref="K106:N108" xml:space="preserve"> MMULT(E106:F108, TRANSPOSE(B106:C109))+H106:H108</f>
        <v>-0.22211563298692738</v>
      </c>
      <c r="L106" s="294">
        <v>-1.3109148820235519</v>
      </c>
      <c r="M106" s="294">
        <v>-1.3859535288190694</v>
      </c>
      <c r="N106" s="294">
        <v>-2.4747527778556941</v>
      </c>
      <c r="O106" s="135">
        <f>1/(1+EXP(-K106))</f>
        <v>0.44469826591136014</v>
      </c>
      <c r="P106" s="135">
        <f>1/(1+EXP(-L106))</f>
        <v>0.2123337915245378</v>
      </c>
      <c r="Q106" s="135">
        <f>1/(1+EXP(-M106))</f>
        <v>0.20005453874417312</v>
      </c>
      <c r="R106" s="135">
        <f>1/(1+EXP(-N106))</f>
        <v>7.7647166284124991E-2</v>
      </c>
      <c r="S106" s="293" cm="1">
        <f t="array" ref="S106:S109">MMULT(TRANSPOSE(O106:R108), G106:G108)+I106</f>
        <v>-0.22083737463246572</v>
      </c>
      <c r="T106" s="273">
        <f>1/(1+EXP(-S106))</f>
        <v>0.44501394349795798</v>
      </c>
      <c r="U106" s="292" cm="1">
        <f t="array" ref="U106">0.25*(-SUMPRODUCT(D106:D109,LN(T106:T109))-SUMPRODUCT(1-D106:D109,LN(1-T106:T109)))</f>
        <v>0.68341123130920578</v>
      </c>
      <c r="V106" s="99" cm="1">
        <f t="array" ref="V106:V109">0.25*(T106:T109-D106:D109)</f>
        <v>0.11125348587448949</v>
      </c>
      <c r="W106" s="288" cm="1">
        <f t="array" ref="W106:W108" xml:space="preserve"> TRANSPOSE(MMULT( TRANSPOSE(_xlfn.ANCHORARRAY(V106)), TRANSPOSE(O106:R108)))</f>
        <v>8.9301458806452707E-3</v>
      </c>
      <c r="X106" s="288">
        <f>SUM(_xlfn.ANCHORARRAY(V106))</f>
        <v>-1.5060996691800554E-3</v>
      </c>
      <c r="Y106" s="291" cm="1">
        <f t="array" ref="Y106:AB108">(G106:G108)*(TRANSPOSE(_xlfn.ANCHORARRAY(V106))*(O106:R108)*(1-O106:R108))</f>
        <v>-2.459353552286235E-2</v>
      </c>
      <c r="Z106" s="60">
        <v>1.7923370759713408E-2</v>
      </c>
      <c r="AA106" s="60">
        <v>1.8333145181104318E-2</v>
      </c>
      <c r="AB106" s="99">
        <v>-8.6503439039674421E-3</v>
      </c>
      <c r="AC106" s="288" cm="1">
        <f t="array" ref="AC106:AD108">MMULT((_xlfn.ANCHORARRAY(Y106)),(B106:C109))</f>
        <v>9.6828012771368755E-3</v>
      </c>
      <c r="AD106" s="290">
        <v>9.2730268557459656E-3</v>
      </c>
      <c r="AE106" s="282">
        <f>SUM(Y106:AB106)</f>
        <v>3.0126365139879329E-3</v>
      </c>
      <c r="AF106" s="281" cm="1">
        <f t="array" ref="AF106:AG108">E106:F108-3*(_xlfn.ANCHORARRAY(AC106))</f>
        <v>-1.1928862996635528</v>
      </c>
      <c r="AG106" s="280">
        <v>-1.1166183296038623</v>
      </c>
      <c r="AH106" s="289" cm="1">
        <f t="array" ref="AH106:AH108">(H106:H108)-3*(AE106:AE108)</f>
        <v>-0.23115354252889117</v>
      </c>
      <c r="AI106" s="288" cm="1">
        <f t="array" ref="AI106:AI108">G106:G108-3*(_xlfn.ANCHORARRAY(W106))</f>
        <v>-0.9219755965848796</v>
      </c>
      <c r="AJ106" s="288">
        <f>I106-3*(X106)</f>
        <v>-0.19808748386720723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</row>
    <row r="107" spans="1:93" s="1" customFormat="1" ht="15" thickBot="1" x14ac:dyDescent="0.4">
      <c r="A107" s="182"/>
      <c r="B107" s="95">
        <v>0</v>
      </c>
      <c r="C107" s="94">
        <v>1</v>
      </c>
      <c r="D107" s="287">
        <v>1</v>
      </c>
      <c r="E107" s="36">
        <v>-0.57016124683738023</v>
      </c>
      <c r="F107" s="35">
        <v>0.59769386519368894</v>
      </c>
      <c r="G107" s="286">
        <v>0.17317823510555513</v>
      </c>
      <c r="H107" s="286">
        <v>-0.10325223553504223</v>
      </c>
      <c r="I107" s="34"/>
      <c r="J107" s="210"/>
      <c r="K107" s="285">
        <v>-0.10325223553504223</v>
      </c>
      <c r="L107" s="285">
        <v>0.49444162965864669</v>
      </c>
      <c r="M107" s="285">
        <v>-0.67341348237242249</v>
      </c>
      <c r="N107" s="285">
        <v>-7.5719617178733517E-2</v>
      </c>
      <c r="O107" s="133">
        <f>1/(1+EXP(-K107))</f>
        <v>0.47420984949753242</v>
      </c>
      <c r="P107" s="133">
        <f>1/(1+EXP(-L107))</f>
        <v>0.62115220717744624</v>
      </c>
      <c r="Q107" s="133">
        <f>1/(1+EXP(-M107))</f>
        <v>0.337732926866256</v>
      </c>
      <c r="R107" s="133">
        <f>1/(1+EXP(-N107))</f>
        <v>0.48107913501079663</v>
      </c>
      <c r="S107" s="133">
        <v>8.4624065903894485E-2</v>
      </c>
      <c r="T107" s="273">
        <f>1/(1+EXP(-S107))</f>
        <v>0.52114340024788797</v>
      </c>
      <c r="U107" s="147"/>
      <c r="V107" s="88">
        <v>-0.11971414993802801</v>
      </c>
      <c r="W107" s="278">
        <v>8.6802275127792483E-5</v>
      </c>
      <c r="X107" s="278"/>
      <c r="Y107" s="284">
        <v>4.8038556989583479E-3</v>
      </c>
      <c r="Z107" s="66">
        <v>-4.8786716481992133E-3</v>
      </c>
      <c r="AA107" s="66">
        <v>-4.9569574709409977E-3</v>
      </c>
      <c r="AB107" s="88">
        <v>5.8332255184057602E-3</v>
      </c>
      <c r="AC107" s="278">
        <v>8.7626804746476251E-4</v>
      </c>
      <c r="AD107" s="283">
        <v>9.5455387020654692E-4</v>
      </c>
      <c r="AE107" s="282">
        <f>SUM(Y107:AB107)</f>
        <v>8.0145209822389714E-4</v>
      </c>
      <c r="AF107" s="281">
        <v>-0.57279005097977453</v>
      </c>
      <c r="AG107" s="280">
        <v>0.59483020358306926</v>
      </c>
      <c r="AH107" s="279">
        <v>-0.10565659182971392</v>
      </c>
      <c r="AI107" s="278">
        <v>0.17291782828017177</v>
      </c>
      <c r="AJ107" s="278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</row>
    <row r="108" spans="1:93" s="1" customFormat="1" ht="15" thickBot="1" x14ac:dyDescent="0.4">
      <c r="A108" s="182"/>
      <c r="B108" s="95">
        <v>1</v>
      </c>
      <c r="C108" s="94">
        <v>0</v>
      </c>
      <c r="D108" s="287">
        <v>1</v>
      </c>
      <c r="E108" s="36">
        <v>-0.14219752839521096</v>
      </c>
      <c r="F108" s="35">
        <v>0.46408809331166179</v>
      </c>
      <c r="G108" s="286">
        <v>0.62615934345824498</v>
      </c>
      <c r="H108" s="286">
        <v>-9.8116304440115654E-2</v>
      </c>
      <c r="I108" s="34"/>
      <c r="J108" s="210"/>
      <c r="K108" s="285">
        <v>-9.8116304440115654E-2</v>
      </c>
      <c r="L108" s="285">
        <v>0.36597178887154613</v>
      </c>
      <c r="M108" s="285">
        <v>-0.24031383283532662</v>
      </c>
      <c r="N108" s="285">
        <v>0.2237742604763352</v>
      </c>
      <c r="O108" s="133">
        <f>1/(1+EXP(-K108))</f>
        <v>0.47549058302600361</v>
      </c>
      <c r="P108" s="133">
        <f>1/(1+EXP(-L108))</f>
        <v>0.59048526319281636</v>
      </c>
      <c r="Q108" s="133">
        <f>1/(1+EXP(-M108))</f>
        <v>0.44020901301391602</v>
      </c>
      <c r="R108" s="133">
        <f>1/(1+EXP(-N108))</f>
        <v>0.55571128075119114</v>
      </c>
      <c r="S108" s="133">
        <v>-4.7562658152779907E-2</v>
      </c>
      <c r="T108" s="273">
        <f>1/(1+EXP(-S108))</f>
        <v>0.48811157654966109</v>
      </c>
      <c r="U108" s="147"/>
      <c r="V108" s="88">
        <v>-0.12797210586258473</v>
      </c>
      <c r="W108" s="278">
        <v>8.5634184897426247E-4</v>
      </c>
      <c r="X108" s="278"/>
      <c r="Y108" s="284">
        <v>1.7373755406123341E-2</v>
      </c>
      <c r="Z108" s="66">
        <v>-1.812629107787769E-2</v>
      </c>
      <c r="AA108" s="66">
        <v>-1.9746267407956968E-2</v>
      </c>
      <c r="AB108" s="88">
        <v>2.0859176919581519E-2</v>
      </c>
      <c r="AC108" s="278">
        <v>1.1129095116245505E-3</v>
      </c>
      <c r="AD108" s="283">
        <v>2.732885841703829E-3</v>
      </c>
      <c r="AE108" s="282">
        <f>SUM(Y108:AB108)</f>
        <v>3.603738398702018E-4</v>
      </c>
      <c r="AF108" s="281">
        <v>-0.14553625693008462</v>
      </c>
      <c r="AG108" s="280">
        <v>0.45588943578655028</v>
      </c>
      <c r="AH108" s="279">
        <v>-9.9197425959726263E-2</v>
      </c>
      <c r="AI108" s="278">
        <v>0.62359031791132224</v>
      </c>
      <c r="AJ108" s="27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</row>
    <row r="109" spans="1:93" s="1" customFormat="1" ht="15" thickBot="1" x14ac:dyDescent="0.4">
      <c r="A109" s="183"/>
      <c r="B109" s="277">
        <v>1</v>
      </c>
      <c r="C109" s="276">
        <v>1</v>
      </c>
      <c r="D109" s="275">
        <v>0</v>
      </c>
      <c r="E109" s="18"/>
      <c r="F109" s="17"/>
      <c r="G109" s="274"/>
      <c r="H109" s="274"/>
      <c r="I109" s="16"/>
      <c r="J109" s="241"/>
      <c r="K109" s="270"/>
      <c r="L109" s="270"/>
      <c r="M109" s="270"/>
      <c r="N109" s="270"/>
      <c r="O109" s="129"/>
      <c r="P109" s="129"/>
      <c r="Q109" s="129"/>
      <c r="R109" s="129"/>
      <c r="S109" s="129">
        <v>0.15916187248851216</v>
      </c>
      <c r="T109" s="273">
        <f>1/(1+EXP(-S109))</f>
        <v>0.53970668102777275</v>
      </c>
      <c r="U109" s="272"/>
      <c r="V109" s="269">
        <v>0.13492667025694319</v>
      </c>
      <c r="W109" s="263"/>
      <c r="X109" s="263"/>
      <c r="Y109" s="271"/>
      <c r="Z109" s="270"/>
      <c r="AA109" s="270"/>
      <c r="AB109" s="269"/>
      <c r="AC109" s="263"/>
      <c r="AD109" s="268"/>
      <c r="AE109" s="267"/>
      <c r="AF109" s="266"/>
      <c r="AG109" s="265"/>
      <c r="AH109" s="264"/>
      <c r="AI109" s="263"/>
      <c r="AJ109" s="263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</row>
    <row r="110" spans="1:93" s="1" customFormat="1" ht="15" thickBot="1" x14ac:dyDescent="0.4">
      <c r="A110" s="181">
        <f>A106+1</f>
        <v>26</v>
      </c>
      <c r="B110" s="108">
        <v>0</v>
      </c>
      <c r="C110" s="107">
        <v>0</v>
      </c>
      <c r="D110" s="297">
        <v>0</v>
      </c>
      <c r="E110" s="103" cm="1">
        <f t="array" ref="E110:F112">AF106:AG108</f>
        <v>-1.1928862996635528</v>
      </c>
      <c r="F110" s="286">
        <v>-1.1166183296038623</v>
      </c>
      <c r="G110" s="286" cm="1">
        <f t="array" ref="G110:G112">AI106:AI108</f>
        <v>-0.9219755965848796</v>
      </c>
      <c r="H110" s="286" cm="1">
        <f t="array" ref="H110:H112">AH106:AH108</f>
        <v>-0.23115354252889117</v>
      </c>
      <c r="I110" s="296">
        <f>AJ106</f>
        <v>-0.19808748386720723</v>
      </c>
      <c r="J110" s="295">
        <v>3</v>
      </c>
      <c r="K110" s="294" cm="1">
        <f t="array" ref="K110:N112" xml:space="preserve"> MMULT(E110:F112, TRANSPOSE(B110:C113))+H110:H112</f>
        <v>-0.23115354252889117</v>
      </c>
      <c r="L110" s="294">
        <v>-1.3477718721327534</v>
      </c>
      <c r="M110" s="294">
        <v>-1.4240398421924438</v>
      </c>
      <c r="N110" s="294">
        <v>-2.5406581717963062</v>
      </c>
      <c r="O110" s="135">
        <f>1/(1+EXP(-K110))</f>
        <v>0.44246755911861507</v>
      </c>
      <c r="P110" s="135">
        <f>1/(1+EXP(-L110))</f>
        <v>0.20623488217314159</v>
      </c>
      <c r="Q110" s="135">
        <f>1/(1+EXP(-M110))</f>
        <v>0.19402904489568498</v>
      </c>
      <c r="R110" s="135">
        <f>1/(1+EXP(-N110))</f>
        <v>7.305658994641237E-2</v>
      </c>
      <c r="S110" s="293" cm="1">
        <f t="array" ref="S110:S113">MMULT(TRANSPOSE(O110:R112), G110:G112)+I110</f>
        <v>-0.2277929052755803</v>
      </c>
      <c r="T110" s="273">
        <f>1/(1+EXP(-S110))</f>
        <v>0.44329675432484855</v>
      </c>
      <c r="U110" s="292" cm="1">
        <f t="array" ref="U110">0.25*(-SUMPRODUCT(D110:D113,LN(T110:T113))-SUMPRODUCT(1-D110:D113,LN(1-T110:T113)))</f>
        <v>0.68254732868584256</v>
      </c>
      <c r="V110" s="99" cm="1">
        <f t="array" ref="V110:V113">0.25*(T110:T113-D110:D113)</f>
        <v>0.11082418858121214</v>
      </c>
      <c r="W110" s="288" cm="1">
        <f t="array" ref="W110:W112" xml:space="preserve"> TRANSPOSE(MMULT( TRANSPOSE(_xlfn.ANCHORARRAY(V110)), TRANSPOSE(O110:R112)))</f>
        <v>9.433392439663308E-3</v>
      </c>
      <c r="X110" s="288">
        <f>SUM(_xlfn.ANCHORARRAY(V110))</f>
        <v>-1.5234086298731575E-3</v>
      </c>
      <c r="Y110" s="291" cm="1">
        <f t="array" ref="Y110:AB112">(G110:G112)*(TRANSPOSE(_xlfn.ANCHORARRAY(V110))*(O110:R112)*(1-O110:R112))</f>
        <v>-2.5206094686809816E-2</v>
      </c>
      <c r="Z110" s="60">
        <v>1.8057458592226103E-2</v>
      </c>
      <c r="AA110" s="60">
        <v>1.8427428730651115E-2</v>
      </c>
      <c r="AB110" s="99">
        <v>-8.4352054816758237E-3</v>
      </c>
      <c r="AC110" s="288" cm="1">
        <f t="array" ref="AC110:AD112">MMULT((_xlfn.ANCHORARRAY(Y110)),(B110:C113))</f>
        <v>9.9922232489752915E-3</v>
      </c>
      <c r="AD110" s="290">
        <v>9.6222531105502798E-3</v>
      </c>
      <c r="AE110" s="282">
        <f>SUM(Y110:AB110)</f>
        <v>2.8435871543915792E-3</v>
      </c>
      <c r="AF110" s="281" cm="1">
        <f t="array" ref="AF110:AG112">E110:F112-3*(_xlfn.ANCHORARRAY(AC110))</f>
        <v>-1.2228629694104787</v>
      </c>
      <c r="AG110" s="280">
        <v>-1.145485088935513</v>
      </c>
      <c r="AH110" s="289" cm="1">
        <f t="array" ref="AH110:AH112">(H110:H112)-3*(AE110:AE112)</f>
        <v>-0.23968430399206592</v>
      </c>
      <c r="AI110" s="288" cm="1">
        <f t="array" ref="AI110:AI112">G110:G112-3*(_xlfn.ANCHORARRAY(W110))</f>
        <v>-0.95027577390386953</v>
      </c>
      <c r="AJ110" s="288">
        <f>I110-3*(X110)</f>
        <v>-0.19351725797758776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</row>
    <row r="111" spans="1:93" s="1" customFormat="1" ht="15" thickBot="1" x14ac:dyDescent="0.4">
      <c r="A111" s="182"/>
      <c r="B111" s="95">
        <v>0</v>
      </c>
      <c r="C111" s="94">
        <v>1</v>
      </c>
      <c r="D111" s="287">
        <v>1</v>
      </c>
      <c r="E111" s="36">
        <v>-0.57279005097977453</v>
      </c>
      <c r="F111" s="35">
        <v>0.59483020358306926</v>
      </c>
      <c r="G111" s="286">
        <v>0.17291782828017177</v>
      </c>
      <c r="H111" s="286">
        <v>-0.10565659182971392</v>
      </c>
      <c r="I111" s="34"/>
      <c r="J111" s="210"/>
      <c r="K111" s="285">
        <v>-0.10565659182971392</v>
      </c>
      <c r="L111" s="285">
        <v>0.48917361175335533</v>
      </c>
      <c r="M111" s="285">
        <v>-0.67844664280948841</v>
      </c>
      <c r="N111" s="285">
        <v>-8.361643922641919E-2</v>
      </c>
      <c r="O111" s="133">
        <f>1/(1+EXP(-K111))</f>
        <v>0.47361039709789893</v>
      </c>
      <c r="P111" s="133">
        <f>1/(1+EXP(-L111))</f>
        <v>0.61991173707729708</v>
      </c>
      <c r="Q111" s="133">
        <f>1/(1+EXP(-M111))</f>
        <v>0.33660808395845887</v>
      </c>
      <c r="R111" s="133">
        <f>1/(1+EXP(-N111))</f>
        <v>0.47910806130467659</v>
      </c>
      <c r="S111" s="133">
        <v>8.5783190643744983E-2</v>
      </c>
      <c r="T111" s="273">
        <f>1/(1+EXP(-S111))</f>
        <v>0.5214326561323932</v>
      </c>
      <c r="U111" s="147"/>
      <c r="V111" s="88">
        <v>-0.1196418359669017</v>
      </c>
      <c r="W111" s="278">
        <v>2.7523021638053979E-5</v>
      </c>
      <c r="X111" s="278"/>
      <c r="Y111" s="284">
        <v>4.7775238430007852E-3</v>
      </c>
      <c r="Z111" s="66">
        <v>-4.8745795180853884E-3</v>
      </c>
      <c r="AA111" s="66">
        <v>-4.9350739659001193E-3</v>
      </c>
      <c r="AB111" s="88">
        <v>5.830214180072746E-3</v>
      </c>
      <c r="AC111" s="278">
        <v>8.9514021417262668E-4</v>
      </c>
      <c r="AD111" s="283">
        <v>9.5563466198735764E-4</v>
      </c>
      <c r="AE111" s="282">
        <f>SUM(Y111:AB111)</f>
        <v>7.9808453908802347E-4</v>
      </c>
      <c r="AF111" s="281">
        <v>-0.5754754716222924</v>
      </c>
      <c r="AG111" s="280">
        <v>0.59196329959710714</v>
      </c>
      <c r="AH111" s="279">
        <v>-0.10805084544697799</v>
      </c>
      <c r="AI111" s="278">
        <v>0.17283525921525761</v>
      </c>
      <c r="AJ111" s="278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</row>
    <row r="112" spans="1:93" s="1" customFormat="1" ht="15" thickBot="1" x14ac:dyDescent="0.4">
      <c r="A112" s="182"/>
      <c r="B112" s="95">
        <v>1</v>
      </c>
      <c r="C112" s="94">
        <v>0</v>
      </c>
      <c r="D112" s="287">
        <v>1</v>
      </c>
      <c r="E112" s="36">
        <v>-0.14553625693008462</v>
      </c>
      <c r="F112" s="35">
        <v>0.45588943578655028</v>
      </c>
      <c r="G112" s="286">
        <v>0.62359031791132224</v>
      </c>
      <c r="H112" s="286">
        <v>-9.9197425959726263E-2</v>
      </c>
      <c r="I112" s="34"/>
      <c r="J112" s="210"/>
      <c r="K112" s="285">
        <v>-9.9197425959726263E-2</v>
      </c>
      <c r="L112" s="285">
        <v>0.35669200982682403</v>
      </c>
      <c r="M112" s="285">
        <v>-0.2447336828898109</v>
      </c>
      <c r="N112" s="285">
        <v>0.21115575289673938</v>
      </c>
      <c r="O112" s="133">
        <f>1/(1+EXP(-K112))</f>
        <v>0.47522095925891306</v>
      </c>
      <c r="P112" s="133">
        <f>1/(1+EXP(-L112))</f>
        <v>0.58823942771753468</v>
      </c>
      <c r="Q112" s="133">
        <f>1/(1+EXP(-M112))</f>
        <v>0.43912014082263823</v>
      </c>
      <c r="R112" s="133">
        <f>1/(1+EXP(-N112))</f>
        <v>0.55259366821554201</v>
      </c>
      <c r="S112" s="133">
        <v>-4.4940921213200785E-2</v>
      </c>
      <c r="T112" s="273">
        <f>1/(1+EXP(-S112))</f>
        <v>0.48876666028501436</v>
      </c>
      <c r="U112" s="147"/>
      <c r="V112" s="88">
        <v>-0.12780833492874641</v>
      </c>
      <c r="W112" s="278">
        <v>8.2154483190396976E-4</v>
      </c>
      <c r="X112" s="278"/>
      <c r="Y112" s="284">
        <v>1.7234789828900979E-2</v>
      </c>
      <c r="Z112" s="66">
        <v>-1.8070964042162501E-2</v>
      </c>
      <c r="AA112" s="66">
        <v>-1.9629613230350659E-2</v>
      </c>
      <c r="AB112" s="88">
        <v>2.082912451972075E-2</v>
      </c>
      <c r="AC112" s="278">
        <v>1.1995112893700907E-3</v>
      </c>
      <c r="AD112" s="283">
        <v>2.758160477558249E-3</v>
      </c>
      <c r="AE112" s="282">
        <f>SUM(Y112:AB112)</f>
        <v>3.6333707610856913E-4</v>
      </c>
      <c r="AF112" s="281">
        <v>-0.14913479079819489</v>
      </c>
      <c r="AG112" s="280">
        <v>0.44761495435387555</v>
      </c>
      <c r="AH112" s="279">
        <v>-0.10028743718805197</v>
      </c>
      <c r="AI112" s="278">
        <v>0.62112568341561036</v>
      </c>
      <c r="AJ112" s="278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</row>
    <row r="113" spans="1:93" s="1" customFormat="1" ht="15" thickBot="1" x14ac:dyDescent="0.4">
      <c r="A113" s="183"/>
      <c r="B113" s="277">
        <v>1</v>
      </c>
      <c r="C113" s="276">
        <v>1</v>
      </c>
      <c r="D113" s="275">
        <v>0</v>
      </c>
      <c r="E113" s="18"/>
      <c r="F113" s="17"/>
      <c r="G113" s="274"/>
      <c r="H113" s="274"/>
      <c r="I113" s="16"/>
      <c r="J113" s="241"/>
      <c r="K113" s="270"/>
      <c r="L113" s="270"/>
      <c r="M113" s="270"/>
      <c r="N113" s="270"/>
      <c r="O113" s="129"/>
      <c r="P113" s="129"/>
      <c r="Q113" s="129"/>
      <c r="R113" s="129"/>
      <c r="S113" s="129">
        <v>0.16199450974313398</v>
      </c>
      <c r="T113" s="273">
        <f>1/(1+EXP(-S113))</f>
        <v>0.5404102947382512</v>
      </c>
      <c r="U113" s="272"/>
      <c r="V113" s="269">
        <v>0.1351025736845628</v>
      </c>
      <c r="W113" s="263"/>
      <c r="X113" s="263"/>
      <c r="Y113" s="271"/>
      <c r="Z113" s="270"/>
      <c r="AA113" s="270"/>
      <c r="AB113" s="269"/>
      <c r="AC113" s="263"/>
      <c r="AD113" s="268"/>
      <c r="AE113" s="267"/>
      <c r="AF113" s="266"/>
      <c r="AG113" s="265"/>
      <c r="AH113" s="264"/>
      <c r="AI113" s="263"/>
      <c r="AJ113" s="26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</row>
    <row r="114" spans="1:93" s="1" customFormat="1" ht="15" thickBot="1" x14ac:dyDescent="0.4">
      <c r="A114" s="181">
        <f>A110+1</f>
        <v>27</v>
      </c>
      <c r="B114" s="108">
        <v>0</v>
      </c>
      <c r="C114" s="107">
        <v>0</v>
      </c>
      <c r="D114" s="297">
        <v>0</v>
      </c>
      <c r="E114" s="103" cm="1">
        <f t="array" ref="E114:F116">AF110:AG112</f>
        <v>-1.2228629694104787</v>
      </c>
      <c r="F114" s="286">
        <v>-1.145485088935513</v>
      </c>
      <c r="G114" s="286" cm="1">
        <f t="array" ref="G114:G116">AI110:AI112</f>
        <v>-0.95027577390386953</v>
      </c>
      <c r="H114" s="286" cm="1">
        <f t="array" ref="H114:H116">AH110:AH112</f>
        <v>-0.23968430399206592</v>
      </c>
      <c r="I114" s="296">
        <f>AJ110</f>
        <v>-0.19351725797758776</v>
      </c>
      <c r="J114" s="295">
        <v>3</v>
      </c>
      <c r="K114" s="294" cm="1">
        <f t="array" ref="K114:N116" xml:space="preserve"> MMULT(E114:F116, TRANSPOSE(B114:C117))+H114:H116</f>
        <v>-0.23968430399206592</v>
      </c>
      <c r="L114" s="294">
        <v>-1.385169392927579</v>
      </c>
      <c r="M114" s="294">
        <v>-1.4625472734025446</v>
      </c>
      <c r="N114" s="294">
        <v>-2.6080323623380575</v>
      </c>
      <c r="O114" s="135">
        <f>1/(1+EXP(-K114))</f>
        <v>0.4403641505172356</v>
      </c>
      <c r="P114" s="135">
        <f>1/(1+EXP(-L114))</f>
        <v>0.20018005565884739</v>
      </c>
      <c r="Q114" s="135">
        <f>1/(1+EXP(-M114))</f>
        <v>0.18807803552360475</v>
      </c>
      <c r="R114" s="135">
        <f>1/(1+EXP(-N114))</f>
        <v>6.8623256831311749E-2</v>
      </c>
      <c r="S114" s="293" cm="1">
        <f t="array" ref="S114:S117">MMULT(TRANSPOSE(O114:R116), G114:G116)+I114</f>
        <v>-0.2352281193942857</v>
      </c>
      <c r="T114" s="273">
        <f>1/(1+EXP(-S114))</f>
        <v>0.44146263864147978</v>
      </c>
      <c r="U114" s="292" cm="1">
        <f t="array" ref="U114">0.25*(-SUMPRODUCT(D114:D117,LN(T114:T117))-SUMPRODUCT(1-D114:D117,LN(1-T114:T117)))</f>
        <v>0.68161863091526542</v>
      </c>
      <c r="V114" s="99" cm="1">
        <f t="array" ref="V114:V117">0.25*(T114:T117-D114:D117)</f>
        <v>0.11036565966036994</v>
      </c>
      <c r="W114" s="288" cm="1">
        <f t="array" ref="W114:W116" xml:space="preserve"> TRANSPOSE(MMULT( TRANSPOSE(_xlfn.ANCHORARRAY(V114)), TRANSPOSE(O114:R116)))</f>
        <v>9.945967943757095E-3</v>
      </c>
      <c r="X114" s="288">
        <f>SUM(_xlfn.ANCHORARRAY(V114))</f>
        <v>-1.5426140800785526E-3</v>
      </c>
      <c r="Y114" s="291" cm="1">
        <f t="array" ref="Y114:AB116">(G114:G116)*(TRANSPOSE(_xlfn.ANCHORARRAY(V114))*(O114:R116)*(1-O114:R116))</f>
        <v>-2.5846462085797484E-2</v>
      </c>
      <c r="Z114" s="60">
        <v>1.8190188497625773E-2</v>
      </c>
      <c r="AA114" s="60">
        <v>1.8521889418912266E-2</v>
      </c>
      <c r="AB114" s="99">
        <v>-8.2168280768554307E-3</v>
      </c>
      <c r="AC114" s="288" cm="1">
        <f t="array" ref="AC114:AD116">MMULT((_xlfn.ANCHORARRAY(Y114)),(B114:C117))</f>
        <v>1.0305061342056835E-2</v>
      </c>
      <c r="AD114" s="290">
        <v>9.9733604207703427E-3</v>
      </c>
      <c r="AE114" s="282">
        <f>SUM(Y114:AB114)</f>
        <v>2.6487877538851241E-3</v>
      </c>
      <c r="AF114" s="281" cm="1">
        <f t="array" ref="AF114:AG116">E114:F116-3*(_xlfn.ANCHORARRAY(AC114))</f>
        <v>-1.2537781534366492</v>
      </c>
      <c r="AG114" s="280">
        <v>-1.1754051701978241</v>
      </c>
      <c r="AH114" s="289" cm="1">
        <f t="array" ref="AH114:AH116">(H114:H116)-3*(AE114:AE116)</f>
        <v>-0.24763066725372129</v>
      </c>
      <c r="AI114" s="288" cm="1">
        <f t="array" ref="AI114:AI116">G114:G116-3*(_xlfn.ANCHORARRAY(W114))</f>
        <v>-0.9801136777351408</v>
      </c>
      <c r="AJ114" s="288">
        <f>I114-3*(X114)</f>
        <v>-0.1888894157373521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</row>
    <row r="115" spans="1:93" s="1" customFormat="1" ht="15" thickBot="1" x14ac:dyDescent="0.4">
      <c r="A115" s="182"/>
      <c r="B115" s="95">
        <v>0</v>
      </c>
      <c r="C115" s="94">
        <v>1</v>
      </c>
      <c r="D115" s="287">
        <v>1</v>
      </c>
      <c r="E115" s="36">
        <v>-0.5754754716222924</v>
      </c>
      <c r="F115" s="35">
        <v>0.59196329959710714</v>
      </c>
      <c r="G115" s="286">
        <v>0.17283525921525761</v>
      </c>
      <c r="H115" s="286">
        <v>-0.10805084544697799</v>
      </c>
      <c r="I115" s="34"/>
      <c r="J115" s="210"/>
      <c r="K115" s="285">
        <v>-0.10805084544697799</v>
      </c>
      <c r="L115" s="285">
        <v>0.48391245415012918</v>
      </c>
      <c r="M115" s="285">
        <v>-0.68352631706927036</v>
      </c>
      <c r="N115" s="285">
        <v>-9.1563017472163249E-2</v>
      </c>
      <c r="O115" s="133">
        <f>1/(1+EXP(-K115))</f>
        <v>0.47301353907511928</v>
      </c>
      <c r="P115" s="133">
        <f>1/(1+EXP(-L115))</f>
        <v>0.61867131725124269</v>
      </c>
      <c r="Q115" s="133">
        <f>1/(1+EXP(-M115))</f>
        <v>0.33547472014557556</v>
      </c>
      <c r="R115" s="133">
        <f>1/(1+EXP(-N115))</f>
        <v>0.47712522483462605</v>
      </c>
      <c r="S115" s="133">
        <v>8.7145320844430857E-2</v>
      </c>
      <c r="T115" s="273">
        <f>1/(1+EXP(-S115))</f>
        <v>0.52177255300061387</v>
      </c>
      <c r="U115" s="147"/>
      <c r="V115" s="88">
        <v>-0.11955686174984653</v>
      </c>
      <c r="W115" s="278">
        <v>-3.2492407069498186E-5</v>
      </c>
      <c r="X115" s="278"/>
      <c r="Y115" s="284">
        <v>4.7548775600284752E-3</v>
      </c>
      <c r="Z115" s="66">
        <v>-4.8749066868277674E-3</v>
      </c>
      <c r="AA115" s="66">
        <v>-4.9179817272304426E-3</v>
      </c>
      <c r="AB115" s="88">
        <v>5.8333796396611431E-3</v>
      </c>
      <c r="AC115" s="278">
        <v>9.1539791243070052E-4</v>
      </c>
      <c r="AD115" s="283">
        <v>9.5847295283337571E-4</v>
      </c>
      <c r="AE115" s="282">
        <f>SUM(Y115:AB115)</f>
        <v>7.9536878563140831E-4</v>
      </c>
      <c r="AF115" s="281">
        <v>-0.57822166535958452</v>
      </c>
      <c r="AG115" s="280">
        <v>0.58908788073860696</v>
      </c>
      <c r="AH115" s="279">
        <v>-0.11043695180387221</v>
      </c>
      <c r="AI115" s="278">
        <v>0.17293273643646612</v>
      </c>
      <c r="AJ115" s="278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</row>
    <row r="116" spans="1:93" s="1" customFormat="1" ht="15" thickBot="1" x14ac:dyDescent="0.4">
      <c r="A116" s="182"/>
      <c r="B116" s="95">
        <v>1</v>
      </c>
      <c r="C116" s="94">
        <v>0</v>
      </c>
      <c r="D116" s="287">
        <v>1</v>
      </c>
      <c r="E116" s="36">
        <v>-0.14913479079819489</v>
      </c>
      <c r="F116" s="35">
        <v>0.44761495435387555</v>
      </c>
      <c r="G116" s="286">
        <v>0.62112568341561036</v>
      </c>
      <c r="H116" s="286">
        <v>-0.10028743718805197</v>
      </c>
      <c r="I116" s="34"/>
      <c r="J116" s="210"/>
      <c r="K116" s="285">
        <v>-0.10028743718805197</v>
      </c>
      <c r="L116" s="285">
        <v>0.34732751716582355</v>
      </c>
      <c r="M116" s="285">
        <v>-0.24942222798624686</v>
      </c>
      <c r="N116" s="285">
        <v>0.19819272636762866</v>
      </c>
      <c r="O116" s="133">
        <f>1/(1+EXP(-K116))</f>
        <v>0.47494913308844744</v>
      </c>
      <c r="P116" s="133">
        <f>1/(1+EXP(-L116))</f>
        <v>0.58596935912510184</v>
      </c>
      <c r="Q116" s="133">
        <f>1/(1+EXP(-M116))</f>
        <v>0.43796571360377318</v>
      </c>
      <c r="R116" s="133">
        <f>1/(1+EXP(-N116))</f>
        <v>0.54938662696699414</v>
      </c>
      <c r="S116" s="133">
        <v>-4.2229645347825057E-2</v>
      </c>
      <c r="T116" s="273">
        <f>1/(1+EXP(-S116))</f>
        <v>0.48944415734038182</v>
      </c>
      <c r="U116" s="147"/>
      <c r="V116" s="88">
        <v>-0.12763896066490454</v>
      </c>
      <c r="W116" s="278">
        <v>7.8509826542064176E-4</v>
      </c>
      <c r="X116" s="278"/>
      <c r="Y116" s="284">
        <v>1.7094717578310194E-2</v>
      </c>
      <c r="Z116" s="66">
        <v>-1.8016124904224447E-2</v>
      </c>
      <c r="AA116" s="66">
        <v>-1.9514870323724339E-2</v>
      </c>
      <c r="AB116" s="88">
        <v>2.0802688948269348E-2</v>
      </c>
      <c r="AC116" s="278">
        <v>1.2878186245450091E-3</v>
      </c>
      <c r="AD116" s="283">
        <v>2.7865640440449015E-3</v>
      </c>
      <c r="AE116" s="282">
        <f>SUM(Y116:AB116)</f>
        <v>3.6641129863075605E-4</v>
      </c>
      <c r="AF116" s="281">
        <v>-0.15299824667182993</v>
      </c>
      <c r="AG116" s="280">
        <v>0.43925526222174083</v>
      </c>
      <c r="AH116" s="279">
        <v>-0.10138667108394424</v>
      </c>
      <c r="AI116" s="278">
        <v>0.61877038861934841</v>
      </c>
      <c r="AJ116" s="278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</row>
    <row r="117" spans="1:93" s="1" customFormat="1" ht="15" thickBot="1" x14ac:dyDescent="0.4">
      <c r="A117" s="183"/>
      <c r="B117" s="277">
        <v>1</v>
      </c>
      <c r="C117" s="276">
        <v>1</v>
      </c>
      <c r="D117" s="275">
        <v>0</v>
      </c>
      <c r="E117" s="18"/>
      <c r="F117" s="17"/>
      <c r="G117" s="274"/>
      <c r="H117" s="274"/>
      <c r="I117" s="16"/>
      <c r="J117" s="241"/>
      <c r="K117" s="270"/>
      <c r="L117" s="270"/>
      <c r="M117" s="270"/>
      <c r="N117" s="270"/>
      <c r="O117" s="129"/>
      <c r="P117" s="129"/>
      <c r="Q117" s="129"/>
      <c r="R117" s="129"/>
      <c r="S117" s="129">
        <v>0.16497392957593535</v>
      </c>
      <c r="T117" s="273">
        <f>1/(1+EXP(-S117))</f>
        <v>0.54115019469721037</v>
      </c>
      <c r="U117" s="272"/>
      <c r="V117" s="269">
        <v>0.13528754867430259</v>
      </c>
      <c r="W117" s="263"/>
      <c r="X117" s="263"/>
      <c r="Y117" s="271"/>
      <c r="Z117" s="270"/>
      <c r="AA117" s="270"/>
      <c r="AB117" s="269"/>
      <c r="AC117" s="263"/>
      <c r="AD117" s="268"/>
      <c r="AE117" s="267"/>
      <c r="AF117" s="266"/>
      <c r="AG117" s="265"/>
      <c r="AH117" s="264"/>
      <c r="AI117" s="263"/>
      <c r="AJ117" s="263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</row>
    <row r="118" spans="1:93" s="1" customFormat="1" ht="15" thickBot="1" x14ac:dyDescent="0.4">
      <c r="A118" s="181">
        <f>A114+1</f>
        <v>28</v>
      </c>
      <c r="B118" s="108">
        <v>0</v>
      </c>
      <c r="C118" s="107">
        <v>0</v>
      </c>
      <c r="D118" s="297">
        <v>0</v>
      </c>
      <c r="E118" s="103" cm="1">
        <f t="array" ref="E118:F120">AF114:AG116</f>
        <v>-1.2537781534366492</v>
      </c>
      <c r="F118" s="286">
        <v>-1.1754051701978241</v>
      </c>
      <c r="G118" s="286" cm="1">
        <f t="array" ref="G118:G120">AI114:AI116</f>
        <v>-0.9801136777351408</v>
      </c>
      <c r="H118" s="286" cm="1">
        <f t="array" ref="H118:H120">AH114:AH116</f>
        <v>-0.24763066725372129</v>
      </c>
      <c r="I118" s="296">
        <f>AJ114</f>
        <v>-0.1888894157373521</v>
      </c>
      <c r="J118" s="295">
        <v>3</v>
      </c>
      <c r="K118" s="294" cm="1">
        <f t="array" ref="K118:N120" xml:space="preserve"> MMULT(E118:F120, TRANSPOSE(B118:C121))+H118:H120</f>
        <v>-0.24763066725372129</v>
      </c>
      <c r="L118" s="294">
        <v>-1.4230358374515455</v>
      </c>
      <c r="M118" s="294">
        <v>-1.5014088206903704</v>
      </c>
      <c r="N118" s="294">
        <v>-2.6768139908881943</v>
      </c>
      <c r="O118" s="135">
        <f>1/(1+EXP(-K118))</f>
        <v>0.43840675830744136</v>
      </c>
      <c r="P118" s="135">
        <f>1/(1+EXP(-L118))</f>
        <v>0.19418610117271864</v>
      </c>
      <c r="Q118" s="135">
        <f>1/(1+EXP(-M118))</f>
        <v>0.18221549720057936</v>
      </c>
      <c r="R118" s="135">
        <f>1/(1+EXP(-N118))</f>
        <v>6.4355452146647438E-2</v>
      </c>
      <c r="S118" s="293" cm="1">
        <f t="array" ref="S118:S121">MMULT(TRANSPOSE(O118:R120), G118:G120)+I118</f>
        <v>-0.24316635423901214</v>
      </c>
      <c r="T118" s="273">
        <f>1/(1+EXP(-S118))</f>
        <v>0.43950620066374074</v>
      </c>
      <c r="U118" s="292" cm="1">
        <f t="array" ref="U118">0.25*(-SUMPRODUCT(D118:D121,LN(T118:T121))-SUMPRODUCT(1-D118:D121,LN(1-T118:T121)))</f>
        <v>0.68062149661681359</v>
      </c>
      <c r="V118" s="99" cm="1">
        <f t="array" ref="V118:V121">0.25*(T118:T121-D118:D121)</f>
        <v>0.10987655016593519</v>
      </c>
      <c r="W118" s="288" cm="1">
        <f t="array" ref="W118:W120" xml:space="preserve"> TRANSPOSE(MMULT( TRANSPOSE(_xlfn.ANCHORARRAY(V118)), TRANSPOSE(O118:R120)))</f>
        <v>1.0466582476555878E-2</v>
      </c>
      <c r="X118" s="288">
        <f>SUM(_xlfn.ANCHORARRAY(V118))</f>
        <v>-1.5638399168109163E-3</v>
      </c>
      <c r="Y118" s="291" cm="1">
        <f t="array" ref="Y118:AB120">(G118:G120)*(TRANSPOSE(_xlfn.ANCHORARRAY(V118))*(O118:R120)*(1-O118:R120))</f>
        <v>-2.6514325186585256E-2</v>
      </c>
      <c r="Z118" s="60">
        <v>1.8320910981799766E-2</v>
      </c>
      <c r="AA118" s="60">
        <v>1.8615993318938501E-2</v>
      </c>
      <c r="AB118" s="99">
        <v>-7.9956425902081938E-3</v>
      </c>
      <c r="AC118" s="288" cm="1">
        <f t="array" ref="AC118:AD120">MMULT((_xlfn.ANCHORARRAY(Y118)),(B118:C121))</f>
        <v>1.0620350728730308E-2</v>
      </c>
      <c r="AD118" s="290">
        <v>1.0325268391591572E-2</v>
      </c>
      <c r="AE118" s="282">
        <f>SUM(Y118:AB118)</f>
        <v>2.4269365239448174E-3</v>
      </c>
      <c r="AF118" s="281" cm="1">
        <f t="array" ref="AF118:AG120">E118:F120-3*(_xlfn.ANCHORARRAY(AC118))</f>
        <v>-1.2856392056228401</v>
      </c>
      <c r="AG118" s="280">
        <v>-1.2063809753725989</v>
      </c>
      <c r="AH118" s="289" cm="1">
        <f t="array" ref="AH118:AH120">(H118:H120)-3*(AE118:AE120)</f>
        <v>-0.25491147682555576</v>
      </c>
      <c r="AI118" s="288" cm="1">
        <f t="array" ref="AI118:AI120">G118:G120-3*(_xlfn.ANCHORARRAY(W118))</f>
        <v>-1.0115134251648084</v>
      </c>
      <c r="AJ118" s="288">
        <f>I118-3*(X118)</f>
        <v>-0.18419789598691935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</row>
    <row r="119" spans="1:93" s="1" customFormat="1" ht="15" thickBot="1" x14ac:dyDescent="0.4">
      <c r="A119" s="182"/>
      <c r="B119" s="95">
        <v>0</v>
      </c>
      <c r="C119" s="94">
        <v>1</v>
      </c>
      <c r="D119" s="287">
        <v>1</v>
      </c>
      <c r="E119" s="36">
        <v>-0.57822166535958452</v>
      </c>
      <c r="F119" s="35">
        <v>0.58908788073860696</v>
      </c>
      <c r="G119" s="286">
        <v>0.17293273643646612</v>
      </c>
      <c r="H119" s="286">
        <v>-0.11043695180387221</v>
      </c>
      <c r="I119" s="34"/>
      <c r="J119" s="210"/>
      <c r="K119" s="285">
        <v>-0.11043695180387221</v>
      </c>
      <c r="L119" s="285">
        <v>0.47865092893473477</v>
      </c>
      <c r="M119" s="285">
        <v>-0.68865861716345678</v>
      </c>
      <c r="N119" s="285">
        <v>-9.9570736424849773E-2</v>
      </c>
      <c r="O119" s="133">
        <f>1/(1+EXP(-K119))</f>
        <v>0.47241878879304211</v>
      </c>
      <c r="P119" s="133">
        <f>1/(1+EXP(-L119))</f>
        <v>0.61742926071877757</v>
      </c>
      <c r="Q119" s="133">
        <f>1/(1+EXP(-M119))</f>
        <v>0.33433153693999801</v>
      </c>
      <c r="R119" s="133">
        <f>1/(1+EXP(-N119))</f>
        <v>0.47512786171783794</v>
      </c>
      <c r="S119" s="133">
        <v>8.8719236530613782E-2</v>
      </c>
      <c r="T119" s="273">
        <f>1/(1+EXP(-S119))</f>
        <v>0.52216527227793219</v>
      </c>
      <c r="U119" s="147"/>
      <c r="V119" s="88">
        <v>-0.11945868193051695</v>
      </c>
      <c r="W119" s="278">
        <v>-9.3443538282625416E-5</v>
      </c>
      <c r="X119" s="278"/>
      <c r="Y119" s="284">
        <v>4.735858428778726E-3</v>
      </c>
      <c r="Z119" s="66">
        <v>-4.8797086185307613E-3</v>
      </c>
      <c r="AA119" s="66">
        <v>-4.9056676068878141E-3</v>
      </c>
      <c r="AB119" s="88">
        <v>5.842812066015641E-3</v>
      </c>
      <c r="AC119" s="278">
        <v>9.371444591278269E-4</v>
      </c>
      <c r="AD119" s="283">
        <v>9.6310344748487976E-4</v>
      </c>
      <c r="AE119" s="282">
        <f>SUM(Y119:AB119)</f>
        <v>7.9329426937579158E-4</v>
      </c>
      <c r="AF119" s="281">
        <v>-0.58103309873696796</v>
      </c>
      <c r="AG119" s="280">
        <v>0.58619857039615231</v>
      </c>
      <c r="AH119" s="279">
        <v>-0.11281683461199958</v>
      </c>
      <c r="AI119" s="278">
        <v>0.17321306705131401</v>
      </c>
      <c r="AJ119" s="278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</row>
    <row r="120" spans="1:93" s="1" customFormat="1" ht="15" thickBot="1" x14ac:dyDescent="0.4">
      <c r="A120" s="182"/>
      <c r="B120" s="95">
        <v>1</v>
      </c>
      <c r="C120" s="94">
        <v>0</v>
      </c>
      <c r="D120" s="287">
        <v>1</v>
      </c>
      <c r="E120" s="36">
        <v>-0.15299824667182993</v>
      </c>
      <c r="F120" s="35">
        <v>0.43925526222174083</v>
      </c>
      <c r="G120" s="286">
        <v>0.61877038861934841</v>
      </c>
      <c r="H120" s="286">
        <v>-0.10138667108394424</v>
      </c>
      <c r="I120" s="34"/>
      <c r="J120" s="210"/>
      <c r="K120" s="285">
        <v>-0.10138667108394424</v>
      </c>
      <c r="L120" s="285">
        <v>0.3378685911377966</v>
      </c>
      <c r="M120" s="285">
        <v>-0.25438491775577415</v>
      </c>
      <c r="N120" s="285">
        <v>0.18487034446596667</v>
      </c>
      <c r="O120" s="133">
        <f>1/(1+EXP(-K120))</f>
        <v>0.47467502200996786</v>
      </c>
      <c r="P120" s="133">
        <f>1/(1+EXP(-L120))</f>
        <v>0.58367268551297913</v>
      </c>
      <c r="Q120" s="133">
        <f>1/(1+EXP(-M120))</f>
        <v>0.43674451730569958</v>
      </c>
      <c r="R120" s="133">
        <f>1/(1+EXP(-N120))</f>
        <v>0.54608640273707076</v>
      </c>
      <c r="S120" s="133">
        <v>-3.9419874578288411E-2</v>
      </c>
      <c r="T120" s="273">
        <f>1/(1+EXP(-S120))</f>
        <v>0.49014630731524095</v>
      </c>
      <c r="U120" s="147"/>
      <c r="V120" s="88">
        <v>-0.12746342317118975</v>
      </c>
      <c r="W120" s="278">
        <v>7.4665534248880006E-4</v>
      </c>
      <c r="X120" s="278"/>
      <c r="Y120" s="284">
        <v>1.6953484273047707E-2</v>
      </c>
      <c r="Z120" s="66">
        <v>-1.796186863322535E-2</v>
      </c>
      <c r="AA120" s="66">
        <v>-1.9402066536403945E-2</v>
      </c>
      <c r="AB120" s="88">
        <v>2.0779962684509774E-2</v>
      </c>
      <c r="AC120" s="278">
        <v>1.3778961481058297E-3</v>
      </c>
      <c r="AD120" s="283">
        <v>2.8180940512844248E-3</v>
      </c>
      <c r="AE120" s="282">
        <f>SUM(Y120:AB120)</f>
        <v>3.6951178792818742E-4</v>
      </c>
      <c r="AF120" s="281">
        <v>-0.15713193511614743</v>
      </c>
      <c r="AG120" s="280">
        <v>0.43080098006788753</v>
      </c>
      <c r="AH120" s="279">
        <v>-0.1024952064477288</v>
      </c>
      <c r="AI120" s="278">
        <v>0.61653042259188195</v>
      </c>
      <c r="AJ120" s="278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</row>
    <row r="121" spans="1:93" s="1" customFormat="1" ht="15" thickBot="1" x14ac:dyDescent="0.4">
      <c r="A121" s="183"/>
      <c r="B121" s="277">
        <v>1</v>
      </c>
      <c r="C121" s="276">
        <v>1</v>
      </c>
      <c r="D121" s="275">
        <v>0</v>
      </c>
      <c r="E121" s="18"/>
      <c r="F121" s="17"/>
      <c r="G121" s="274"/>
      <c r="H121" s="274"/>
      <c r="I121" s="16"/>
      <c r="J121" s="241"/>
      <c r="K121" s="270"/>
      <c r="L121" s="270"/>
      <c r="M121" s="270"/>
      <c r="N121" s="270"/>
      <c r="O121" s="129"/>
      <c r="P121" s="129"/>
      <c r="Q121" s="129"/>
      <c r="R121" s="129"/>
      <c r="S121" s="129">
        <v>0.16810218230232124</v>
      </c>
      <c r="T121" s="273">
        <f>1/(1+EXP(-S121))</f>
        <v>0.54192686007584245</v>
      </c>
      <c r="U121" s="272"/>
      <c r="V121" s="269">
        <v>0.13548171501896061</v>
      </c>
      <c r="W121" s="263"/>
      <c r="X121" s="263"/>
      <c r="Y121" s="271"/>
      <c r="Z121" s="270"/>
      <c r="AA121" s="270"/>
      <c r="AB121" s="269"/>
      <c r="AC121" s="263"/>
      <c r="AD121" s="268"/>
      <c r="AE121" s="267"/>
      <c r="AF121" s="266"/>
      <c r="AG121" s="265"/>
      <c r="AH121" s="264"/>
      <c r="AI121" s="263"/>
      <c r="AJ121" s="263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</row>
    <row r="122" spans="1:93" s="1" customFormat="1" ht="15" thickBot="1" x14ac:dyDescent="0.4">
      <c r="A122" s="181">
        <f>A118+1</f>
        <v>29</v>
      </c>
      <c r="B122" s="108">
        <v>0</v>
      </c>
      <c r="C122" s="107">
        <v>0</v>
      </c>
      <c r="D122" s="297">
        <v>0</v>
      </c>
      <c r="E122" s="103" cm="1">
        <f t="array" ref="E122:F124">AF118:AG120</f>
        <v>-1.2856392056228401</v>
      </c>
      <c r="F122" s="286">
        <v>-1.2063809753725989</v>
      </c>
      <c r="G122" s="286" cm="1">
        <f t="array" ref="G122:G124">AI118:AI120</f>
        <v>-1.0115134251648084</v>
      </c>
      <c r="H122" s="286" cm="1">
        <f t="array" ref="H122:H124">AH118:AH120</f>
        <v>-0.25491147682555576</v>
      </c>
      <c r="I122" s="296">
        <f>AJ118</f>
        <v>-0.18419789598691935</v>
      </c>
      <c r="J122" s="295">
        <v>3</v>
      </c>
      <c r="K122" s="294" cm="1">
        <f t="array" ref="K122:N124" xml:space="preserve"> MMULT(E122:F124, TRANSPOSE(B122:C125))+H122:H124</f>
        <v>-0.25491147682555576</v>
      </c>
      <c r="L122" s="294">
        <v>-1.4612924521981547</v>
      </c>
      <c r="M122" s="294">
        <v>-1.5405506824483959</v>
      </c>
      <c r="N122" s="294">
        <v>-2.746931657820995</v>
      </c>
      <c r="O122" s="135">
        <f>1/(1+EXP(-K122))</f>
        <v>0.43661498875323651</v>
      </c>
      <c r="P122" s="135">
        <f>1/(1+EXP(-L122))</f>
        <v>0.18826972760854971</v>
      </c>
      <c r="Q122" s="135">
        <f>1/(1+EXP(-M122))</f>
        <v>0.17645523601589272</v>
      </c>
      <c r="R122" s="135">
        <f>1/(1+EXP(-N122))</f>
        <v>6.026017270294718E-2</v>
      </c>
      <c r="S122" s="293" cm="1">
        <f t="array" ref="S122:S125">MMULT(TRANSPOSE(O122:R124), G122:G124)+I122</f>
        <v>-0.25163227411470479</v>
      </c>
      <c r="T122" s="273">
        <f>1/(1+EXP(-S122))</f>
        <v>0.4374217816813325</v>
      </c>
      <c r="U122" s="292" cm="1">
        <f t="array" ref="U122">0.25*(-SUMPRODUCT(D122:D125,LN(T122:T125))-SUMPRODUCT(1-D122:D125,LN(1-T122:T125)))</f>
        <v>0.6795523005415256</v>
      </c>
      <c r="V122" s="99" cm="1">
        <f t="array" ref="V122:V125">0.25*(T122:T125-D122:D125)</f>
        <v>0.10935544542033312</v>
      </c>
      <c r="W122" s="288" cm="1">
        <f t="array" ref="W122:W124" xml:space="preserve"> TRANSPOSE(MMULT( TRANSPOSE(_xlfn.ANCHORARRAY(V122)), TRANSPOSE(O122:R124)))</f>
        <v>1.0993837881862482E-2</v>
      </c>
      <c r="X122" s="288">
        <f>SUM(_xlfn.ANCHORARRAY(V122))</f>
        <v>-1.5872169895266575E-3</v>
      </c>
      <c r="Y122" s="291" cm="1">
        <f t="array" ref="Y122:AB124">(G122:G124)*(TRANSPOSE(_xlfn.ANCHORARRAY(V122))*(O122:R124)*(1-O122:R124))</f>
        <v>-2.7209213871297343E-2</v>
      </c>
      <c r="Z122" s="60">
        <v>1.8449067743332635E-2</v>
      </c>
      <c r="AA122" s="60">
        <v>1.8709299881456958E-2</v>
      </c>
      <c r="AB122" s="99">
        <v>-7.7721689997212271E-3</v>
      </c>
      <c r="AC122" s="288" cm="1">
        <f t="array" ref="AC122:AD124">MMULT((_xlfn.ANCHORARRAY(Y122)),(B122:C125))</f>
        <v>1.0937130881735731E-2</v>
      </c>
      <c r="AD122" s="290">
        <v>1.0676898743611407E-2</v>
      </c>
      <c r="AE122" s="282">
        <f>SUM(Y122:AB122)</f>
        <v>2.1769847537710229E-3</v>
      </c>
      <c r="AF122" s="281" cm="1">
        <f t="array" ref="AF122:AG124">E122:F124-3*(_xlfn.ANCHORARRAY(AC122))</f>
        <v>-1.3184505982680472</v>
      </c>
      <c r="AG122" s="280">
        <v>-1.2384116716034332</v>
      </c>
      <c r="AH122" s="289" cm="1">
        <f t="array" ref="AH122:AH124">(H122:H124)-3*(AE122:AE124)</f>
        <v>-0.26144243108686882</v>
      </c>
      <c r="AI122" s="288" cm="1">
        <f t="array" ref="AI122:AI124">G122:G124-3*(_xlfn.ANCHORARRAY(W122))</f>
        <v>-1.0444949388103959</v>
      </c>
      <c r="AJ122" s="288">
        <f>I122-3*(X122)</f>
        <v>-0.17943624501833938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</row>
    <row r="123" spans="1:93" s="1" customFormat="1" ht="15" thickBot="1" x14ac:dyDescent="0.4">
      <c r="A123" s="182"/>
      <c r="B123" s="95">
        <v>0</v>
      </c>
      <c r="C123" s="94">
        <v>1</v>
      </c>
      <c r="D123" s="287">
        <v>1</v>
      </c>
      <c r="E123" s="36">
        <v>-0.58103309873696796</v>
      </c>
      <c r="F123" s="35">
        <v>0.58619857039615231</v>
      </c>
      <c r="G123" s="286">
        <v>0.17321306705131401</v>
      </c>
      <c r="H123" s="286">
        <v>-0.11281683461199958</v>
      </c>
      <c r="I123" s="34"/>
      <c r="J123" s="210"/>
      <c r="K123" s="285">
        <v>-0.11281683461199958</v>
      </c>
      <c r="L123" s="285">
        <v>0.47338173578415271</v>
      </c>
      <c r="M123" s="285">
        <v>-0.6938499333489675</v>
      </c>
      <c r="N123" s="285">
        <v>-0.10765136295281523</v>
      </c>
      <c r="O123" s="133">
        <f>1/(1+EXP(-K123))</f>
        <v>0.47182566773554474</v>
      </c>
      <c r="P123" s="133">
        <f>1/(1+EXP(-L123))</f>
        <v>0.61618385493916605</v>
      </c>
      <c r="Q123" s="133">
        <f>1/(1+EXP(-M123))</f>
        <v>0.33317718434233345</v>
      </c>
      <c r="R123" s="133">
        <f>1/(1+EXP(-N123))</f>
        <v>0.47311311984013221</v>
      </c>
      <c r="S123" s="133">
        <v>9.0514008483617375E-2</v>
      </c>
      <c r="T123" s="273">
        <f>1/(1+EXP(-S123))</f>
        <v>0.5226130655618475</v>
      </c>
      <c r="U123" s="147"/>
      <c r="V123" s="88">
        <v>-0.11934673360953812</v>
      </c>
      <c r="W123" s="278">
        <v>-1.5553979352243841E-4</v>
      </c>
      <c r="X123" s="278"/>
      <c r="Y123" s="284">
        <v>4.7204121630556716E-3</v>
      </c>
      <c r="Z123" s="66">
        <v>-4.8890529759931861E-3</v>
      </c>
      <c r="AA123" s="66">
        <v>-4.8981319585270971E-3</v>
      </c>
      <c r="AB123" s="88">
        <v>5.8586237360032508E-3</v>
      </c>
      <c r="AC123" s="278">
        <v>9.6049177747615372E-4</v>
      </c>
      <c r="AD123" s="283">
        <v>9.6957076001006476E-4</v>
      </c>
      <c r="AE123" s="282">
        <f>SUM(Y123:AB123)</f>
        <v>7.9185096453863926E-4</v>
      </c>
      <c r="AF123" s="281">
        <v>-0.5839145740693964</v>
      </c>
      <c r="AG123" s="280">
        <v>0.58328985811612211</v>
      </c>
      <c r="AH123" s="279">
        <v>-0.1151923875056155</v>
      </c>
      <c r="AI123" s="278">
        <v>0.17367968643188131</v>
      </c>
      <c r="AJ123" s="278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</row>
    <row r="124" spans="1:93" s="1" customFormat="1" ht="15" thickBot="1" x14ac:dyDescent="0.4">
      <c r="A124" s="182"/>
      <c r="B124" s="95">
        <v>1</v>
      </c>
      <c r="C124" s="94">
        <v>0</v>
      </c>
      <c r="D124" s="287">
        <v>1</v>
      </c>
      <c r="E124" s="36">
        <v>-0.15713193511614743</v>
      </c>
      <c r="F124" s="35">
        <v>0.43080098006788753</v>
      </c>
      <c r="G124" s="286">
        <v>0.61653042259188195</v>
      </c>
      <c r="H124" s="286">
        <v>-0.1024952064477288</v>
      </c>
      <c r="I124" s="34"/>
      <c r="J124" s="210"/>
      <c r="K124" s="285">
        <v>-0.1024952064477288</v>
      </c>
      <c r="L124" s="285">
        <v>0.32830577362015873</v>
      </c>
      <c r="M124" s="285">
        <v>-0.25962714156387623</v>
      </c>
      <c r="N124" s="285">
        <v>0.1711738385040113</v>
      </c>
      <c r="O124" s="133">
        <f>1/(1+EXP(-K124))</f>
        <v>0.47439860692145891</v>
      </c>
      <c r="P124" s="133">
        <f>1/(1+EXP(-L124))</f>
        <v>0.58134708845414051</v>
      </c>
      <c r="Q124" s="133">
        <f>1/(1+EXP(-M124))</f>
        <v>0.43545536726724188</v>
      </c>
      <c r="R124" s="133">
        <f>1/(1+EXP(-N124))</f>
        <v>0.54268927579270687</v>
      </c>
      <c r="S124" s="133">
        <v>-3.6502612584987243E-2</v>
      </c>
      <c r="T124" s="273">
        <f>1/(1+EXP(-S124))</f>
        <v>0.49087536000141574</v>
      </c>
      <c r="U124" s="147"/>
      <c r="V124" s="88">
        <v>-0.12728115999964607</v>
      </c>
      <c r="W124" s="278">
        <v>7.0585044774566785E-4</v>
      </c>
      <c r="X124" s="278"/>
      <c r="Y124" s="284">
        <v>1.6811049935782096E-2</v>
      </c>
      <c r="Z124" s="66">
        <v>-1.7908312598726009E-2</v>
      </c>
      <c r="AA124" s="66">
        <v>-1.9291258787285017E-2</v>
      </c>
      <c r="AB124" s="88">
        <v>2.0761069202801304E-2</v>
      </c>
      <c r="AC124" s="278">
        <v>1.4698104155162865E-3</v>
      </c>
      <c r="AD124" s="283">
        <v>2.8527566040752947E-3</v>
      </c>
      <c r="AE124" s="282">
        <f>SUM(Y124:AB124)</f>
        <v>3.7254775257237333E-4</v>
      </c>
      <c r="AF124" s="281">
        <v>-0.16154136636269628</v>
      </c>
      <c r="AG124" s="280">
        <v>0.42224271025566162</v>
      </c>
      <c r="AH124" s="279">
        <v>-0.10361284970544593</v>
      </c>
      <c r="AI124" s="278">
        <v>0.61441287124864497</v>
      </c>
      <c r="AJ124" s="278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</row>
    <row r="125" spans="1:93" s="1" customFormat="1" ht="15" thickBot="1" x14ac:dyDescent="0.4">
      <c r="A125" s="183"/>
      <c r="B125" s="277">
        <v>1</v>
      </c>
      <c r="C125" s="276">
        <v>1</v>
      </c>
      <c r="D125" s="275">
        <v>0</v>
      </c>
      <c r="E125" s="18"/>
      <c r="F125" s="17"/>
      <c r="G125" s="274"/>
      <c r="H125" s="274"/>
      <c r="I125" s="16"/>
      <c r="J125" s="241"/>
      <c r="K125" s="270"/>
      <c r="L125" s="270"/>
      <c r="M125" s="270"/>
      <c r="N125" s="270"/>
      <c r="O125" s="129"/>
      <c r="P125" s="129"/>
      <c r="Q125" s="129"/>
      <c r="R125" s="129"/>
      <c r="S125" s="129">
        <v>0.17138195341158483</v>
      </c>
      <c r="T125" s="273">
        <f>1/(1+EXP(-S125))</f>
        <v>0.54274092479729763</v>
      </c>
      <c r="U125" s="272"/>
      <c r="V125" s="269">
        <v>0.13568523119932441</v>
      </c>
      <c r="W125" s="263"/>
      <c r="X125" s="263"/>
      <c r="Y125" s="271"/>
      <c r="Z125" s="270"/>
      <c r="AA125" s="270"/>
      <c r="AB125" s="269"/>
      <c r="AC125" s="263"/>
      <c r="AD125" s="268"/>
      <c r="AE125" s="267"/>
      <c r="AF125" s="266"/>
      <c r="AG125" s="265"/>
      <c r="AH125" s="264"/>
      <c r="AI125" s="263"/>
      <c r="AJ125" s="263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</row>
    <row r="126" spans="1:93" s="1" customFormat="1" ht="15" thickBot="1" x14ac:dyDescent="0.4">
      <c r="A126" s="181">
        <f>A122+1</f>
        <v>30</v>
      </c>
      <c r="B126" s="108">
        <v>0</v>
      </c>
      <c r="C126" s="107">
        <v>0</v>
      </c>
      <c r="D126" s="297">
        <v>0</v>
      </c>
      <c r="E126" s="103" cm="1">
        <f t="array" ref="E126:F128">AF122:AG124</f>
        <v>-1.3184505982680472</v>
      </c>
      <c r="F126" s="286">
        <v>-1.2384116716034332</v>
      </c>
      <c r="G126" s="286" cm="1">
        <f t="array" ref="G126:G128">AI122:AI124</f>
        <v>-1.0444949388103959</v>
      </c>
      <c r="H126" s="286" cm="1">
        <f t="array" ref="H126:H128">AH122:AH124</f>
        <v>-0.26144243108686882</v>
      </c>
      <c r="I126" s="296">
        <f>AJ122</f>
        <v>-0.17943624501833938</v>
      </c>
      <c r="J126" s="295">
        <v>3</v>
      </c>
      <c r="K126" s="294" cm="1">
        <f t="array" ref="K126:N128" xml:space="preserve"> MMULT(E126:F128, TRANSPOSE(B126:C129))+H126:H128</f>
        <v>-0.26144243108686882</v>
      </c>
      <c r="L126" s="294">
        <v>-1.4998541026903021</v>
      </c>
      <c r="M126" s="294">
        <v>-1.579893029354916</v>
      </c>
      <c r="N126" s="294">
        <v>-2.8183047009583495</v>
      </c>
      <c r="O126" s="135">
        <f>1/(1+EXP(-K126))</f>
        <v>0.43500915980350835</v>
      </c>
      <c r="P126" s="135">
        <f>1/(1+EXP(-L126))</f>
        <v>0.18244728488068734</v>
      </c>
      <c r="Q126" s="135">
        <f>1/(1+EXP(-M126))</f>
        <v>0.1708106322077369</v>
      </c>
      <c r="R126" s="135">
        <f>1/(1+EXP(-N126))</f>
        <v>5.6343002261570324E-2</v>
      </c>
      <c r="S126" s="293" cm="1">
        <f t="array" ref="S126:S129">MMULT(TRANSPOSE(O126:R128), G126:G128)+I126</f>
        <v>-0.26065199703786046</v>
      </c>
      <c r="T126" s="273">
        <f>1/(1+EXP(-S126))</f>
        <v>0.435203439643295</v>
      </c>
      <c r="U126" s="292" cm="1">
        <f t="array" ref="U126">0.25*(-SUMPRODUCT(D126:D129,LN(T126:T129))-SUMPRODUCT(1-D126:D129,LN(1-T126:T129)))</f>
        <v>0.67840744603145908</v>
      </c>
      <c r="V126" s="99" cm="1">
        <f t="array" ref="V126:V129">0.25*(T126:T129-D126:D129)</f>
        <v>0.10880085991082375</v>
      </c>
      <c r="W126" s="288" cm="1">
        <f t="array" ref="W126:W128" xml:space="preserve"> TRANSPOSE(MMULT( TRANSPOSE(_xlfn.ANCHORARRAY(V126)), TRANSPOSE(O126:R128)))</f>
        <v>1.1526246984426457E-2</v>
      </c>
      <c r="X126" s="288">
        <f>SUM(_xlfn.ANCHORARRAY(V126))</f>
        <v>-1.6128773128543383E-3</v>
      </c>
      <c r="Y126" s="291" cm="1">
        <f t="array" ref="Y126:AB128">(G126:G128)*(TRANSPOSE(_xlfn.ANCHORARRAY(V126))*(O126:R128)*(1-O126:R128))</f>
        <v>-2.793048496291084E-2</v>
      </c>
      <c r="Z126" s="60">
        <v>1.8574204092233943E-2</v>
      </c>
      <c r="AA126" s="60">
        <v>1.8801470918532834E-2</v>
      </c>
      <c r="AB126" s="99">
        <v>-7.5470029875291484E-3</v>
      </c>
      <c r="AC126" s="288" cm="1">
        <f t="array" ref="AC126:AD128">MMULT((_xlfn.ANCHORARRAY(Y126)),(B126:C129))</f>
        <v>1.1254467931003685E-2</v>
      </c>
      <c r="AD126" s="290">
        <v>1.1027201104704794E-2</v>
      </c>
      <c r="AE126" s="282">
        <f>SUM(Y126:AB126)</f>
        <v>1.8981870603267887E-3</v>
      </c>
      <c r="AF126" s="281" cm="1">
        <f t="array" ref="AF126:AG128">E126:F128-3*(_xlfn.ANCHORARRAY(AC126))</f>
        <v>-1.3522140020610582</v>
      </c>
      <c r="AG126" s="280">
        <v>-1.2714932749175476</v>
      </c>
      <c r="AH126" s="289" cm="1">
        <f t="array" ref="AH126:AH128">(H126:H128)-3*(AE126:AE128)</f>
        <v>-0.2671369922678492</v>
      </c>
      <c r="AI126" s="288" cm="1">
        <f t="array" ref="AI126:AI128">G126:G128-3*(_xlfn.ANCHORARRAY(W126))</f>
        <v>-1.0790736797636753</v>
      </c>
      <c r="AJ126" s="288">
        <f>I126-3*(X126)</f>
        <v>-0.17459761307977636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</row>
    <row r="127" spans="1:93" s="1" customFormat="1" ht="15" thickBot="1" x14ac:dyDescent="0.4">
      <c r="A127" s="182"/>
      <c r="B127" s="95">
        <v>0</v>
      </c>
      <c r="C127" s="94">
        <v>1</v>
      </c>
      <c r="D127" s="287">
        <v>1</v>
      </c>
      <c r="E127" s="36">
        <v>-0.5839145740693964</v>
      </c>
      <c r="F127" s="35">
        <v>0.58328985811612211</v>
      </c>
      <c r="G127" s="286">
        <v>0.17367968643188131</v>
      </c>
      <c r="H127" s="286">
        <v>-0.1151923875056155</v>
      </c>
      <c r="I127" s="34"/>
      <c r="J127" s="210"/>
      <c r="K127" s="285">
        <v>-0.1151923875056155</v>
      </c>
      <c r="L127" s="285">
        <v>0.46809747061050661</v>
      </c>
      <c r="M127" s="285">
        <v>-0.69910696157501184</v>
      </c>
      <c r="N127" s="285">
        <v>-0.11581710345888979</v>
      </c>
      <c r="O127" s="133">
        <f>1/(1+EXP(-K127))</f>
        <v>0.47123370510761003</v>
      </c>
      <c r="P127" s="133">
        <f>1/(1+EXP(-L127))</f>
        <v>0.61493335446314623</v>
      </c>
      <c r="Q127" s="133">
        <f>1/(1+EXP(-M127))</f>
        <v>0.33201025567725295</v>
      </c>
      <c r="R127" s="133">
        <f>1/(1+EXP(-N127))</f>
        <v>0.47107804587394658</v>
      </c>
      <c r="S127" s="133">
        <v>9.2539015640124789E-2</v>
      </c>
      <c r="T127" s="273">
        <f>1/(1+EXP(-S127))</f>
        <v>0.52311825855583771</v>
      </c>
      <c r="U127" s="147"/>
      <c r="V127" s="88">
        <v>-0.11922043536104057</v>
      </c>
      <c r="W127" s="278">
        <v>-2.1899916625542359E-4</v>
      </c>
      <c r="X127" s="278"/>
      <c r="Y127" s="284">
        <v>4.708487960348888E-3</v>
      </c>
      <c r="Z127" s="66">
        <v>-4.9030201898709524E-3</v>
      </c>
      <c r="AA127" s="66">
        <v>-4.8953887194700813E-3</v>
      </c>
      <c r="AB127" s="88">
        <v>5.8809504106909737E-3</v>
      </c>
      <c r="AC127" s="278">
        <v>9.8556169122089241E-4</v>
      </c>
      <c r="AD127" s="283">
        <v>9.7793022082002124E-4</v>
      </c>
      <c r="AE127" s="282">
        <f>SUM(Y127:AB127)</f>
        <v>7.9102946169882799E-4</v>
      </c>
      <c r="AF127" s="281">
        <v>-0.58687125914305904</v>
      </c>
      <c r="AG127" s="280">
        <v>0.58035606745366208</v>
      </c>
      <c r="AH127" s="279">
        <v>-0.11756547589071198</v>
      </c>
      <c r="AI127" s="278">
        <v>0.17433668393064758</v>
      </c>
      <c r="AJ127" s="278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</row>
    <row r="128" spans="1:93" s="1" customFormat="1" ht="15" thickBot="1" x14ac:dyDescent="0.4">
      <c r="A128" s="182"/>
      <c r="B128" s="95">
        <v>1</v>
      </c>
      <c r="C128" s="94">
        <v>0</v>
      </c>
      <c r="D128" s="287">
        <v>1</v>
      </c>
      <c r="E128" s="36">
        <v>-0.16154136636269628</v>
      </c>
      <c r="F128" s="35">
        <v>0.42224271025566162</v>
      </c>
      <c r="G128" s="286">
        <v>0.61441287124864497</v>
      </c>
      <c r="H128" s="286">
        <v>-0.10361284970544593</v>
      </c>
      <c r="I128" s="34"/>
      <c r="J128" s="210"/>
      <c r="K128" s="285">
        <v>-0.10361284970544593</v>
      </c>
      <c r="L128" s="285">
        <v>0.31862986055021569</v>
      </c>
      <c r="M128" s="285">
        <v>-0.26515421606814221</v>
      </c>
      <c r="N128" s="285">
        <v>0.15708849418751941</v>
      </c>
      <c r="O128" s="133">
        <f>1/(1+EXP(-K128))</f>
        <v>0.47411993664809671</v>
      </c>
      <c r="P128" s="133">
        <f>1/(1+EXP(-L128))</f>
        <v>0.5789903024222508</v>
      </c>
      <c r="Q128" s="133">
        <f>1/(1+EXP(-M128))</f>
        <v>0.43409711249230054</v>
      </c>
      <c r="R128" s="133">
        <f>1/(1+EXP(-N128))</f>
        <v>0.53919156315973893</v>
      </c>
      <c r="S128" s="133">
        <v>-3.346879546899012E-2</v>
      </c>
      <c r="T128" s="273">
        <f>1/(1+EXP(-S128))</f>
        <v>0.49163358209558417</v>
      </c>
      <c r="U128" s="147"/>
      <c r="V128" s="88">
        <v>-0.12709160447610396</v>
      </c>
      <c r="W128" s="278">
        <v>6.6230057539684584E-4</v>
      </c>
      <c r="X128" s="278"/>
      <c r="Y128" s="284">
        <v>1.6667388450234022E-2</v>
      </c>
      <c r="Z128" s="66">
        <v>-1.7855597921942797E-2</v>
      </c>
      <c r="AA128" s="66">
        <v>-1.9182533907914811E-2</v>
      </c>
      <c r="AB128" s="88">
        <v>2.074616594613006E-2</v>
      </c>
      <c r="AC128" s="278">
        <v>1.5636320382152492E-3</v>
      </c>
      <c r="AD128" s="283">
        <v>2.8905680241872629E-3</v>
      </c>
      <c r="AE128" s="282">
        <f>SUM(Y128:AB128)</f>
        <v>3.7542256650647393E-4</v>
      </c>
      <c r="AF128" s="281">
        <v>-0.16623226247734202</v>
      </c>
      <c r="AG128" s="280">
        <v>0.41357100618309983</v>
      </c>
      <c r="AH128" s="279">
        <v>-0.10473911740496536</v>
      </c>
      <c r="AI128" s="278">
        <v>0.61242596952245443</v>
      </c>
      <c r="AJ128" s="27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</row>
    <row r="129" spans="1:93" s="1" customFormat="1" ht="15" thickBot="1" x14ac:dyDescent="0.4">
      <c r="A129" s="183"/>
      <c r="B129" s="277">
        <v>1</v>
      </c>
      <c r="C129" s="276">
        <v>1</v>
      </c>
      <c r="D129" s="275">
        <v>0</v>
      </c>
      <c r="E129" s="18"/>
      <c r="F129" s="17"/>
      <c r="G129" s="274"/>
      <c r="H129" s="274"/>
      <c r="I129" s="16"/>
      <c r="J129" s="241"/>
      <c r="K129" s="270"/>
      <c r="L129" s="270"/>
      <c r="M129" s="270"/>
      <c r="N129" s="270"/>
      <c r="O129" s="129"/>
      <c r="P129" s="129"/>
      <c r="Q129" s="129"/>
      <c r="R129" s="129"/>
      <c r="S129" s="129">
        <v>0.17481669804841843</v>
      </c>
      <c r="T129" s="273">
        <f>1/(1+EXP(-S129))</f>
        <v>0.54359321045386577</v>
      </c>
      <c r="U129" s="272"/>
      <c r="V129" s="269">
        <v>0.13589830261346644</v>
      </c>
      <c r="W129" s="263"/>
      <c r="X129" s="263"/>
      <c r="Y129" s="271"/>
      <c r="Z129" s="270"/>
      <c r="AA129" s="270"/>
      <c r="AB129" s="269"/>
      <c r="AC129" s="263"/>
      <c r="AD129" s="268"/>
      <c r="AE129" s="267"/>
      <c r="AF129" s="266"/>
      <c r="AG129" s="265"/>
      <c r="AH129" s="264"/>
      <c r="AI129" s="263"/>
      <c r="AJ129" s="263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</row>
    <row r="130" spans="1:93" s="1" customFormat="1" ht="15" thickBot="1" x14ac:dyDescent="0.4">
      <c r="A130" s="181">
        <f>A126+1</f>
        <v>31</v>
      </c>
      <c r="B130" s="108">
        <v>0</v>
      </c>
      <c r="C130" s="107">
        <v>0</v>
      </c>
      <c r="D130" s="297">
        <v>0</v>
      </c>
      <c r="E130" s="103" cm="1">
        <f t="array" ref="E130:F132">AF126:AG128</f>
        <v>-1.3522140020610582</v>
      </c>
      <c r="F130" s="286">
        <v>-1.2714932749175476</v>
      </c>
      <c r="G130" s="286" cm="1">
        <f t="array" ref="G130:G132">AI126:AI128</f>
        <v>-1.0790736797636753</v>
      </c>
      <c r="H130" s="286" cm="1">
        <f t="array" ref="H130:H132">AH126:AH128</f>
        <v>-0.2671369922678492</v>
      </c>
      <c r="I130" s="296">
        <f>AJ126</f>
        <v>-0.17459761307977636</v>
      </c>
      <c r="J130" s="295">
        <v>3</v>
      </c>
      <c r="K130" s="294" cm="1">
        <f t="array" ref="K130:N132" xml:space="preserve"> MMULT(E130:F132, TRANSPOSE(B130:C133))+H130:H132</f>
        <v>-0.2671369922678492</v>
      </c>
      <c r="L130" s="294">
        <v>-1.5386302671853969</v>
      </c>
      <c r="M130" s="294">
        <v>-1.6193509943289075</v>
      </c>
      <c r="N130" s="294">
        <v>-2.8908442692464549</v>
      </c>
      <c r="O130" s="135">
        <f>1/(1+EXP(-K130))</f>
        <v>0.43361009381590582</v>
      </c>
      <c r="P130" s="135">
        <f>1/(1+EXP(-L130))</f>
        <v>0.1767344818508188</v>
      </c>
      <c r="Q130" s="135">
        <f>1/(1+EXP(-M130))</f>
        <v>0.16529439545345212</v>
      </c>
      <c r="R130" s="135">
        <f>1/(1+EXP(-N130))</f>
        <v>5.2608023804320468E-2</v>
      </c>
      <c r="S130" s="293" cm="1">
        <f t="array" ref="S130:S133">MMULT(TRANSPOSE(O130:R132), G130:G132)+I130</f>
        <v>-0.27025322075785063</v>
      </c>
      <c r="T130" s="273">
        <f>1/(1+EXP(-S130))</f>
        <v>0.43284493076412373</v>
      </c>
      <c r="U130" s="292" cm="1">
        <f t="array" ref="U130">0.25*(-SUMPRODUCT(D130:D133,LN(T130:T133))-SUMPRODUCT(1-D130:D133,LN(1-T130:T133)))</f>
        <v>0.67718337451376442</v>
      </c>
      <c r="V130" s="99" cm="1">
        <f t="array" ref="V130:V133">0.25*(T130:T133-D130:D133)</f>
        <v>0.10821123269103093</v>
      </c>
      <c r="W130" s="288" cm="1">
        <f t="array" ref="W130:W132" xml:space="preserve"> TRANSPOSE(MMULT( TRANSPOSE(_xlfn.ANCHORARRAY(V130)), TRANSPOSE(O130:R132)))</f>
        <v>1.2062254043305399E-2</v>
      </c>
      <c r="X130" s="288">
        <f>SUM(_xlfn.ANCHORARRAY(V130))</f>
        <v>-1.640947215619748E-3</v>
      </c>
      <c r="Y130" s="291" cm="1">
        <f t="array" ref="Y130:AB132">(G130:G132)*(TRANSPOSE(_xlfn.ANCHORARRAY(V130))*(O130:R132)*(1-O130:R132))</f>
        <v>-2.8677304803816726E-2</v>
      </c>
      <c r="Z130" s="60">
        <v>1.8695977264785831E-2</v>
      </c>
      <c r="AA130" s="60">
        <v>1.8892275616756889E-2</v>
      </c>
      <c r="AB130" s="99">
        <v>-7.3207996804774567E-3</v>
      </c>
      <c r="AC130" s="288" cm="1">
        <f t="array" ref="AC130:AD132">MMULT((_xlfn.ANCHORARRAY(Y130)),(B130:C133))</f>
        <v>1.1571475936279432E-2</v>
      </c>
      <c r="AD130" s="290">
        <v>1.1375177584308374E-2</v>
      </c>
      <c r="AE130" s="282">
        <f>SUM(Y130:AB130)</f>
        <v>1.5901483972485374E-3</v>
      </c>
      <c r="AF130" s="281" cm="1">
        <f t="array" ref="AF130:AG132">E130:F132-3*(_xlfn.ANCHORARRAY(AC130))</f>
        <v>-1.3869284298698965</v>
      </c>
      <c r="AG130" s="280">
        <v>-1.3056188076704727</v>
      </c>
      <c r="AH130" s="289" cm="1">
        <f t="array" ref="AH130:AH132">(H130:H132)-3*(AE130:AE132)</f>
        <v>-0.27190743745959484</v>
      </c>
      <c r="AI130" s="288" cm="1">
        <f t="array" ref="AI130:AI132">G130:G132-3*(_xlfn.ANCHORARRAY(W130))</f>
        <v>-1.1152604418935914</v>
      </c>
      <c r="AJ130" s="288">
        <f>I130-3*(X130)</f>
        <v>-0.16967477143291712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</row>
    <row r="131" spans="1:93" s="1" customFormat="1" ht="15" thickBot="1" x14ac:dyDescent="0.4">
      <c r="A131" s="182"/>
      <c r="B131" s="95">
        <v>0</v>
      </c>
      <c r="C131" s="94">
        <v>1</v>
      </c>
      <c r="D131" s="287">
        <v>1</v>
      </c>
      <c r="E131" s="36">
        <v>-0.58687125914305904</v>
      </c>
      <c r="F131" s="35">
        <v>0.58035606745366208</v>
      </c>
      <c r="G131" s="286">
        <v>0.17433668393064758</v>
      </c>
      <c r="H131" s="286">
        <v>-0.11756547589071198</v>
      </c>
      <c r="I131" s="34"/>
      <c r="J131" s="210"/>
      <c r="K131" s="285">
        <v>-0.11756547589071198</v>
      </c>
      <c r="L131" s="285">
        <v>0.4627905915629501</v>
      </c>
      <c r="M131" s="285">
        <v>-0.70443673503377102</v>
      </c>
      <c r="N131" s="285">
        <v>-0.12408066758010894</v>
      </c>
      <c r="O131" s="133">
        <f>1/(1+EXP(-K131))</f>
        <v>0.47064243738166167</v>
      </c>
      <c r="P131" s="133">
        <f>1/(1+EXP(-L131))</f>
        <v>0.61367597288077569</v>
      </c>
      <c r="Q131" s="133">
        <f>1/(1+EXP(-M131))</f>
        <v>0.33082928165080899</v>
      </c>
      <c r="R131" s="133">
        <f>1/(1+EXP(-N131))</f>
        <v>0.4690195708311628</v>
      </c>
      <c r="S131" s="133">
        <v>9.4803976511010607E-2</v>
      </c>
      <c r="T131" s="273">
        <f>1/(1+EXP(-S131))</f>
        <v>0.52368325843040131</v>
      </c>
      <c r="U131" s="147"/>
      <c r="V131" s="88">
        <v>-0.11907918539239967</v>
      </c>
      <c r="W131" s="278">
        <v>-2.8404658771652436E-4</v>
      </c>
      <c r="X131" s="278"/>
      <c r="Y131" s="284">
        <v>4.7000375950754739E-3</v>
      </c>
      <c r="Z131" s="66">
        <v>-4.9217038239638897E-3</v>
      </c>
      <c r="AA131" s="66">
        <v>-4.8974652932524069E-3</v>
      </c>
      <c r="AB131" s="88">
        <v>5.90995254553705E-3</v>
      </c>
      <c r="AC131" s="278">
        <v>1.0124872522846431E-3</v>
      </c>
      <c r="AD131" s="283">
        <v>9.8824872157316033E-4</v>
      </c>
      <c r="AE131" s="282">
        <f>SUM(Y131:AB131)</f>
        <v>7.9082102339622738E-4</v>
      </c>
      <c r="AF131" s="281">
        <v>-0.58990872089991297</v>
      </c>
      <c r="AG131" s="280">
        <v>0.57739132128894255</v>
      </c>
      <c r="AH131" s="279">
        <v>-0.11993793896090066</v>
      </c>
      <c r="AI131" s="278">
        <v>0.17518882369379715</v>
      </c>
      <c r="AJ131" s="278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</row>
    <row r="132" spans="1:93" s="1" customFormat="1" ht="15" thickBot="1" x14ac:dyDescent="0.4">
      <c r="A132" s="182"/>
      <c r="B132" s="95">
        <v>1</v>
      </c>
      <c r="C132" s="94">
        <v>0</v>
      </c>
      <c r="D132" s="287">
        <v>1</v>
      </c>
      <c r="E132" s="36">
        <v>-0.16623226247734202</v>
      </c>
      <c r="F132" s="35">
        <v>0.41357100618309983</v>
      </c>
      <c r="G132" s="286">
        <v>0.61242596952245443</v>
      </c>
      <c r="H132" s="286">
        <v>-0.10473911740496536</v>
      </c>
      <c r="I132" s="34"/>
      <c r="J132" s="210"/>
      <c r="K132" s="285">
        <v>-0.10473911740496536</v>
      </c>
      <c r="L132" s="285">
        <v>0.3088318887781345</v>
      </c>
      <c r="M132" s="285">
        <v>-0.27097137988230735</v>
      </c>
      <c r="N132" s="285">
        <v>0.14259962630079245</v>
      </c>
      <c r="O132" s="133">
        <f>1/(1+EXP(-K132))</f>
        <v>0.47383913228671726</v>
      </c>
      <c r="P132" s="133">
        <f>1/(1+EXP(-L132))</f>
        <v>0.57660011285622148</v>
      </c>
      <c r="Q132" s="133">
        <f>1/(1+EXP(-M132))</f>
        <v>0.43266863824923307</v>
      </c>
      <c r="R132" s="133">
        <f>1/(1+EXP(-N132))</f>
        <v>0.5355896184581358</v>
      </c>
      <c r="S132" s="133">
        <v>-3.0309254454138151E-2</v>
      </c>
      <c r="T132" s="273">
        <f>1/(1+EXP(-S132))</f>
        <v>0.49242326640868284</v>
      </c>
      <c r="U132" s="147"/>
      <c r="V132" s="88">
        <v>-0.12689418339782929</v>
      </c>
      <c r="W132" s="278">
        <v>6.1560695164585011E-4</v>
      </c>
      <c r="X132" s="278"/>
      <c r="Y132" s="284">
        <v>1.6522486744972854E-2</v>
      </c>
      <c r="Z132" s="66">
        <v>-1.7803890493163051E-2</v>
      </c>
      <c r="AA132" s="66">
        <v>-1.9076009154447592E-2</v>
      </c>
      <c r="AB132" s="88">
        <v>2.0735446989080895E-2</v>
      </c>
      <c r="AC132" s="278">
        <v>1.6594378346333032E-3</v>
      </c>
      <c r="AD132" s="283">
        <v>2.9315564959178433E-3</v>
      </c>
      <c r="AE132" s="282">
        <f>SUM(Y132:AB132)</f>
        <v>3.7803408644310546E-4</v>
      </c>
      <c r="AF132" s="281">
        <v>-0.17121057598124192</v>
      </c>
      <c r="AG132" s="280">
        <v>0.40477633669534629</v>
      </c>
      <c r="AH132" s="279">
        <v>-0.10587321966429468</v>
      </c>
      <c r="AI132" s="278">
        <v>0.61057914866751684</v>
      </c>
      <c r="AJ132" s="278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</row>
    <row r="133" spans="1:93" s="1" customFormat="1" ht="15" thickBot="1" x14ac:dyDescent="0.4">
      <c r="A133" s="183"/>
      <c r="B133" s="277">
        <v>1</v>
      </c>
      <c r="C133" s="276">
        <v>1</v>
      </c>
      <c r="D133" s="275">
        <v>0</v>
      </c>
      <c r="E133" s="18"/>
      <c r="F133" s="17"/>
      <c r="G133" s="274"/>
      <c r="H133" s="274"/>
      <c r="I133" s="16"/>
      <c r="J133" s="241"/>
      <c r="K133" s="270"/>
      <c r="L133" s="270"/>
      <c r="M133" s="270"/>
      <c r="N133" s="270"/>
      <c r="O133" s="129"/>
      <c r="P133" s="129"/>
      <c r="Q133" s="129"/>
      <c r="R133" s="129"/>
      <c r="S133" s="129">
        <v>0.17841076111626616</v>
      </c>
      <c r="T133" s="273">
        <f>1/(1+EXP(-S133))</f>
        <v>0.54448475553431308</v>
      </c>
      <c r="U133" s="272"/>
      <c r="V133" s="269">
        <v>0.13612118888357827</v>
      </c>
      <c r="W133" s="263"/>
      <c r="X133" s="263"/>
      <c r="Y133" s="271"/>
      <c r="Z133" s="270"/>
      <c r="AA133" s="270"/>
      <c r="AB133" s="269"/>
      <c r="AC133" s="263"/>
      <c r="AD133" s="268"/>
      <c r="AE133" s="267"/>
      <c r="AF133" s="266"/>
      <c r="AG133" s="265"/>
      <c r="AH133" s="264"/>
      <c r="AI133" s="263"/>
      <c r="AJ133" s="26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</row>
    <row r="134" spans="1:93" s="1" customFormat="1" ht="15" thickBot="1" x14ac:dyDescent="0.4">
      <c r="A134" s="181">
        <f>A130+1</f>
        <v>32</v>
      </c>
      <c r="B134" s="108">
        <v>0</v>
      </c>
      <c r="C134" s="107">
        <v>0</v>
      </c>
      <c r="D134" s="297">
        <v>0</v>
      </c>
      <c r="E134" s="103" cm="1">
        <f t="array" ref="E134:F136">AF130:AG132</f>
        <v>-1.3869284298698965</v>
      </c>
      <c r="F134" s="286">
        <v>-1.3056188076704727</v>
      </c>
      <c r="G134" s="286" cm="1">
        <f t="array" ref="G134:G136">AI130:AI132</f>
        <v>-1.1152604418935914</v>
      </c>
      <c r="H134" s="286" cm="1">
        <f t="array" ref="H134:H136">AH130:AH132</f>
        <v>-0.27190743745959484</v>
      </c>
      <c r="I134" s="296">
        <f>AJ130</f>
        <v>-0.16967477143291712</v>
      </c>
      <c r="J134" s="295">
        <v>3</v>
      </c>
      <c r="K134" s="294" cm="1">
        <f t="array" ref="K134:N136" xml:space="preserve"> MMULT(E134:F136, TRANSPOSE(B134:C137))+H134:H136</f>
        <v>-0.27190743745959484</v>
      </c>
      <c r="L134" s="294">
        <v>-1.5775262451300676</v>
      </c>
      <c r="M134" s="294">
        <v>-1.6588358673294914</v>
      </c>
      <c r="N134" s="294">
        <v>-2.9644546749999638</v>
      </c>
      <c r="O134" s="135">
        <f>1/(1+EXP(-K134))</f>
        <v>0.43243888198083008</v>
      </c>
      <c r="P134" s="135">
        <f>1/(1+EXP(-L134))</f>
        <v>0.17114611139900701</v>
      </c>
      <c r="Q134" s="135">
        <f>1/(1+EXP(-M134))</f>
        <v>0.15991832980599666</v>
      </c>
      <c r="R134" s="135">
        <f>1/(1+EXP(-N134))</f>
        <v>4.9057772606207618E-2</v>
      </c>
      <c r="S134" s="293" cm="1">
        <f t="array" ref="S134:S137">MMULT(TRANSPOSE(O134:R136), G134:G136)+I134</f>
        <v>-0.28046533858197709</v>
      </c>
      <c r="T134" s="273">
        <f>1/(1+EXP(-S134))</f>
        <v>0.43033969580180198</v>
      </c>
      <c r="U134" s="292" cm="1">
        <f t="array" ref="U134">0.25*(-SUMPRODUCT(D134:D137,LN(T134:T137))-SUMPRODUCT(1-D134:D137,LN(1-T134:T137)))</f>
        <v>0.67587657223751885</v>
      </c>
      <c r="V134" s="99" cm="1">
        <f t="array" ref="V134:V137">0.25*(T134:T137-D134:D137)</f>
        <v>0.1075849239504505</v>
      </c>
      <c r="W134" s="288" cm="1">
        <f t="array" ref="W134:W136" xml:space="preserve"> TRANSPOSE(MMULT( TRANSPOSE(_xlfn.ANCHORARRAY(V134)), TRANSPOSE(O134:R136)))</f>
        <v>1.2600255145905268E-2</v>
      </c>
      <c r="X134" s="288">
        <f>SUM(_xlfn.ANCHORARRAY(V134))</f>
        <v>-1.6715394934302685E-3</v>
      </c>
      <c r="Y134" s="291" cm="1">
        <f t="array" ref="Y134:AB136">(G134:G136)*(TRANSPOSE(_xlfn.ANCHORARRAY(V134))*(O134:R136)*(1-O134:R136))</f>
        <v>-2.9448629406174896E-2</v>
      </c>
      <c r="Z134" s="60">
        <v>1.8814159807442988E-2</v>
      </c>
      <c r="AA134" s="60">
        <v>1.898159091946492E-2</v>
      </c>
      <c r="AB134" s="99">
        <v>-7.0942552036009007E-3</v>
      </c>
      <c r="AC134" s="288" cm="1">
        <f t="array" ref="AC134:AD136">MMULT((_xlfn.ANCHORARRAY(Y134)),(B134:C137))</f>
        <v>1.188733571586402E-2</v>
      </c>
      <c r="AD134" s="290">
        <v>1.1719904603842087E-2</v>
      </c>
      <c r="AE134" s="282">
        <f>SUM(Y134:AB134)</f>
        <v>1.2528661171321114E-3</v>
      </c>
      <c r="AF134" s="281" cm="1">
        <f t="array" ref="AF134:AG136">E134:F136-3*(_xlfn.ANCHORARRAY(AC134))</f>
        <v>-1.4225904370174887</v>
      </c>
      <c r="AG134" s="280">
        <v>-1.3407785214819989</v>
      </c>
      <c r="AH134" s="289" cm="1">
        <f t="array" ref="AH134:AH136">(H134:H136)-3*(AE134:AE136)</f>
        <v>-0.27566603581099119</v>
      </c>
      <c r="AI134" s="288" cm="1">
        <f t="array" ref="AI134:AI136">G134:G136-3*(_xlfn.ANCHORARRAY(W134))</f>
        <v>-1.1530612073313071</v>
      </c>
      <c r="AJ134" s="288">
        <f>I134-3*(X134)</f>
        <v>-0.16466015295262632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</row>
    <row r="135" spans="1:93" s="1" customFormat="1" ht="15" thickBot="1" x14ac:dyDescent="0.4">
      <c r="A135" s="182"/>
      <c r="B135" s="95">
        <v>0</v>
      </c>
      <c r="C135" s="94">
        <v>1</v>
      </c>
      <c r="D135" s="287">
        <v>1</v>
      </c>
      <c r="E135" s="36">
        <v>-0.58990872089991297</v>
      </c>
      <c r="F135" s="35">
        <v>0.57739132128894255</v>
      </c>
      <c r="G135" s="286">
        <v>0.17518882369379715</v>
      </c>
      <c r="H135" s="286">
        <v>-0.11993793896090066</v>
      </c>
      <c r="I135" s="34"/>
      <c r="J135" s="210"/>
      <c r="K135" s="285">
        <v>-0.11993793896090066</v>
      </c>
      <c r="L135" s="285">
        <v>0.45745338232804189</v>
      </c>
      <c r="M135" s="285">
        <v>-0.70984665986081363</v>
      </c>
      <c r="N135" s="285">
        <v>-0.13245533857187108</v>
      </c>
      <c r="O135" s="133">
        <f>1/(1+EXP(-K135))</f>
        <v>0.47005140780279042</v>
      </c>
      <c r="P135" s="133">
        <f>1/(1+EXP(-L135))</f>
        <v>0.61240987404787428</v>
      </c>
      <c r="Q135" s="133">
        <f>1/(1+EXP(-M135))</f>
        <v>0.32963272364178803</v>
      </c>
      <c r="R135" s="133">
        <f>1/(1+EXP(-N135))</f>
        <v>0.46693449414493399</v>
      </c>
      <c r="S135" s="133">
        <v>9.7318993701720341E-2</v>
      </c>
      <c r="T135" s="273">
        <f>1/(1+EXP(-S135))</f>
        <v>0.52431056436777546</v>
      </c>
      <c r="U135" s="147"/>
      <c r="V135" s="88">
        <v>-0.11892235890805614</v>
      </c>
      <c r="W135" s="278">
        <v>-3.5091203019456396E-4</v>
      </c>
      <c r="X135" s="278"/>
      <c r="Y135" s="284">
        <v>4.6950142451174237E-3</v>
      </c>
      <c r="Z135" s="66">
        <v>-4.9452107050164578E-3</v>
      </c>
      <c r="AA135" s="66">
        <v>-4.9044022031983214E-3</v>
      </c>
      <c r="AB135" s="88">
        <v>5.9458162783129504E-3</v>
      </c>
      <c r="AC135" s="278">
        <v>1.041414075114629E-3</v>
      </c>
      <c r="AD135" s="283">
        <v>1.0006055732964926E-3</v>
      </c>
      <c r="AE135" s="282">
        <f>SUM(Y135:AB135)</f>
        <v>7.9121761521559492E-4</v>
      </c>
      <c r="AF135" s="281">
        <v>-0.59303296312525688</v>
      </c>
      <c r="AG135" s="280">
        <v>0.57438950456905302</v>
      </c>
      <c r="AH135" s="279">
        <v>-0.12231159180654744</v>
      </c>
      <c r="AI135" s="278">
        <v>0.17624155978438083</v>
      </c>
      <c r="AJ135" s="278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</row>
    <row r="136" spans="1:93" s="1" customFormat="1" ht="15" thickBot="1" x14ac:dyDescent="0.4">
      <c r="A136" s="182"/>
      <c r="B136" s="95">
        <v>1</v>
      </c>
      <c r="C136" s="94">
        <v>0</v>
      </c>
      <c r="D136" s="287">
        <v>1</v>
      </c>
      <c r="E136" s="36">
        <v>-0.17121057598124192</v>
      </c>
      <c r="F136" s="35">
        <v>0.40477633669534629</v>
      </c>
      <c r="G136" s="286">
        <v>0.61057914866751684</v>
      </c>
      <c r="H136" s="286">
        <v>-0.10587321966429468</v>
      </c>
      <c r="I136" s="34"/>
      <c r="J136" s="210"/>
      <c r="K136" s="285">
        <v>-0.10587321966429468</v>
      </c>
      <c r="L136" s="285">
        <v>0.2989031170310516</v>
      </c>
      <c r="M136" s="285">
        <v>-0.27708379564553659</v>
      </c>
      <c r="N136" s="285">
        <v>0.1276925410498097</v>
      </c>
      <c r="O136" s="133">
        <f>1/(1+EXP(-K136))</f>
        <v>0.47355639131023863</v>
      </c>
      <c r="P136" s="133">
        <f>1/(1+EXP(-L136))</f>
        <v>0.57417435278297324</v>
      </c>
      <c r="Q136" s="133">
        <f>1/(1+EXP(-M136))</f>
        <v>0.43116886693160744</v>
      </c>
      <c r="R136" s="133">
        <f>1/(1+EXP(-N136))</f>
        <v>0.53187982928879529</v>
      </c>
      <c r="S136" s="133">
        <v>-2.7014669790411977E-2</v>
      </c>
      <c r="T136" s="273">
        <f>1/(1+EXP(-S136))</f>
        <v>0.49324674325367995</v>
      </c>
      <c r="U136" s="147"/>
      <c r="V136" s="88">
        <v>-0.12668831418658</v>
      </c>
      <c r="W136" s="278">
        <v>5.653567584533864E-4</v>
      </c>
      <c r="X136" s="278"/>
      <c r="Y136" s="284">
        <v>1.6376343759136214E-2</v>
      </c>
      <c r="Z136" s="66">
        <v>-1.7753381631412209E-2</v>
      </c>
      <c r="AA136" s="66">
        <v>-1.8971832371566751E-2</v>
      </c>
      <c r="AB136" s="88">
        <v>2.0729145259312295E-2</v>
      </c>
      <c r="AC136" s="278">
        <v>1.7573128877455442E-3</v>
      </c>
      <c r="AD136" s="283">
        <v>2.9757636279000854E-3</v>
      </c>
      <c r="AE136" s="282">
        <f>SUM(Y136:AB136)</f>
        <v>3.8027501546954862E-4</v>
      </c>
      <c r="AF136" s="281">
        <v>-0.17648251464447856</v>
      </c>
      <c r="AG136" s="280">
        <v>0.39584904581164604</v>
      </c>
      <c r="AH136" s="279">
        <v>-0.10701404471070333</v>
      </c>
      <c r="AI136" s="278">
        <v>0.60888307839215672</v>
      </c>
      <c r="AJ136" s="278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</row>
    <row r="137" spans="1:93" s="1" customFormat="1" ht="15" thickBot="1" x14ac:dyDescent="0.4">
      <c r="A137" s="183"/>
      <c r="B137" s="277">
        <v>1</v>
      </c>
      <c r="C137" s="276">
        <v>1</v>
      </c>
      <c r="D137" s="275">
        <v>0</v>
      </c>
      <c r="E137" s="18"/>
      <c r="F137" s="17"/>
      <c r="G137" s="274"/>
      <c r="H137" s="274"/>
      <c r="I137" s="16"/>
      <c r="J137" s="241"/>
      <c r="K137" s="270"/>
      <c r="L137" s="270"/>
      <c r="M137" s="270"/>
      <c r="N137" s="270"/>
      <c r="O137" s="129"/>
      <c r="P137" s="129"/>
      <c r="Q137" s="129"/>
      <c r="R137" s="129"/>
      <c r="S137" s="129">
        <v>0.18216947354385446</v>
      </c>
      <c r="T137" s="273">
        <f>1/(1+EXP(-S137))</f>
        <v>0.54541683860302148</v>
      </c>
      <c r="U137" s="272"/>
      <c r="V137" s="269">
        <v>0.13635420965075537</v>
      </c>
      <c r="W137" s="263"/>
      <c r="X137" s="263"/>
      <c r="Y137" s="271"/>
      <c r="Z137" s="270"/>
      <c r="AA137" s="270"/>
      <c r="AB137" s="269"/>
      <c r="AC137" s="263"/>
      <c r="AD137" s="268"/>
      <c r="AE137" s="267"/>
      <c r="AF137" s="266"/>
      <c r="AG137" s="265"/>
      <c r="AH137" s="264"/>
      <c r="AI137" s="263"/>
      <c r="AJ137" s="263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</row>
    <row r="138" spans="1:93" s="1" customFormat="1" ht="15" thickBot="1" x14ac:dyDescent="0.4">
      <c r="A138" s="181">
        <f>A134+1</f>
        <v>33</v>
      </c>
      <c r="B138" s="108">
        <v>0</v>
      </c>
      <c r="C138" s="107">
        <v>0</v>
      </c>
      <c r="D138" s="297">
        <v>0</v>
      </c>
      <c r="E138" s="103" cm="1">
        <f t="array" ref="E138:F140">AF134:AG136</f>
        <v>-1.4225904370174887</v>
      </c>
      <c r="F138" s="286">
        <v>-1.3407785214819989</v>
      </c>
      <c r="G138" s="286" cm="1">
        <f t="array" ref="G138:G140">AI134:AI136</f>
        <v>-1.1530612073313071</v>
      </c>
      <c r="H138" s="286" cm="1">
        <f t="array" ref="H138:H140">AH134:AH136</f>
        <v>-0.27566603581099119</v>
      </c>
      <c r="I138" s="296">
        <f>AJ134</f>
        <v>-0.16466015295262632</v>
      </c>
      <c r="J138" s="295">
        <v>3</v>
      </c>
      <c r="K138" s="294" cm="1">
        <f t="array" ref="K138:N140" xml:space="preserve"> MMULT(E138:F140, TRANSPOSE(B138:C141))+H138:H140</f>
        <v>-0.27566603581099119</v>
      </c>
      <c r="L138" s="294">
        <v>-1.6164445572929902</v>
      </c>
      <c r="M138" s="294">
        <v>-1.6982564728284799</v>
      </c>
      <c r="N138" s="294">
        <v>-3.0390349943104789</v>
      </c>
      <c r="O138" s="135">
        <f>1/(1+EXP(-K138))</f>
        <v>0.43151662381216044</v>
      </c>
      <c r="P138" s="135">
        <f>1/(1+EXP(-L138))</f>
        <v>0.16569579304153531</v>
      </c>
      <c r="Q138" s="135">
        <f>1/(1+EXP(-M138))</f>
        <v>0.15469311696358928</v>
      </c>
      <c r="R138" s="135">
        <f>1/(1+EXP(-N138))</f>
        <v>4.5693231762099856E-2</v>
      </c>
      <c r="S138" s="293" cm="1">
        <f t="array" ref="S138:S141">MMULT(TRANSPOSE(O138:R140), G138:G140)+I138</f>
        <v>-0.29131953326030918</v>
      </c>
      <c r="T138" s="273">
        <f>1/(1+EXP(-S138))</f>
        <v>0.42768085421255975</v>
      </c>
      <c r="U138" s="292" cm="1">
        <f t="array" ref="U138">0.25*(-SUMPRODUCT(D138:D141,LN(T138:T141))-SUMPRODUCT(1-D138:D141,LN(1-T138:T141)))</f>
        <v>0.67448357495473554</v>
      </c>
      <c r="V138" s="99" cm="1">
        <f t="array" ref="V138:V141">0.25*(T138:T141-D138:D141)</f>
        <v>0.10692021355313994</v>
      </c>
      <c r="W138" s="288" cm="1">
        <f t="array" ref="W138:W140" xml:space="preserve"> TRANSPOSE(MMULT( TRANSPOSE(_xlfn.ANCHORARRAY(V138)), TRANSPOSE(O138:R140)))</f>
        <v>1.3138617189204761E-2</v>
      </c>
      <c r="X138" s="288">
        <f>SUM(_xlfn.ANCHORARRAY(V138))</f>
        <v>-1.7047446523104637E-3</v>
      </c>
      <c r="Y138" s="291" cm="1">
        <f t="array" ref="Y138:AB140">(G138:G140)*(TRANSPOSE(_xlfn.ANCHORARRAY(V138))*(O138:R140)*(1-O138:R140))</f>
        <v>-3.0243181751581728E-2</v>
      </c>
      <c r="Z138" s="60">
        <v>1.8928637434985511E-2</v>
      </c>
      <c r="AA138" s="60">
        <v>1.9069396833181842E-2</v>
      </c>
      <c r="AB138" s="99">
        <v>-6.8680868962045904E-3</v>
      </c>
      <c r="AC138" s="288" cm="1">
        <f t="array" ref="AC138:AD140">MMULT((_xlfn.ANCHORARRAY(Y138)),(B138:C141))</f>
        <v>1.2201309936977251E-2</v>
      </c>
      <c r="AD138" s="290">
        <v>1.2060550538780921E-2</v>
      </c>
      <c r="AE138" s="282">
        <f>SUM(Y138:AB138)</f>
        <v>8.8676562038103417E-4</v>
      </c>
      <c r="AF138" s="281" cm="1">
        <f t="array" ref="AF138:AG140">E138:F140-3*(_xlfn.ANCHORARRAY(AC138))</f>
        <v>-1.4591943668284204</v>
      </c>
      <c r="AG138" s="280">
        <v>-1.3769601730983416</v>
      </c>
      <c r="AH138" s="289" cm="1">
        <f t="array" ref="AH138:AH140">(H138:H140)-3*(AE138:AE140)</f>
        <v>-0.2783263326721343</v>
      </c>
      <c r="AI138" s="288" cm="1">
        <f t="array" ref="AI138:AI140">G138:G140-3*(_xlfn.ANCHORARRAY(W138))</f>
        <v>-1.1924770588989213</v>
      </c>
      <c r="AJ138" s="288">
        <f>I138-3*(X138)</f>
        <v>-0.15954591899569492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</row>
    <row r="139" spans="1:93" s="1" customFormat="1" ht="15" thickBot="1" x14ac:dyDescent="0.4">
      <c r="A139" s="182"/>
      <c r="B139" s="95">
        <v>0</v>
      </c>
      <c r="C139" s="94">
        <v>1</v>
      </c>
      <c r="D139" s="287">
        <v>1</v>
      </c>
      <c r="E139" s="36">
        <v>-0.59303296312525688</v>
      </c>
      <c r="F139" s="35">
        <v>0.57438950456905302</v>
      </c>
      <c r="G139" s="286">
        <v>0.17624155978438083</v>
      </c>
      <c r="H139" s="286">
        <v>-0.12231159180654744</v>
      </c>
      <c r="I139" s="34"/>
      <c r="J139" s="210"/>
      <c r="K139" s="285">
        <v>-0.12231159180654744</v>
      </c>
      <c r="L139" s="285">
        <v>0.45207791276250558</v>
      </c>
      <c r="M139" s="285">
        <v>-0.71534455493180427</v>
      </c>
      <c r="N139" s="285">
        <v>-0.1409550503627513</v>
      </c>
      <c r="O139" s="133">
        <f>1/(1+EXP(-K139))</f>
        <v>0.46946016587130246</v>
      </c>
      <c r="P139" s="133">
        <f>1/(1+EXP(-L139))</f>
        <v>0.61113316259515893</v>
      </c>
      <c r="Q139" s="133">
        <f>1/(1+EXP(-M139))</f>
        <v>0.3284189662641851</v>
      </c>
      <c r="R139" s="133">
        <f>1/(1+EXP(-N139))</f>
        <v>0.46481946632351151</v>
      </c>
      <c r="S139" s="133">
        <v>0.10009460922191415</v>
      </c>
      <c r="T139" s="273">
        <f>1/(1+EXP(-S139))</f>
        <v>0.52500278069629214</v>
      </c>
      <c r="U139" s="147"/>
      <c r="V139" s="88">
        <v>-0.11874930482592697</v>
      </c>
      <c r="W139" s="278">
        <v>-4.1982840240530062E-4</v>
      </c>
      <c r="X139" s="278"/>
      <c r="Y139" s="284">
        <v>4.6933710530081699E-3</v>
      </c>
      <c r="Z139" s="66">
        <v>-4.9736607920659679E-3</v>
      </c>
      <c r="AA139" s="66">
        <v>-4.9162524942519227E-3</v>
      </c>
      <c r="AB139" s="88">
        <v>5.9887541403552663E-3</v>
      </c>
      <c r="AC139" s="278">
        <v>1.0725016461033436E-3</v>
      </c>
      <c r="AD139" s="283">
        <v>1.0150933482892983E-3</v>
      </c>
      <c r="AE139" s="282">
        <f>SUM(Y139:AB139)</f>
        <v>7.9221190704554557E-4</v>
      </c>
      <c r="AF139" s="281">
        <v>-0.59625046806356696</v>
      </c>
      <c r="AG139" s="280">
        <v>0.5713442245241851</v>
      </c>
      <c r="AH139" s="279">
        <v>-0.12468822752768408</v>
      </c>
      <c r="AI139" s="278">
        <v>0.17750104499159675</v>
      </c>
      <c r="AJ139" s="278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</row>
    <row r="140" spans="1:93" s="1" customFormat="1" ht="15" thickBot="1" x14ac:dyDescent="0.4">
      <c r="A140" s="182"/>
      <c r="B140" s="95">
        <v>1</v>
      </c>
      <c r="C140" s="94">
        <v>0</v>
      </c>
      <c r="D140" s="287">
        <v>1</v>
      </c>
      <c r="E140" s="36">
        <v>-0.17648251464447856</v>
      </c>
      <c r="F140" s="35">
        <v>0.39584904581164604</v>
      </c>
      <c r="G140" s="286">
        <v>0.60888307839215672</v>
      </c>
      <c r="H140" s="286">
        <v>-0.10701404471070333</v>
      </c>
      <c r="I140" s="34"/>
      <c r="J140" s="210"/>
      <c r="K140" s="285">
        <v>-0.10701404471070333</v>
      </c>
      <c r="L140" s="285">
        <v>0.28883500110094273</v>
      </c>
      <c r="M140" s="285">
        <v>-0.28349655935518192</v>
      </c>
      <c r="N140" s="285">
        <v>0.11235248645646415</v>
      </c>
      <c r="O140" s="133">
        <f>1/(1+EXP(-K140))</f>
        <v>0.47327199139751269</v>
      </c>
      <c r="P140" s="133">
        <f>1/(1+EXP(-L140))</f>
        <v>0.57171089802038955</v>
      </c>
      <c r="Q140" s="133">
        <f>1/(1+EXP(-M140))</f>
        <v>0.42959675722767771</v>
      </c>
      <c r="R140" s="133">
        <f>1/(1+EXP(-N140))</f>
        <v>0.52805861231003604</v>
      </c>
      <c r="S140" s="133">
        <v>-2.3575518279255359E-2</v>
      </c>
      <c r="T140" s="273">
        <f>1/(1+EXP(-S140))</f>
        <v>0.49410639340235596</v>
      </c>
      <c r="U140" s="147"/>
      <c r="V140" s="88">
        <v>-0.12647340164941101</v>
      </c>
      <c r="W140" s="278">
        <v>5.1112485954604714E-4</v>
      </c>
      <c r="X140" s="278"/>
      <c r="Y140" s="284">
        <v>1.6228969271550892E-2</v>
      </c>
      <c r="Z140" s="66">
        <v>-1.7704288381321903E-2</v>
      </c>
      <c r="AA140" s="66">
        <v>-1.8870181810438653E-2</v>
      </c>
      <c r="AB140" s="88">
        <v>2.0727534193457627E-2</v>
      </c>
      <c r="AC140" s="278">
        <v>1.8573523830189738E-3</v>
      </c>
      <c r="AD140" s="283">
        <v>3.023245812135724E-3</v>
      </c>
      <c r="AE140" s="282">
        <f>SUM(Y140:AB140)</f>
        <v>3.8203327324796282E-4</v>
      </c>
      <c r="AF140" s="281">
        <v>-0.18205457179353549</v>
      </c>
      <c r="AG140" s="280">
        <v>0.38677930837523888</v>
      </c>
      <c r="AH140" s="279">
        <v>-0.10816014453044723</v>
      </c>
      <c r="AI140" s="278">
        <v>0.6073497038135186</v>
      </c>
      <c r="AJ140" s="278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</row>
    <row r="141" spans="1:93" s="1" customFormat="1" ht="15" thickBot="1" x14ac:dyDescent="0.4">
      <c r="A141" s="183"/>
      <c r="B141" s="277">
        <v>1</v>
      </c>
      <c r="C141" s="276">
        <v>1</v>
      </c>
      <c r="D141" s="275">
        <v>0</v>
      </c>
      <c r="E141" s="18"/>
      <c r="F141" s="17"/>
      <c r="G141" s="274"/>
      <c r="H141" s="274"/>
      <c r="I141" s="16"/>
      <c r="J141" s="241"/>
      <c r="K141" s="270"/>
      <c r="L141" s="270"/>
      <c r="M141" s="270"/>
      <c r="N141" s="270"/>
      <c r="O141" s="129"/>
      <c r="P141" s="129"/>
      <c r="Q141" s="129"/>
      <c r="R141" s="129"/>
      <c r="S141" s="129">
        <v>0.18609921526272188</v>
      </c>
      <c r="T141" s="273">
        <f>1/(1+EXP(-S141))</f>
        <v>0.5463909930795503</v>
      </c>
      <c r="U141" s="272"/>
      <c r="V141" s="269">
        <v>0.13659774826988758</v>
      </c>
      <c r="W141" s="263"/>
      <c r="X141" s="263"/>
      <c r="Y141" s="271"/>
      <c r="Z141" s="270"/>
      <c r="AA141" s="270"/>
      <c r="AB141" s="269"/>
      <c r="AC141" s="263"/>
      <c r="AD141" s="268"/>
      <c r="AE141" s="267"/>
      <c r="AF141" s="266"/>
      <c r="AG141" s="265"/>
      <c r="AH141" s="264"/>
      <c r="AI141" s="263"/>
      <c r="AJ141" s="263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</row>
    <row r="142" spans="1:93" s="1" customFormat="1" ht="15" thickBot="1" x14ac:dyDescent="0.4">
      <c r="A142" s="181">
        <f>A138+1</f>
        <v>34</v>
      </c>
      <c r="B142" s="108">
        <v>0</v>
      </c>
      <c r="C142" s="107">
        <v>0</v>
      </c>
      <c r="D142" s="297">
        <v>0</v>
      </c>
      <c r="E142" s="103" cm="1">
        <f t="array" ref="E142:F144">AF138:AG140</f>
        <v>-1.4591943668284204</v>
      </c>
      <c r="F142" s="286">
        <v>-1.3769601730983416</v>
      </c>
      <c r="G142" s="286" cm="1">
        <f t="array" ref="G142:G144">AI138:AI140</f>
        <v>-1.1924770588989213</v>
      </c>
      <c r="H142" s="286" cm="1">
        <f t="array" ref="H142:H144">AH138:AH140</f>
        <v>-0.2783263326721343</v>
      </c>
      <c r="I142" s="296">
        <f>AJ138</f>
        <v>-0.15954591899569492</v>
      </c>
      <c r="J142" s="295">
        <v>3</v>
      </c>
      <c r="K142" s="294" cm="1">
        <f t="array" ref="K142:N144" xml:space="preserve"> MMULT(E142:F144, TRANSPOSE(B142:C145))+H142:H144</f>
        <v>-0.2783263326721343</v>
      </c>
      <c r="L142" s="294">
        <v>-1.655286505770476</v>
      </c>
      <c r="M142" s="294">
        <v>-1.7375206995005548</v>
      </c>
      <c r="N142" s="294">
        <v>-3.1144808725988962</v>
      </c>
      <c r="O142" s="135">
        <f>1/(1+EXP(-K142))</f>
        <v>0.43086414557411212</v>
      </c>
      <c r="P142" s="135">
        <f>1/(1+EXP(-L142))</f>
        <v>0.16039574263029746</v>
      </c>
      <c r="Q142" s="135">
        <f>1/(1+EXP(-M142))</f>
        <v>0.14962812564909325</v>
      </c>
      <c r="R142" s="135">
        <f>1/(1+EXP(-N142))</f>
        <v>4.2513869474125318E-2</v>
      </c>
      <c r="S142" s="293" cm="1">
        <f t="array" ref="S142:S145">MMULT(TRANSPOSE(O142:R144), G142:G144)+I142</f>
        <v>-0.30284883521117284</v>
      </c>
      <c r="T142" s="273">
        <f>1/(1+EXP(-S142))</f>
        <v>0.42486120987502646</v>
      </c>
      <c r="U142" s="292" cm="1">
        <f t="array" ref="U142">0.25*(-SUMPRODUCT(D142:D145,LN(T142:T145))-SUMPRODUCT(1-D142:D145,LN(1-T142:T145)))</f>
        <v>0.67300097176056539</v>
      </c>
      <c r="V142" s="99" cm="1">
        <f t="array" ref="V142:V145">0.25*(T142:T145-D142:D145)</f>
        <v>0.10621530246875661</v>
      </c>
      <c r="W142" s="288" cm="1">
        <f t="array" ref="W142:W144" xml:space="preserve"> TRANSPOSE(MMULT( TRANSPOSE(_xlfn.ANCHORARRAY(V142)), TRANSPOSE(O142:R144)))</f>
        <v>1.3675694157729207E-2</v>
      </c>
      <c r="X142" s="288">
        <f>SUM(_xlfn.ANCHORARRAY(V142))</f>
        <v>-1.7406213407896165E-3</v>
      </c>
      <c r="Y142" s="291" cm="1">
        <f t="array" ref="Y142:AB144">(G142:G144)*(TRANSPOSE(_xlfn.ANCHORARRAY(V142))*(O142:R144)*(1-O142:R144))</f>
        <v>-3.1059425957310007E-2</v>
      </c>
      <c r="Z142" s="60">
        <v>1.903940105468984E-2</v>
      </c>
      <c r="AA142" s="60">
        <v>1.915576646935049E-2</v>
      </c>
      <c r="AB142" s="99">
        <v>-6.6430131251443564E-3</v>
      </c>
      <c r="AC142" s="288" cm="1">
        <f t="array" ref="AC142:AD144">MMULT((_xlfn.ANCHORARRAY(Y142)),(B142:C145))</f>
        <v>1.2512753344206134E-2</v>
      </c>
      <c r="AD142" s="290">
        <v>1.2396387929545484E-2</v>
      </c>
      <c r="AE142" s="282">
        <f>SUM(Y142:AB142)</f>
        <v>4.9272844158596701E-4</v>
      </c>
      <c r="AF142" s="281" cm="1">
        <f t="array" ref="AF142:AG144">E142:F144-3*(_xlfn.ANCHORARRAY(AC142))</f>
        <v>-1.4967326268610388</v>
      </c>
      <c r="AG142" s="280">
        <v>-1.414149336886978</v>
      </c>
      <c r="AH142" s="289" cm="1">
        <f t="array" ref="AH142:AH144">(H142:H144)-3*(AE142:AE144)</f>
        <v>-0.27980451799689221</v>
      </c>
      <c r="AI142" s="288" cm="1">
        <f t="array" ref="AI142:AI144">G142:G144-3*(_xlfn.ANCHORARRAY(W142))</f>
        <v>-1.2335041413721088</v>
      </c>
      <c r="AJ142" s="288">
        <f>I142-3*(X142)</f>
        <v>-0.15432405497332607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</row>
    <row r="143" spans="1:93" s="1" customFormat="1" ht="15" thickBot="1" x14ac:dyDescent="0.4">
      <c r="A143" s="182"/>
      <c r="B143" s="95">
        <v>0</v>
      </c>
      <c r="C143" s="94">
        <v>1</v>
      </c>
      <c r="D143" s="287">
        <v>1</v>
      </c>
      <c r="E143" s="36">
        <v>-0.59625046806356696</v>
      </c>
      <c r="F143" s="35">
        <v>0.5713442245241851</v>
      </c>
      <c r="G143" s="286">
        <v>0.17750104499159675</v>
      </c>
      <c r="H143" s="286">
        <v>-0.12468822752768408</v>
      </c>
      <c r="I143" s="34"/>
      <c r="J143" s="210"/>
      <c r="K143" s="285">
        <v>-0.12468822752768408</v>
      </c>
      <c r="L143" s="285">
        <v>0.44665599699650105</v>
      </c>
      <c r="M143" s="285">
        <v>-0.72093869559125101</v>
      </c>
      <c r="N143" s="285">
        <v>-0.14959447106706594</v>
      </c>
      <c r="O143" s="133">
        <f>1/(1+EXP(-K143))</f>
        <v>0.46886826682497212</v>
      </c>
      <c r="P143" s="133">
        <f>1/(1+EXP(-L143))</f>
        <v>0.60984387374861593</v>
      </c>
      <c r="Q143" s="133">
        <f>1/(1+EXP(-M143))</f>
        <v>0.32718630926490866</v>
      </c>
      <c r="R143" s="133">
        <f>1/(1+EXP(-N143))</f>
        <v>0.46267097027504395</v>
      </c>
      <c r="S143" s="133">
        <v>0.10314186682232251</v>
      </c>
      <c r="T143" s="273">
        <f>1/(1+EXP(-S143))</f>
        <v>0.52576263165573278</v>
      </c>
      <c r="U143" s="147"/>
      <c r="V143" s="88">
        <v>-0.1185593420860668</v>
      </c>
      <c r="W143" s="278">
        <v>-4.9102929068813028E-4</v>
      </c>
      <c r="X143" s="278"/>
      <c r="Y143" s="284">
        <v>4.6950594372435865E-3</v>
      </c>
      <c r="Z143" s="66">
        <v>-5.0071867679723535E-3</v>
      </c>
      <c r="AA143" s="66">
        <v>-4.9330808677594574E-3</v>
      </c>
      <c r="AB143" s="88">
        <v>6.03900543939794E-3</v>
      </c>
      <c r="AC143" s="278">
        <v>1.1059245716384825E-3</v>
      </c>
      <c r="AD143" s="283">
        <v>1.0318186714255865E-3</v>
      </c>
      <c r="AE143" s="282">
        <f>SUM(Y143:AB143)</f>
        <v>7.9379724090971552E-4</v>
      </c>
      <c r="AF143" s="281">
        <v>-0.59956824177848245</v>
      </c>
      <c r="AG143" s="280">
        <v>0.56824876850990835</v>
      </c>
      <c r="AH143" s="279">
        <v>-0.12706961925041321</v>
      </c>
      <c r="AI143" s="278">
        <v>0.17897413286366115</v>
      </c>
      <c r="AJ143" s="278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</row>
    <row r="144" spans="1:93" s="1" customFormat="1" ht="15" thickBot="1" x14ac:dyDescent="0.4">
      <c r="A144" s="182"/>
      <c r="B144" s="95">
        <v>1</v>
      </c>
      <c r="C144" s="94">
        <v>0</v>
      </c>
      <c r="D144" s="287">
        <v>1</v>
      </c>
      <c r="E144" s="36">
        <v>-0.18205457179353549</v>
      </c>
      <c r="F144" s="35">
        <v>0.38677930837523888</v>
      </c>
      <c r="G144" s="286">
        <v>0.6073497038135186</v>
      </c>
      <c r="H144" s="286">
        <v>-0.10816014453044723</v>
      </c>
      <c r="I144" s="34"/>
      <c r="J144" s="210"/>
      <c r="K144" s="285">
        <v>-0.10816014453044723</v>
      </c>
      <c r="L144" s="285">
        <v>0.27861916384479168</v>
      </c>
      <c r="M144" s="285">
        <v>-0.29021471632398271</v>
      </c>
      <c r="N144" s="285">
        <v>9.6564592051256171E-2</v>
      </c>
      <c r="O144" s="133">
        <f>1/(1+EXP(-K144))</f>
        <v>0.47298629398378333</v>
      </c>
      <c r="P144" s="133">
        <f>1/(1+EXP(-L144))</f>
        <v>0.56920766110021315</v>
      </c>
      <c r="Q144" s="133">
        <f>1/(1+EXP(-M144))</f>
        <v>0.42795130177014146</v>
      </c>
      <c r="R144" s="133">
        <f>1/(1+EXP(-N144))</f>
        <v>0.52412240636732454</v>
      </c>
      <c r="S144" s="133">
        <v>-1.9982018020113707E-2</v>
      </c>
      <c r="T144" s="273">
        <f>1/(1+EXP(-S144))</f>
        <v>0.49500466170585633</v>
      </c>
      <c r="U144" s="147"/>
      <c r="V144" s="88">
        <v>-0.12624883457353592</v>
      </c>
      <c r="W144" s="278">
        <v>4.5247544652683713E-4</v>
      </c>
      <c r="X144" s="278"/>
      <c r="Y144" s="284">
        <v>1.6080382698376656E-2</v>
      </c>
      <c r="Z144" s="66">
        <v>-1.7656853461180799E-2</v>
      </c>
      <c r="AA144" s="66">
        <v>-1.8771265622343773E-2</v>
      </c>
      <c r="AB144" s="88">
        <v>2.0730928714936151E-2</v>
      </c>
      <c r="AC144" s="278">
        <v>1.9596630925923786E-3</v>
      </c>
      <c r="AD144" s="283">
        <v>3.0740752537553526E-3</v>
      </c>
      <c r="AE144" s="282">
        <f>SUM(Y144:AB144)</f>
        <v>3.8319232978823586E-4</v>
      </c>
      <c r="AF144" s="281">
        <v>-0.18793356107131262</v>
      </c>
      <c r="AG144" s="280">
        <v>0.37755708261397281</v>
      </c>
      <c r="AH144" s="279">
        <v>-0.10930972151981194</v>
      </c>
      <c r="AI144" s="278">
        <v>0.60599227747393813</v>
      </c>
      <c r="AJ144" s="278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</row>
    <row r="145" spans="1:93" s="1" customFormat="1" ht="15" thickBot="1" x14ac:dyDescent="0.4">
      <c r="A145" s="183"/>
      <c r="B145" s="277">
        <v>1</v>
      </c>
      <c r="C145" s="276">
        <v>1</v>
      </c>
      <c r="D145" s="275">
        <v>0</v>
      </c>
      <c r="E145" s="18"/>
      <c r="F145" s="17"/>
      <c r="G145" s="274"/>
      <c r="H145" s="274"/>
      <c r="I145" s="16"/>
      <c r="J145" s="241"/>
      <c r="K145" s="270"/>
      <c r="L145" s="270"/>
      <c r="M145" s="270"/>
      <c r="N145" s="270"/>
      <c r="O145" s="129"/>
      <c r="P145" s="129"/>
      <c r="Q145" s="129"/>
      <c r="R145" s="129"/>
      <c r="S145" s="129">
        <v>0.19020743595170697</v>
      </c>
      <c r="T145" s="273">
        <f>1/(1+EXP(-S145))</f>
        <v>0.54740901140022591</v>
      </c>
      <c r="U145" s="272"/>
      <c r="V145" s="269">
        <v>0.13685225285005648</v>
      </c>
      <c r="W145" s="263"/>
      <c r="X145" s="263"/>
      <c r="Y145" s="271"/>
      <c r="Z145" s="270"/>
      <c r="AA145" s="270"/>
      <c r="AB145" s="269"/>
      <c r="AC145" s="263"/>
      <c r="AD145" s="268"/>
      <c r="AE145" s="267"/>
      <c r="AF145" s="266"/>
      <c r="AG145" s="265"/>
      <c r="AH145" s="264"/>
      <c r="AI145" s="263"/>
      <c r="AJ145" s="263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</row>
    <row r="146" spans="1:93" s="1" customFormat="1" ht="15" thickBot="1" x14ac:dyDescent="0.4">
      <c r="A146" s="181">
        <f>A142+1</f>
        <v>35</v>
      </c>
      <c r="B146" s="108">
        <v>0</v>
      </c>
      <c r="C146" s="107">
        <v>0</v>
      </c>
      <c r="D146" s="297">
        <v>0</v>
      </c>
      <c r="E146" s="103" cm="1">
        <f t="array" ref="E146:F148">AF142:AG144</f>
        <v>-1.4967326268610388</v>
      </c>
      <c r="F146" s="286">
        <v>-1.414149336886978</v>
      </c>
      <c r="G146" s="286" cm="1">
        <f t="array" ref="G146:G148">AI142:AI144</f>
        <v>-1.2335041413721088</v>
      </c>
      <c r="H146" s="286" cm="1">
        <f t="array" ref="H146:H148">AH142:AH144</f>
        <v>-0.27980451799689221</v>
      </c>
      <c r="I146" s="296">
        <f>AJ142</f>
        <v>-0.15432405497332607</v>
      </c>
      <c r="J146" s="295">
        <v>3</v>
      </c>
      <c r="K146" s="294" cm="1">
        <f t="array" ref="K146:N148" xml:space="preserve"> MMULT(E146:F148, TRANSPOSE(B146:C149))+H146:H148</f>
        <v>-0.27980451799689221</v>
      </c>
      <c r="L146" s="294">
        <v>-1.6939538548838702</v>
      </c>
      <c r="M146" s="294">
        <v>-1.776537144857931</v>
      </c>
      <c r="N146" s="294">
        <v>-3.1906864817449092</v>
      </c>
      <c r="O146" s="135">
        <f>1/(1+EXP(-K146))</f>
        <v>0.43050170172958641</v>
      </c>
      <c r="P146" s="135">
        <f>1/(1+EXP(-L146))</f>
        <v>0.15525657714418672</v>
      </c>
      <c r="Q146" s="135">
        <f>1/(1+EXP(-M146))</f>
        <v>0.14473125343990345</v>
      </c>
      <c r="R146" s="135">
        <f>1/(1+EXP(-N146))</f>
        <v>3.9517715166719529E-2</v>
      </c>
      <c r="S146" s="293" cm="1">
        <f t="array" ref="S146:S149">MMULT(TRANSPOSE(O146:R148), G146:G148)+I146</f>
        <v>-0.31508812974490863</v>
      </c>
      <c r="T146" s="273">
        <f>1/(1+EXP(-S146))</f>
        <v>0.42187327245654477</v>
      </c>
      <c r="U146" s="292" cm="1">
        <f t="array" ref="U146">0.25*(-SUMPRODUCT(D146:D149,LN(T146:T149))-SUMPRODUCT(1-D146:D149,LN(1-T146:T149)))</f>
        <v>0.6714254097902137</v>
      </c>
      <c r="V146" s="99" cm="1">
        <f t="array" ref="V146:V149">0.25*(T146:T149-D146:D149)</f>
        <v>0.10546831811413619</v>
      </c>
      <c r="W146" s="288" cm="1">
        <f t="array" ref="W146:W148" xml:space="preserve"> TRANSPOSE(MMULT( TRANSPOSE(_xlfn.ANCHORARRAY(V146)), TRANSPOSE(O146:R148)))</f>
        <v>1.4209839599819507E-2</v>
      </c>
      <c r="X146" s="288">
        <f>SUM(_xlfn.ANCHORARRAY(V146))</f>
        <v>-1.7791860701428797E-3</v>
      </c>
      <c r="Y146" s="291" cm="1">
        <f t="array" ref="Y146:AB148">(G146:G148)*(TRANSPOSE(_xlfn.ANCHORARRAY(V146))*(O146:R148)*(1-O146:R148))</f>
        <v>-3.1895538260258004E-2</v>
      </c>
      <c r="Z146" s="60">
        <v>1.9146532965410447E-2</v>
      </c>
      <c r="AA146" s="60">
        <v>1.9240850907650417E-2</v>
      </c>
      <c r="AB146" s="99">
        <v>-6.4197336415682017E-3</v>
      </c>
      <c r="AC146" s="288" cm="1">
        <f t="array" ref="AC146:AD148">MMULT((_xlfn.ANCHORARRAY(Y146)),(B146:C149))</f>
        <v>1.2821117266082215E-2</v>
      </c>
      <c r="AD146" s="290">
        <v>1.2726799323842245E-2</v>
      </c>
      <c r="AE146" s="282">
        <f>SUM(Y146:AB146)</f>
        <v>7.2111971234658373E-5</v>
      </c>
      <c r="AF146" s="281" cm="1">
        <f t="array" ref="AF146:AG148">E146:F148-3*(_xlfn.ANCHORARRAY(AC146))</f>
        <v>-1.5351959786592855</v>
      </c>
      <c r="AG146" s="280">
        <v>-1.4523297348585047</v>
      </c>
      <c r="AH146" s="289" cm="1">
        <f t="array" ref="AH146:AH148">(H146:H148)-3*(AE146:AE148)</f>
        <v>-0.28002085391059617</v>
      </c>
      <c r="AI146" s="288" cm="1">
        <f t="array" ref="AI146:AI148">G146:G148-3*(_xlfn.ANCHORARRAY(W146))</f>
        <v>-1.2761336601715674</v>
      </c>
      <c r="AJ146" s="288">
        <f>I146-3*(X146)</f>
        <v>-0.14898649676289744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</row>
    <row r="147" spans="1:93" s="1" customFormat="1" ht="15" thickBot="1" x14ac:dyDescent="0.4">
      <c r="A147" s="182"/>
      <c r="B147" s="95">
        <v>0</v>
      </c>
      <c r="C147" s="94">
        <v>1</v>
      </c>
      <c r="D147" s="287">
        <v>1</v>
      </c>
      <c r="E147" s="36">
        <v>-0.59956824177848245</v>
      </c>
      <c r="F147" s="35">
        <v>0.56824876850990835</v>
      </c>
      <c r="G147" s="286">
        <v>0.17897413286366115</v>
      </c>
      <c r="H147" s="286">
        <v>-0.12706961925041321</v>
      </c>
      <c r="I147" s="34"/>
      <c r="J147" s="210"/>
      <c r="K147" s="285">
        <v>-0.12706961925041321</v>
      </c>
      <c r="L147" s="285">
        <v>0.44117914925949514</v>
      </c>
      <c r="M147" s="285">
        <v>-0.72663786102889572</v>
      </c>
      <c r="N147" s="285">
        <v>-0.15838909251898731</v>
      </c>
      <c r="O147" s="133">
        <f>1/(1+EXP(-K147))</f>
        <v>0.46827527114604928</v>
      </c>
      <c r="P147" s="133">
        <f>1/(1+EXP(-L147))</f>
        <v>0.60853996251666109</v>
      </c>
      <c r="Q147" s="133">
        <f>1/(1+EXP(-M147))</f>
        <v>0.32593295884989198</v>
      </c>
      <c r="R147" s="133">
        <f>1/(1+EXP(-N147))</f>
        <v>0.46048530146519046</v>
      </c>
      <c r="S147" s="133">
        <v>0.10647237619373512</v>
      </c>
      <c r="T147" s="273">
        <f>1/(1+EXP(-S147))</f>
        <v>0.52659297648223513</v>
      </c>
      <c r="U147" s="147"/>
      <c r="V147" s="88">
        <v>-0.11835175587944122</v>
      </c>
      <c r="W147" s="278">
        <v>-5.6474659386708537E-4</v>
      </c>
      <c r="X147" s="278"/>
      <c r="Y147" s="284">
        <v>4.7000271841845416E-3</v>
      </c>
      <c r="Z147" s="66">
        <v>-5.0459333437045256E-3</v>
      </c>
      <c r="AA147" s="66">
        <v>-4.9549625414776304E-3</v>
      </c>
      <c r="AB147" s="88">
        <v>6.0968362648233729E-3</v>
      </c>
      <c r="AC147" s="278">
        <v>1.1418737233457425E-3</v>
      </c>
      <c r="AD147" s="283">
        <v>1.0509029211188473E-3</v>
      </c>
      <c r="AE147" s="282">
        <f>SUM(Y147:AB147)</f>
        <v>7.9596756382575851E-4</v>
      </c>
      <c r="AF147" s="281">
        <v>-0.60299386294851964</v>
      </c>
      <c r="AG147" s="280">
        <v>0.56509605974655186</v>
      </c>
      <c r="AH147" s="279">
        <v>-0.12945752194189047</v>
      </c>
      <c r="AI147" s="278">
        <v>0.18066837264526242</v>
      </c>
      <c r="AJ147" s="278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</row>
    <row r="148" spans="1:93" s="1" customFormat="1" ht="15" thickBot="1" x14ac:dyDescent="0.4">
      <c r="A148" s="182"/>
      <c r="B148" s="95">
        <v>1</v>
      </c>
      <c r="C148" s="94">
        <v>0</v>
      </c>
      <c r="D148" s="287">
        <v>1</v>
      </c>
      <c r="E148" s="36">
        <v>-0.18793356107131262</v>
      </c>
      <c r="F148" s="35">
        <v>0.37755708261397281</v>
      </c>
      <c r="G148" s="286">
        <v>0.60599227747393813</v>
      </c>
      <c r="H148" s="286">
        <v>-0.10930972151981194</v>
      </c>
      <c r="I148" s="34"/>
      <c r="J148" s="210"/>
      <c r="K148" s="285">
        <v>-0.10930972151981194</v>
      </c>
      <c r="L148" s="285">
        <v>0.26824736109416086</v>
      </c>
      <c r="M148" s="285">
        <v>-0.29724328259112454</v>
      </c>
      <c r="N148" s="285">
        <v>8.0313800022848242E-2</v>
      </c>
      <c r="O148" s="133">
        <f>1/(1+EXP(-K148))</f>
        <v>0.4726997475591791</v>
      </c>
      <c r="P148" s="133">
        <f>1/(1+EXP(-L148))</f>
        <v>0.56666258417812565</v>
      </c>
      <c r="Q148" s="133">
        <f>1/(1+EXP(-M148))</f>
        <v>0.42623152356959237</v>
      </c>
      <c r="R148" s="133">
        <f>1/(1+EXP(-N148))</f>
        <v>0.52006766428310847</v>
      </c>
      <c r="S148" s="133">
        <v>-1.6224075096452656E-2</v>
      </c>
      <c r="T148" s="273">
        <f>1/(1+EXP(-S148))</f>
        <v>0.49594407019252401</v>
      </c>
      <c r="U148" s="147"/>
      <c r="V148" s="88">
        <v>-0.12601398245186901</v>
      </c>
      <c r="W148" s="278">
        <v>3.8896355131939897E-4</v>
      </c>
      <c r="X148" s="278"/>
      <c r="Y148" s="284">
        <v>1.5930611983342807E-2</v>
      </c>
      <c r="Z148" s="66">
        <v>-1.7611344893463759E-2</v>
      </c>
      <c r="AA148" s="66">
        <v>-1.8675321066988007E-2</v>
      </c>
      <c r="AB148" s="88">
        <v>2.0739685435633693E-2</v>
      </c>
      <c r="AC148" s="278">
        <v>2.064364368645686E-3</v>
      </c>
      <c r="AD148" s="283">
        <v>3.1283405421699342E-3</v>
      </c>
      <c r="AE148" s="282">
        <f>SUM(Y148:AB148)</f>
        <v>3.836314585247344E-4</v>
      </c>
      <c r="AF148" s="281">
        <v>-0.19412665417724967</v>
      </c>
      <c r="AG148" s="280">
        <v>0.36817206098746302</v>
      </c>
      <c r="AH148" s="279">
        <v>-0.11046061589538614</v>
      </c>
      <c r="AI148" s="278">
        <v>0.60482538681997999</v>
      </c>
      <c r="AJ148" s="27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</row>
    <row r="149" spans="1:93" s="1" customFormat="1" ht="15" thickBot="1" x14ac:dyDescent="0.4">
      <c r="A149" s="183"/>
      <c r="B149" s="277">
        <v>1</v>
      </c>
      <c r="C149" s="276">
        <v>1</v>
      </c>
      <c r="D149" s="275">
        <v>0</v>
      </c>
      <c r="E149" s="18"/>
      <c r="F149" s="17"/>
      <c r="G149" s="274"/>
      <c r="H149" s="274"/>
      <c r="I149" s="16"/>
      <c r="J149" s="241"/>
      <c r="K149" s="270"/>
      <c r="L149" s="270"/>
      <c r="M149" s="270"/>
      <c r="N149" s="270"/>
      <c r="O149" s="129"/>
      <c r="P149" s="129"/>
      <c r="Q149" s="129"/>
      <c r="R149" s="129"/>
      <c r="S149" s="129">
        <v>0.19450262555662839</v>
      </c>
      <c r="T149" s="273">
        <f>1/(1+EXP(-S149))</f>
        <v>0.54847293658812468</v>
      </c>
      <c r="U149" s="272"/>
      <c r="V149" s="269">
        <v>0.13711823414703117</v>
      </c>
      <c r="W149" s="263"/>
      <c r="X149" s="263"/>
      <c r="Y149" s="271"/>
      <c r="Z149" s="270"/>
      <c r="AA149" s="270"/>
      <c r="AB149" s="269"/>
      <c r="AC149" s="263"/>
      <c r="AD149" s="268"/>
      <c r="AE149" s="267"/>
      <c r="AF149" s="266"/>
      <c r="AG149" s="265"/>
      <c r="AH149" s="264"/>
      <c r="AI149" s="263"/>
      <c r="AJ149" s="263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</row>
    <row r="150" spans="1:93" s="1" customFormat="1" ht="15" thickBot="1" x14ac:dyDescent="0.4">
      <c r="A150" s="181">
        <f>A146+1</f>
        <v>36</v>
      </c>
      <c r="B150" s="108">
        <v>0</v>
      </c>
      <c r="C150" s="107">
        <v>0</v>
      </c>
      <c r="D150" s="297">
        <v>0</v>
      </c>
      <c r="E150" s="103" cm="1">
        <f t="array" ref="E150:F152">AF146:AG148</f>
        <v>-1.5351959786592855</v>
      </c>
      <c r="F150" s="286">
        <v>-1.4523297348585047</v>
      </c>
      <c r="G150" s="286" cm="1">
        <f t="array" ref="G150:G152">AI146:AI148</f>
        <v>-1.2761336601715674</v>
      </c>
      <c r="H150" s="286" cm="1">
        <f t="array" ref="H150:H152">AH146:AH148</f>
        <v>-0.28002085391059617</v>
      </c>
      <c r="I150" s="296">
        <f>AJ146</f>
        <v>-0.14898649676289744</v>
      </c>
      <c r="J150" s="295">
        <v>3</v>
      </c>
      <c r="K150" s="294" cm="1">
        <f t="array" ref="K150:N152" xml:space="preserve"> MMULT(E150:F152, TRANSPOSE(B150:C153))+H150:H152</f>
        <v>-0.28002085391059617</v>
      </c>
      <c r="L150" s="294">
        <v>-1.7323505887691009</v>
      </c>
      <c r="M150" s="294">
        <v>-1.8152168325698816</v>
      </c>
      <c r="N150" s="294">
        <v>-3.2675465674283863</v>
      </c>
      <c r="O150" s="135">
        <f>1/(1+EXP(-K150))</f>
        <v>0.43044866345417221</v>
      </c>
      <c r="P150" s="135">
        <f>1/(1+EXP(-L150))</f>
        <v>0.15028716055856509</v>
      </c>
      <c r="Q150" s="135">
        <f>1/(1+EXP(-M150))</f>
        <v>0.14000880557366299</v>
      </c>
      <c r="R150" s="135">
        <f>1/(1+EXP(-N150))</f>
        <v>3.6701469560734466E-2</v>
      </c>
      <c r="S150" s="293" cm="1">
        <f t="array" ref="S150:S153">MMULT(TRANSPOSE(O150:R152), G150:G152)+I150</f>
        <v>-0.32807409681284999</v>
      </c>
      <c r="T150" s="273">
        <f>1/(1+EXP(-S150))</f>
        <v>0.41870929872387763</v>
      </c>
      <c r="U150" s="292" cm="1">
        <f t="array" ref="U150">0.25*(-SUMPRODUCT(D150:D153,LN(T150:T153))-SUMPRODUCT(1-D150:D153,LN(1-T150:T153)))</f>
        <v>0.66975360186739519</v>
      </c>
      <c r="V150" s="99" cm="1">
        <f t="array" ref="V150:V153">0.25*(T150:T153-D150:D153)</f>
        <v>0.10467732468096941</v>
      </c>
      <c r="W150" s="288" cm="1">
        <f t="array" ref="W150:W152" xml:space="preserve"> TRANSPOSE(MMULT( TRANSPOSE(_xlfn.ANCHORARRAY(V150)), TRANSPOSE(O150:R152)))</f>
        <v>1.4739414514866413E-2</v>
      </c>
      <c r="X150" s="288">
        <f>SUM(_xlfn.ANCHORARRAY(V150))</f>
        <v>-1.8204023230612432E-3</v>
      </c>
      <c r="Y150" s="291" cm="1">
        <f t="array" ref="Y150:AB152">(G150:G152)*(TRANSPOSE(_xlfn.ANCHORARRAY(V150))*(O150:R152)*(1-O150:R152))</f>
        <v>-3.2749375105688289E-2</v>
      </c>
      <c r="Z150" s="60">
        <v>1.9250187562074222E-2</v>
      </c>
      <c r="AA150" s="60">
        <v>1.9324859240115608E-2</v>
      </c>
      <c r="AB150" s="99">
        <v>-6.1989113672089409E-3</v>
      </c>
      <c r="AC150" s="288" cm="1">
        <f t="array" ref="AC150:AD152">MMULT((_xlfn.ANCHORARRAY(Y150)),(B150:C153))</f>
        <v>1.3125947872906666E-2</v>
      </c>
      <c r="AD150" s="290">
        <v>1.3051276194865281E-2</v>
      </c>
      <c r="AE150" s="282">
        <f>SUM(Y150:AB150)</f>
        <v>-3.7323967070739938E-4</v>
      </c>
      <c r="AF150" s="281" cm="1">
        <f t="array" ref="AF150:AG152">E150:F152-3*(_xlfn.ANCHORARRAY(AC150))</f>
        <v>-1.5745738222780055</v>
      </c>
      <c r="AG150" s="280">
        <v>-1.4914835634431005</v>
      </c>
      <c r="AH150" s="289" cm="1">
        <f t="array" ref="AH150:AH152">(H150:H152)-3*(AE150:AE152)</f>
        <v>-0.27890113489847396</v>
      </c>
      <c r="AI150" s="288" cm="1">
        <f t="array" ref="AI150:AI152">G150:G152-3*(_xlfn.ANCHORARRAY(W150))</f>
        <v>-1.3203519037161666</v>
      </c>
      <c r="AJ150" s="288">
        <f>I150-3*(X150)</f>
        <v>-0.14352528979371371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</row>
    <row r="151" spans="1:93" s="1" customFormat="1" ht="15" thickBot="1" x14ac:dyDescent="0.4">
      <c r="A151" s="182"/>
      <c r="B151" s="95">
        <v>0</v>
      </c>
      <c r="C151" s="94">
        <v>1</v>
      </c>
      <c r="D151" s="287">
        <v>1</v>
      </c>
      <c r="E151" s="36">
        <v>-0.60299386294851964</v>
      </c>
      <c r="F151" s="35">
        <v>0.56509605974655186</v>
      </c>
      <c r="G151" s="286">
        <v>0.18066837264526242</v>
      </c>
      <c r="H151" s="286">
        <v>-0.12945752194189047</v>
      </c>
      <c r="I151" s="34"/>
      <c r="J151" s="210"/>
      <c r="K151" s="285">
        <v>-0.12945752194189047</v>
      </c>
      <c r="L151" s="285">
        <v>0.43563853780466139</v>
      </c>
      <c r="M151" s="285">
        <v>-0.73245138489041017</v>
      </c>
      <c r="N151" s="285">
        <v>-0.16735532514385826</v>
      </c>
      <c r="O151" s="133">
        <f>1/(1+EXP(-K151))</f>
        <v>0.46768074411918642</v>
      </c>
      <c r="P151" s="133">
        <f>1/(1+EXP(-L151))</f>
        <v>0.6072192923292965</v>
      </c>
      <c r="Q151" s="133">
        <f>1/(1+EXP(-M151))</f>
        <v>0.32465701856274165</v>
      </c>
      <c r="R151" s="133">
        <f>1/(1+EXP(-N151))</f>
        <v>0.45825854713936437</v>
      </c>
      <c r="S151" s="133">
        <v>0.11009837260502642</v>
      </c>
      <c r="T151" s="273">
        <f>1/(1+EXP(-S151))</f>
        <v>0.52749682318505697</v>
      </c>
      <c r="U151" s="147"/>
      <c r="V151" s="88">
        <v>-0.11812579420373576</v>
      </c>
      <c r="W151" s="278">
        <v>-6.4120809127984901E-4</v>
      </c>
      <c r="X151" s="278"/>
      <c r="Y151" s="284">
        <v>4.7082163664043854E-3</v>
      </c>
      <c r="Z151" s="66">
        <v>-5.0900562737406108E-3</v>
      </c>
      <c r="AA151" s="66">
        <v>-4.9819818343454945E-3</v>
      </c>
      <c r="AB151" s="88">
        <v>6.1625390679142513E-3</v>
      </c>
      <c r="AC151" s="278">
        <v>1.1805572335687568E-3</v>
      </c>
      <c r="AD151" s="283">
        <v>1.0724827941736405E-3</v>
      </c>
      <c r="AE151" s="282">
        <f>SUM(Y151:AB151)</f>
        <v>7.9871732623253144E-4</v>
      </c>
      <c r="AF151" s="281">
        <v>-0.60653553464922594</v>
      </c>
      <c r="AG151" s="280">
        <v>0.56187861136403094</v>
      </c>
      <c r="AH151" s="279">
        <v>-0.13185367392058805</v>
      </c>
      <c r="AI151" s="278">
        <v>0.18259199691910197</v>
      </c>
      <c r="AJ151" s="278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</row>
    <row r="152" spans="1:93" s="1" customFormat="1" ht="15" thickBot="1" x14ac:dyDescent="0.4">
      <c r="A152" s="182"/>
      <c r="B152" s="95">
        <v>1</v>
      </c>
      <c r="C152" s="94">
        <v>0</v>
      </c>
      <c r="D152" s="287">
        <v>1</v>
      </c>
      <c r="E152" s="36">
        <v>-0.19412665417724967</v>
      </c>
      <c r="F152" s="35">
        <v>0.36817206098746302</v>
      </c>
      <c r="G152" s="286">
        <v>0.60482538681997999</v>
      </c>
      <c r="H152" s="286">
        <v>-0.11046061589538614</v>
      </c>
      <c r="I152" s="34"/>
      <c r="J152" s="210"/>
      <c r="K152" s="285">
        <v>-0.11046061589538614</v>
      </c>
      <c r="L152" s="285">
        <v>0.25771144509207689</v>
      </c>
      <c r="M152" s="285">
        <v>-0.30458727007263581</v>
      </c>
      <c r="N152" s="285">
        <v>6.3584790914827216E-2</v>
      </c>
      <c r="O152" s="133">
        <f>1/(1+EXP(-K152))</f>
        <v>0.47241289077583709</v>
      </c>
      <c r="P152" s="133">
        <f>1/(1+EXP(-L152))</f>
        <v>0.56407363133042598</v>
      </c>
      <c r="Q152" s="133">
        <f>1/(1+EXP(-M152))</f>
        <v>0.42443647166880849</v>
      </c>
      <c r="R152" s="133">
        <f>1/(1+EXP(-N152))</f>
        <v>0.51589084416524522</v>
      </c>
      <c r="S152" s="133">
        <v>-1.2291237906677438E-2</v>
      </c>
      <c r="T152" s="273">
        <f>1/(1+EXP(-S152))</f>
        <v>0.49692722920801657</v>
      </c>
      <c r="U152" s="147"/>
      <c r="V152" s="88">
        <v>-0.12576819269799586</v>
      </c>
      <c r="W152" s="278">
        <v>3.201364077980301E-4</v>
      </c>
      <c r="X152" s="278"/>
      <c r="Y152" s="284">
        <v>1.5779692717136692E-2</v>
      </c>
      <c r="Z152" s="66">
        <v>-1.7568055363047137E-2</v>
      </c>
      <c r="AA152" s="66">
        <v>-1.8582613488078083E-2</v>
      </c>
      <c r="AB152" s="88">
        <v>2.0754201998731681E-2</v>
      </c>
      <c r="AC152" s="278">
        <v>2.1715885106535979E-3</v>
      </c>
      <c r="AD152" s="283">
        <v>3.186146635684544E-3</v>
      </c>
      <c r="AE152" s="282">
        <f>SUM(Y152:AB152)</f>
        <v>3.8322586474315301E-4</v>
      </c>
      <c r="AF152" s="281">
        <v>-0.20064141970921046</v>
      </c>
      <c r="AG152" s="280">
        <v>0.35861362108040939</v>
      </c>
      <c r="AH152" s="279">
        <v>-0.1116102934896156</v>
      </c>
      <c r="AI152" s="278">
        <v>0.60386497759658586</v>
      </c>
      <c r="AJ152" s="278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</row>
    <row r="153" spans="1:93" s="1" customFormat="1" ht="15" thickBot="1" x14ac:dyDescent="0.4">
      <c r="A153" s="183"/>
      <c r="B153" s="277">
        <v>1</v>
      </c>
      <c r="C153" s="276">
        <v>1</v>
      </c>
      <c r="D153" s="275">
        <v>0</v>
      </c>
      <c r="E153" s="18"/>
      <c r="F153" s="17"/>
      <c r="G153" s="274"/>
      <c r="H153" s="274"/>
      <c r="I153" s="16"/>
      <c r="J153" s="241"/>
      <c r="K153" s="270"/>
      <c r="L153" s="270"/>
      <c r="M153" s="270"/>
      <c r="N153" s="270"/>
      <c r="O153" s="129"/>
      <c r="P153" s="129"/>
      <c r="Q153" s="129"/>
      <c r="R153" s="129"/>
      <c r="S153" s="129">
        <v>0.1989942278944688</v>
      </c>
      <c r="T153" s="273">
        <f>1/(1+EXP(-S153))</f>
        <v>0.54958503959080385</v>
      </c>
      <c r="U153" s="272"/>
      <c r="V153" s="269">
        <v>0.13739625989770096</v>
      </c>
      <c r="W153" s="263"/>
      <c r="X153" s="263"/>
      <c r="Y153" s="271"/>
      <c r="Z153" s="270"/>
      <c r="AA153" s="270"/>
      <c r="AB153" s="269"/>
      <c r="AC153" s="263"/>
      <c r="AD153" s="268"/>
      <c r="AE153" s="267"/>
      <c r="AF153" s="266"/>
      <c r="AG153" s="265"/>
      <c r="AH153" s="264"/>
      <c r="AI153" s="263"/>
      <c r="AJ153" s="26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</row>
    <row r="154" spans="1:93" s="1" customFormat="1" ht="15" thickBot="1" x14ac:dyDescent="0.4">
      <c r="A154" s="181">
        <f>A150+1</f>
        <v>37</v>
      </c>
      <c r="B154" s="108">
        <v>0</v>
      </c>
      <c r="C154" s="107">
        <v>0</v>
      </c>
      <c r="D154" s="297">
        <v>0</v>
      </c>
      <c r="E154" s="103" cm="1">
        <f t="array" ref="E154:F156">AF150:AG152</f>
        <v>-1.5745738222780055</v>
      </c>
      <c r="F154" s="286">
        <v>-1.4914835634431005</v>
      </c>
      <c r="G154" s="286" cm="1">
        <f t="array" ref="G154:G156">AI150:AI152</f>
        <v>-1.3203519037161666</v>
      </c>
      <c r="H154" s="286" cm="1">
        <f t="array" ref="H154:H156">AH150:AH152</f>
        <v>-0.27890113489847396</v>
      </c>
      <c r="I154" s="296">
        <f>AJ150</f>
        <v>-0.14352528979371371</v>
      </c>
      <c r="J154" s="295">
        <v>3</v>
      </c>
      <c r="K154" s="294" cm="1">
        <f t="array" ref="K154:N156" xml:space="preserve"> MMULT(E154:F156, TRANSPOSE(B154:C157))+H154:H156</f>
        <v>-0.27890113489847396</v>
      </c>
      <c r="L154" s="294">
        <v>-1.7703846983415745</v>
      </c>
      <c r="M154" s="294">
        <v>-1.8534749571764795</v>
      </c>
      <c r="N154" s="294">
        <v>-3.34495852061958</v>
      </c>
      <c r="O154" s="135">
        <f>1/(1+EXP(-K154))</f>
        <v>0.43072319804293357</v>
      </c>
      <c r="P154" s="135">
        <f>1/(1+EXP(-L154))</f>
        <v>0.14549449446701976</v>
      </c>
      <c r="Q154" s="135">
        <f>1/(1+EXP(-M154))</f>
        <v>0.13546541324822695</v>
      </c>
      <c r="R154" s="135">
        <f>1/(1+EXP(-N154))</f>
        <v>3.4060642364477173E-2</v>
      </c>
      <c r="S154" s="293" cm="1">
        <f t="array" ref="S154:S157">MMULT(TRANSPOSE(O154:R156), G154:G156)+I154</f>
        <v>-0.34184506630848716</v>
      </c>
      <c r="T154" s="273">
        <f>1/(1+EXP(-S154))</f>
        <v>0.4153613581355492</v>
      </c>
      <c r="U154" s="292" cm="1">
        <f t="array" ref="U154">0.25*(-SUMPRODUCT(D154:D157,LN(T154:T157))-SUMPRODUCT(1-D154:D157,LN(1-T154:T157)))</f>
        <v>0.66798233945981822</v>
      </c>
      <c r="V154" s="99" cm="1">
        <f t="array" ref="V154:V157">0.25*(T154:T157-D154:D157)</f>
        <v>0.1038403395338873</v>
      </c>
      <c r="W154" s="288" cm="1">
        <f t="array" ref="W154:W156" xml:space="preserve"> TRANSPOSE(MMULT( TRANSPOSE(_xlfn.ANCHORARRAY(V154)), TRANSPOSE(O154:R156)))</f>
        <v>1.5262790271811015E-2</v>
      </c>
      <c r="X154" s="288">
        <f>SUM(_xlfn.ANCHORARRAY(V154))</f>
        <v>-1.8641691584163067E-3</v>
      </c>
      <c r="Y154" s="291" cm="1">
        <f t="array" ref="Y154:AB156">(G154:G156)*(TRANSPOSE(_xlfn.ANCHORARRAY(V154))*(O154:R156)*(1-O154:R156))</f>
        <v>-3.3618439066611536E-2</v>
      </c>
      <c r="Z154" s="60">
        <v>1.9350567177840505E-2</v>
      </c>
      <c r="AA154" s="60">
        <v>1.9408034406617272E-2</v>
      </c>
      <c r="AB154" s="99">
        <v>-5.9811563743144194E-3</v>
      </c>
      <c r="AC154" s="288" cm="1">
        <f t="array" ref="AC154:AD156">MMULT((_xlfn.ANCHORARRAY(Y154)),(B154:C157))</f>
        <v>1.3426878032302853E-2</v>
      </c>
      <c r="AD154" s="290">
        <v>1.3369410803526086E-2</v>
      </c>
      <c r="AE154" s="282">
        <f>SUM(Y154:AB154)</f>
        <v>-8.4099385646817758E-4</v>
      </c>
      <c r="AF154" s="281" cm="1">
        <f t="array" ref="AF154:AG156">E154:F156-3*(_xlfn.ANCHORARRAY(AC154))</f>
        <v>-1.6148544563749141</v>
      </c>
      <c r="AG154" s="280">
        <v>-1.5315917958536787</v>
      </c>
      <c r="AH154" s="289" cm="1">
        <f t="array" ref="AH154:AH156">(H154:H156)-3*(AE154:AE156)</f>
        <v>-0.2763781533290694</v>
      </c>
      <c r="AI154" s="288" cm="1">
        <f t="array" ref="AI154:AI156">G154:G156-3*(_xlfn.ANCHORARRAY(W154))</f>
        <v>-1.3661402745315996</v>
      </c>
      <c r="AJ154" s="288">
        <f>I154-3*(X154)</f>
        <v>-0.13793278231846479</v>
      </c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</row>
    <row r="155" spans="1:93" s="1" customFormat="1" ht="15" thickBot="1" x14ac:dyDescent="0.4">
      <c r="A155" s="182"/>
      <c r="B155" s="95">
        <v>0</v>
      </c>
      <c r="C155" s="94">
        <v>1</v>
      </c>
      <c r="D155" s="287">
        <v>1</v>
      </c>
      <c r="E155" s="36">
        <v>-0.60653553464922594</v>
      </c>
      <c r="F155" s="35">
        <v>0.56187861136403094</v>
      </c>
      <c r="G155" s="286">
        <v>0.18259199691910197</v>
      </c>
      <c r="H155" s="286">
        <v>-0.13185367392058805</v>
      </c>
      <c r="I155" s="34"/>
      <c r="J155" s="210"/>
      <c r="K155" s="285">
        <v>-0.13185367392058805</v>
      </c>
      <c r="L155" s="285">
        <v>0.43002493744344289</v>
      </c>
      <c r="M155" s="285">
        <v>-0.73838920856981405</v>
      </c>
      <c r="N155" s="285">
        <v>-0.17651059720578305</v>
      </c>
      <c r="O155" s="133">
        <f>1/(1+EXP(-K155))</f>
        <v>0.46708425546602467</v>
      </c>
      <c r="P155" s="133">
        <f>1/(1+EXP(-L155))</f>
        <v>0.60587962324726841</v>
      </c>
      <c r="Q155" s="133">
        <f>1/(1+EXP(-M155))</f>
        <v>0.32335647987317984</v>
      </c>
      <c r="R155" s="133">
        <f>1/(1+EXP(-N155))</f>
        <v>0.45598656491946005</v>
      </c>
      <c r="S155" s="133">
        <v>0.11403276452890843</v>
      </c>
      <c r="T155" s="273">
        <f>1/(1+EXP(-S155))</f>
        <v>0.52847733912928174</v>
      </c>
      <c r="U155" s="147"/>
      <c r="V155" s="88">
        <v>-0.11788066521767956</v>
      </c>
      <c r="W155" s="278">
        <v>-7.2063497637980811E-4</v>
      </c>
      <c r="X155" s="278"/>
      <c r="Y155" s="284">
        <v>4.7195611488029619E-3</v>
      </c>
      <c r="Z155" s="66">
        <v>-5.1397210883150019E-3</v>
      </c>
      <c r="AA155" s="66">
        <v>-5.0142304823330335E-3</v>
      </c>
      <c r="AB155" s="88">
        <v>6.2364317700612333E-3</v>
      </c>
      <c r="AC155" s="278">
        <v>1.2222012877281998E-3</v>
      </c>
      <c r="AD155" s="283">
        <v>1.0967106817462314E-3</v>
      </c>
      <c r="AE155" s="282">
        <f>SUM(Y155:AB155)</f>
        <v>8.0204134821615976E-4</v>
      </c>
      <c r="AF155" s="281">
        <v>-0.61020213851241056</v>
      </c>
      <c r="AG155" s="280">
        <v>0.5585884793187923</v>
      </c>
      <c r="AH155" s="279">
        <v>-0.13425979796523654</v>
      </c>
      <c r="AI155" s="278">
        <v>0.18475390184824139</v>
      </c>
      <c r="AJ155" s="278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</row>
    <row r="156" spans="1:93" s="1" customFormat="1" ht="15" thickBot="1" x14ac:dyDescent="0.4">
      <c r="A156" s="182"/>
      <c r="B156" s="95">
        <v>1</v>
      </c>
      <c r="C156" s="94">
        <v>0</v>
      </c>
      <c r="D156" s="287">
        <v>1</v>
      </c>
      <c r="E156" s="36">
        <v>-0.20064141970921046</v>
      </c>
      <c r="F156" s="35">
        <v>0.35861362108040939</v>
      </c>
      <c r="G156" s="286">
        <v>0.60386497759658586</v>
      </c>
      <c r="H156" s="286">
        <v>-0.1116102934896156</v>
      </c>
      <c r="I156" s="34"/>
      <c r="J156" s="210"/>
      <c r="K156" s="285">
        <v>-0.1116102934896156</v>
      </c>
      <c r="L156" s="285">
        <v>0.2470033275907938</v>
      </c>
      <c r="M156" s="285">
        <v>-0.31225171319882605</v>
      </c>
      <c r="N156" s="285">
        <v>4.6361907881583342E-2</v>
      </c>
      <c r="O156" s="133">
        <f>1/(1+EXP(-K156))</f>
        <v>0.47212635545719361</v>
      </c>
      <c r="P156" s="133">
        <f>1/(1+EXP(-L156))</f>
        <v>0.5614387807692226</v>
      </c>
      <c r="Q156" s="133">
        <f>1/(1+EXP(-M156))</f>
        <v>0.42256521658559237</v>
      </c>
      <c r="R156" s="133">
        <f>1/(1+EXP(-N156))</f>
        <v>0.5115884013433375</v>
      </c>
      <c r="S156" s="133">
        <v>-8.172665640376886E-3</v>
      </c>
      <c r="T156" s="273">
        <f>1/(1+EXP(-S156))</f>
        <v>0.49795684496217302</v>
      </c>
      <c r="U156" s="147"/>
      <c r="V156" s="88">
        <v>-0.12551078875945676</v>
      </c>
      <c r="W156" s="278">
        <v>2.4553468563959235E-4</v>
      </c>
      <c r="X156" s="278"/>
      <c r="Y156" s="284">
        <v>1.5627667627201358E-2</v>
      </c>
      <c r="Z156" s="66">
        <v>-1.7527301357601346E-2</v>
      </c>
      <c r="AA156" s="66">
        <v>-1.8493435117513696E-2</v>
      </c>
      <c r="AB156" s="88">
        <v>2.0774915494211031E-2</v>
      </c>
      <c r="AC156" s="278">
        <v>2.2814803766973354E-3</v>
      </c>
      <c r="AD156" s="283">
        <v>3.2476141366096847E-3</v>
      </c>
      <c r="AE156" s="282">
        <f>SUM(Y156:AB156)</f>
        <v>3.8184664629734716E-4</v>
      </c>
      <c r="AF156" s="281">
        <v>-0.20748586083930246</v>
      </c>
      <c r="AG156" s="280">
        <v>0.34887077867058036</v>
      </c>
      <c r="AH156" s="279">
        <v>-0.11275583342850765</v>
      </c>
      <c r="AI156" s="278">
        <v>0.60312837353966708</v>
      </c>
      <c r="AJ156" s="278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</row>
    <row r="157" spans="1:93" s="1" customFormat="1" ht="15" thickBot="1" x14ac:dyDescent="0.4">
      <c r="A157" s="183"/>
      <c r="B157" s="277">
        <v>1</v>
      </c>
      <c r="C157" s="276">
        <v>1</v>
      </c>
      <c r="D157" s="275">
        <v>0</v>
      </c>
      <c r="E157" s="18"/>
      <c r="F157" s="17"/>
      <c r="G157" s="274"/>
      <c r="H157" s="274"/>
      <c r="I157" s="16"/>
      <c r="J157" s="241"/>
      <c r="K157" s="270"/>
      <c r="L157" s="270"/>
      <c r="M157" s="270"/>
      <c r="N157" s="270"/>
      <c r="O157" s="129"/>
      <c r="P157" s="129"/>
      <c r="Q157" s="129"/>
      <c r="R157" s="129"/>
      <c r="S157" s="129">
        <v>0.20369249219134694</v>
      </c>
      <c r="T157" s="273">
        <f>1/(1+EXP(-S157))</f>
        <v>0.55074778113933087</v>
      </c>
      <c r="U157" s="272"/>
      <c r="V157" s="269">
        <v>0.13768694528483272</v>
      </c>
      <c r="W157" s="263"/>
      <c r="X157" s="263"/>
      <c r="Y157" s="271"/>
      <c r="Z157" s="270"/>
      <c r="AA157" s="270"/>
      <c r="AB157" s="269"/>
      <c r="AC157" s="263"/>
      <c r="AD157" s="268"/>
      <c r="AE157" s="267"/>
      <c r="AF157" s="266"/>
      <c r="AG157" s="265"/>
      <c r="AH157" s="264"/>
      <c r="AI157" s="263"/>
      <c r="AJ157" s="263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</row>
    <row r="158" spans="1:93" s="1" customFormat="1" ht="15" thickBot="1" x14ac:dyDescent="0.4">
      <c r="A158" s="181">
        <f>A154+1</f>
        <v>38</v>
      </c>
      <c r="B158" s="108">
        <v>0</v>
      </c>
      <c r="C158" s="107">
        <v>0</v>
      </c>
      <c r="D158" s="297">
        <v>0</v>
      </c>
      <c r="E158" s="103" cm="1">
        <f t="array" ref="E158:F160">AF154:AG156</f>
        <v>-1.6148544563749141</v>
      </c>
      <c r="F158" s="286">
        <v>-1.5315917958536787</v>
      </c>
      <c r="G158" s="286" cm="1">
        <f t="array" ref="G158:G160">AI154:AI156</f>
        <v>-1.3661402745315996</v>
      </c>
      <c r="H158" s="286" cm="1">
        <f t="array" ref="H158:H160">AH154:AH156</f>
        <v>-0.2763781533290694</v>
      </c>
      <c r="I158" s="296">
        <f>AJ154</f>
        <v>-0.13793278231846479</v>
      </c>
      <c r="J158" s="295">
        <v>3</v>
      </c>
      <c r="K158" s="294" cm="1">
        <f t="array" ref="K158:N160" xml:space="preserve"> MMULT(E158:F160, TRANSPOSE(B158:C161))+H158:H160</f>
        <v>-0.2763781533290694</v>
      </c>
      <c r="L158" s="294">
        <v>-1.8079699491827481</v>
      </c>
      <c r="M158" s="294">
        <v>-1.8912326097039835</v>
      </c>
      <c r="N158" s="294">
        <v>-3.422824405557662</v>
      </c>
      <c r="O158" s="135">
        <f>1/(1+EXP(-K158))</f>
        <v>0.43134194277070503</v>
      </c>
      <c r="P158" s="135">
        <f>1/(1+EXP(-L158))</f>
        <v>0.14088365476853065</v>
      </c>
      <c r="Q158" s="135">
        <f>1/(1+EXP(-M158))</f>
        <v>0.13110399193982653</v>
      </c>
      <c r="R158" s="135">
        <f>1/(1+EXP(-N158))</f>
        <v>3.1589710323437825E-2</v>
      </c>
      <c r="S158" s="293" cm="1">
        <f t="array" ref="S158:S161">MMULT(TRANSPOSE(O158:R160), G158:G160)+I158</f>
        <v>-0.35644077221932013</v>
      </c>
      <c r="T158" s="273">
        <f>1/(1+EXP(-S158))</f>
        <v>0.41182142684770356</v>
      </c>
      <c r="U158" s="292" cm="1">
        <f t="array" ref="U158">0.25*(-SUMPRODUCT(D158:D161,LN(T158:T161))-SUMPRODUCT(1-D158:D161,LN(1-T158:T161)))</f>
        <v>0.66610851337700017</v>
      </c>
      <c r="V158" s="99" cm="1">
        <f t="array" ref="V158:V161">0.25*(T158:T161-D158:D161)</f>
        <v>0.10295535671192589</v>
      </c>
      <c r="W158" s="288" cm="1">
        <f t="array" ref="W158:W160" xml:space="preserve"> TRANSPOSE(MMULT( TRANSPOSE(_xlfn.ANCHORARRAY(V158)), TRANSPOSE(O158:R160)))</f>
        <v>1.5778346650816809E-2</v>
      </c>
      <c r="X158" s="288">
        <f>SUM(_xlfn.ANCHORARRAY(V158))</f>
        <v>-1.9103094441261514E-3</v>
      </c>
      <c r="Y158" s="291" cm="1">
        <f t="array" ref="Y158:AB160">(G158:G160)*(TRANSPOSE(_xlfn.ANCHORARRAY(V158))*(O158:R160)*(1-O158:R160))</f>
        <v>-3.4499843852891655E-2</v>
      </c>
      <c r="Z158" s="60">
        <v>1.9447893959098579E-2</v>
      </c>
      <c r="AA158" s="60">
        <v>1.9490625648252168E-2</v>
      </c>
      <c r="AB158" s="99">
        <v>-5.7670126561121787E-3</v>
      </c>
      <c r="AC158" s="288" cm="1">
        <f t="array" ref="AC158:AD160">MMULT((_xlfn.ANCHORARRAY(Y158)),(B158:C161))</f>
        <v>1.372361299213999E-2</v>
      </c>
      <c r="AD158" s="290">
        <v>1.36808813029864E-2</v>
      </c>
      <c r="AE158" s="282">
        <f>SUM(Y158:AB158)</f>
        <v>-1.3283369016530867E-3</v>
      </c>
      <c r="AF158" s="281" cm="1">
        <f t="array" ref="AF158:AG160">E158:F160-3*(_xlfn.ANCHORARRAY(AC158))</f>
        <v>-1.6560252953513341</v>
      </c>
      <c r="AG158" s="280">
        <v>-1.5726344397626379</v>
      </c>
      <c r="AH158" s="289" cm="1">
        <f t="array" ref="AH158:AH160">(H158:H160)-3*(AE158:AE160)</f>
        <v>-0.27239314262411013</v>
      </c>
      <c r="AI158" s="288" cm="1">
        <f t="array" ref="AI158:AI160">G158:G160-3*(_xlfn.ANCHORARRAY(W158))</f>
        <v>-1.4134753144840499</v>
      </c>
      <c r="AJ158" s="288">
        <f>I158-3*(X158)</f>
        <v>-0.13220185398608633</v>
      </c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</row>
    <row r="159" spans="1:93" s="1" customFormat="1" ht="15" thickBot="1" x14ac:dyDescent="0.4">
      <c r="A159" s="182"/>
      <c r="B159" s="95">
        <v>0</v>
      </c>
      <c r="C159" s="94">
        <v>1</v>
      </c>
      <c r="D159" s="287">
        <v>1</v>
      </c>
      <c r="E159" s="36">
        <v>-0.61020213851241056</v>
      </c>
      <c r="F159" s="35">
        <v>0.5585884793187923</v>
      </c>
      <c r="G159" s="286">
        <v>0.18475390184824139</v>
      </c>
      <c r="H159" s="286">
        <v>-0.13425979796523654</v>
      </c>
      <c r="I159" s="34"/>
      <c r="J159" s="210"/>
      <c r="K159" s="285">
        <v>-0.13425979796523654</v>
      </c>
      <c r="L159" s="285">
        <v>0.42432868135355573</v>
      </c>
      <c r="M159" s="285">
        <v>-0.74446193647764713</v>
      </c>
      <c r="N159" s="285">
        <v>-0.18587345715885481</v>
      </c>
      <c r="O159" s="133">
        <f>1/(1+EXP(-K159))</f>
        <v>0.46648537908046606</v>
      </c>
      <c r="P159" s="133">
        <f>1/(1+EXP(-L159))</f>
        <v>0.60451859989623913</v>
      </c>
      <c r="Q159" s="133">
        <f>1/(1+EXP(-M159))</f>
        <v>0.32202921266859613</v>
      </c>
      <c r="R159" s="133">
        <f>1/(1+EXP(-N159))</f>
        <v>0.45366496117270827</v>
      </c>
      <c r="S159" s="133">
        <v>0.11828916107297044</v>
      </c>
      <c r="T159" s="273">
        <f>1/(1+EXP(-S159))</f>
        <v>0.52953785635557704</v>
      </c>
      <c r="U159" s="147"/>
      <c r="V159" s="88">
        <v>-0.11761553591110574</v>
      </c>
      <c r="W159" s="278">
        <v>-8.0323938676786499E-4</v>
      </c>
      <c r="X159" s="278"/>
      <c r="Y159" s="284">
        <v>4.7339855592207431E-3</v>
      </c>
      <c r="Z159" s="66">
        <v>-5.1951015553130071E-3</v>
      </c>
      <c r="AA159" s="66">
        <v>-5.0518056981424322E-3</v>
      </c>
      <c r="AB159" s="88">
        <v>6.3188563508100792E-3</v>
      </c>
      <c r="AC159" s="278">
        <v>1.267050652667647E-3</v>
      </c>
      <c r="AD159" s="283">
        <v>1.1237547954970721E-3</v>
      </c>
      <c r="AE159" s="282">
        <f>SUM(Y159:AB159)</f>
        <v>8.0593465657538294E-4</v>
      </c>
      <c r="AF159" s="281">
        <v>-0.61400329047041347</v>
      </c>
      <c r="AG159" s="280">
        <v>0.55521721493230103</v>
      </c>
      <c r="AH159" s="279">
        <v>-0.1366776019349627</v>
      </c>
      <c r="AI159" s="278">
        <v>0.18716362000854497</v>
      </c>
      <c r="AJ159" s="278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</row>
    <row r="160" spans="1:93" s="1" customFormat="1" ht="15" thickBot="1" x14ac:dyDescent="0.4">
      <c r="A160" s="182"/>
      <c r="B160" s="95">
        <v>1</v>
      </c>
      <c r="C160" s="94">
        <v>0</v>
      </c>
      <c r="D160" s="287">
        <v>1</v>
      </c>
      <c r="E160" s="36">
        <v>-0.20748586083930246</v>
      </c>
      <c r="F160" s="35">
        <v>0.34887077867058036</v>
      </c>
      <c r="G160" s="286">
        <v>0.60312837353966708</v>
      </c>
      <c r="H160" s="286">
        <v>-0.11275583342850765</v>
      </c>
      <c r="I160" s="34"/>
      <c r="J160" s="210"/>
      <c r="K160" s="285">
        <v>-0.11275583342850765</v>
      </c>
      <c r="L160" s="285">
        <v>0.23611494524207272</v>
      </c>
      <c r="M160" s="285">
        <v>-0.32024169426781013</v>
      </c>
      <c r="N160" s="285">
        <v>2.8629084402770261E-2</v>
      </c>
      <c r="O160" s="133">
        <f>1/(1+EXP(-K160))</f>
        <v>0.47184086963522781</v>
      </c>
      <c r="P160" s="133">
        <f>1/(1+EXP(-L160))</f>
        <v>0.55875601763759586</v>
      </c>
      <c r="Q160" s="133">
        <f>1/(1+EXP(-M160))</f>
        <v>0.42061684623563828</v>
      </c>
      <c r="R160" s="133">
        <f>1/(1+EXP(-N160))</f>
        <v>0.50715678228454386</v>
      </c>
      <c r="S160" s="133">
        <v>-3.8571179562030267E-3</v>
      </c>
      <c r="T160" s="273">
        <f>1/(1+EXP(-S160))</f>
        <v>0.49903572170644173</v>
      </c>
      <c r="U160" s="147"/>
      <c r="V160" s="88">
        <v>-0.12524106957338957</v>
      </c>
      <c r="W160" s="278">
        <v>1.6469365765685307E-4</v>
      </c>
      <c r="X160" s="278"/>
      <c r="Y160" s="284">
        <v>1.5474586575240049E-2</v>
      </c>
      <c r="Z160" s="66">
        <v>-1.7489422148706458E-2</v>
      </c>
      <c r="AA160" s="66">
        <v>-1.840810377313255E-2</v>
      </c>
      <c r="AB160" s="88">
        <v>2.0802299890421982E-2</v>
      </c>
      <c r="AC160" s="278">
        <v>2.3941961172894329E-3</v>
      </c>
      <c r="AD160" s="283">
        <v>3.3128777417155246E-3</v>
      </c>
      <c r="AE160" s="282">
        <f>SUM(Y160:AB160)</f>
        <v>3.7936054382302353E-4</v>
      </c>
      <c r="AF160" s="281">
        <v>-0.21466844919117076</v>
      </c>
      <c r="AG160" s="280">
        <v>0.33893214544543376</v>
      </c>
      <c r="AH160" s="279">
        <v>-0.11389391505997672</v>
      </c>
      <c r="AI160" s="278">
        <v>0.60263429256669654</v>
      </c>
      <c r="AJ160" s="278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</row>
    <row r="161" spans="1:93" s="1" customFormat="1" ht="15" thickBot="1" x14ac:dyDescent="0.4">
      <c r="A161" s="183"/>
      <c r="B161" s="277">
        <v>1</v>
      </c>
      <c r="C161" s="276">
        <v>1</v>
      </c>
      <c r="D161" s="275">
        <v>0</v>
      </c>
      <c r="E161" s="18"/>
      <c r="F161" s="17"/>
      <c r="G161" s="274"/>
      <c r="H161" s="274"/>
      <c r="I161" s="16"/>
      <c r="J161" s="241"/>
      <c r="K161" s="270"/>
      <c r="L161" s="270"/>
      <c r="M161" s="270"/>
      <c r="N161" s="270"/>
      <c r="O161" s="129"/>
      <c r="P161" s="129"/>
      <c r="Q161" s="129"/>
      <c r="R161" s="129"/>
      <c r="S161" s="129">
        <v>0.20860825908527691</v>
      </c>
      <c r="T161" s="273">
        <f>1/(1+EXP(-S161))</f>
        <v>0.55196375731377312</v>
      </c>
      <c r="U161" s="272"/>
      <c r="V161" s="269">
        <v>0.13799093932844328</v>
      </c>
      <c r="W161" s="263"/>
      <c r="X161" s="263"/>
      <c r="Y161" s="271"/>
      <c r="Z161" s="270"/>
      <c r="AA161" s="270"/>
      <c r="AB161" s="269"/>
      <c r="AC161" s="263"/>
      <c r="AD161" s="268"/>
      <c r="AE161" s="267"/>
      <c r="AF161" s="266"/>
      <c r="AG161" s="265"/>
      <c r="AH161" s="264"/>
      <c r="AI161" s="263"/>
      <c r="AJ161" s="263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</row>
    <row r="162" spans="1:93" s="1" customFormat="1" ht="15" thickBot="1" x14ac:dyDescent="0.4">
      <c r="A162" s="181">
        <f>A158+1</f>
        <v>39</v>
      </c>
      <c r="B162" s="108">
        <v>0</v>
      </c>
      <c r="C162" s="107">
        <v>0</v>
      </c>
      <c r="D162" s="297">
        <v>0</v>
      </c>
      <c r="E162" s="103" cm="1">
        <f t="array" ref="E162:F164">AF158:AG160</f>
        <v>-1.6560252953513341</v>
      </c>
      <c r="F162" s="286">
        <v>-1.5726344397626379</v>
      </c>
      <c r="G162" s="286" cm="1">
        <f t="array" ref="G162:G164">AI158:AI160</f>
        <v>-1.4134753144840499</v>
      </c>
      <c r="H162" s="286" cm="1">
        <f t="array" ref="H162:H164">AH158:AH160</f>
        <v>-0.27239314262411013</v>
      </c>
      <c r="I162" s="296">
        <f>AJ158</f>
        <v>-0.13220185398608633</v>
      </c>
      <c r="J162" s="295">
        <v>3</v>
      </c>
      <c r="K162" s="294" cm="1">
        <f t="array" ref="K162:N164" xml:space="preserve"> MMULT(E162:F164, TRANSPOSE(B162:C165))+H162:H164</f>
        <v>-0.27239314262411013</v>
      </c>
      <c r="L162" s="294">
        <v>-1.8450275823867481</v>
      </c>
      <c r="M162" s="294">
        <v>-1.9284184379754443</v>
      </c>
      <c r="N162" s="294">
        <v>-3.5010528777380818</v>
      </c>
      <c r="O162" s="135">
        <f>1/(1+EXP(-K162))</f>
        <v>0.43231967660723397</v>
      </c>
      <c r="P162" s="135">
        <f>1/(1+EXP(-L162))</f>
        <v>0.13645777355304745</v>
      </c>
      <c r="Q162" s="135">
        <f>1/(1+EXP(-M162))</f>
        <v>0.12692573847257271</v>
      </c>
      <c r="R162" s="135">
        <f>1/(1+EXP(-N162))</f>
        <v>2.9282288037608805E-2</v>
      </c>
      <c r="S162" s="293" cm="1">
        <f t="array" ref="S162:S165">MMULT(TRANSPOSE(O162:R164), G162:G164)+I162</f>
        <v>-0.37190199012165148</v>
      </c>
      <c r="T162" s="273">
        <f>1/(1+EXP(-S162))</f>
        <v>0.40808151377044305</v>
      </c>
      <c r="U162" s="292" cm="1">
        <f t="array" ref="U162">0.25*(-SUMPRODUCT(D162:D165,LN(T162:T165))-SUMPRODUCT(1-D162:D165,LN(1-T162:T165)))</f>
        <v>0.66412914451109684</v>
      </c>
      <c r="V162" s="99" cm="1">
        <f t="array" ref="V162:V165">0.25*(T162:T165-D162:D165)</f>
        <v>0.10202037844261076</v>
      </c>
      <c r="W162" s="288" cm="1">
        <f t="array" ref="W162:W164" xml:space="preserve"> TRANSPOSE(MMULT( TRANSPOSE(_xlfn.ANCHORARRAY(V162)), TRANSPOSE(O162:R164)))</f>
        <v>1.6284465597083499E-2</v>
      </c>
      <c r="X162" s="288">
        <f>SUM(_xlfn.ANCHORARRAY(V162))</f>
        <v>-1.958557901545116E-3</v>
      </c>
      <c r="Y162" s="291" cm="1">
        <f t="array" ref="Y162:AB164">(G162:G164)*(TRANSPOSE(_xlfn.ANCHORARRAY(V162))*(O162:R164)*(1-O162:R164))</f>
        <v>-3.5390280277126297E-2</v>
      </c>
      <c r="Z162" s="60">
        <v>1.9542378881333432E-2</v>
      </c>
      <c r="AA162" s="60">
        <v>1.9572858578970016E-2</v>
      </c>
      <c r="AB162" s="99">
        <v>-5.5569480926384645E-3</v>
      </c>
      <c r="AC162" s="288" cm="1">
        <f t="array" ref="AC162:AD164">MMULT((_xlfn.ANCHORARRAY(Y162)),(B162:C165))</f>
        <v>1.4015910486331551E-2</v>
      </c>
      <c r="AD162" s="290">
        <v>1.3985430788694967E-2</v>
      </c>
      <c r="AE162" s="282">
        <f>SUM(Y162:AB162)</f>
        <v>-1.831990909461313E-3</v>
      </c>
      <c r="AF162" s="281" cm="1">
        <f t="array" ref="AF162:AG164">E162:F164-3*(_xlfn.ANCHORARRAY(AC162))</f>
        <v>-1.6980730268103288</v>
      </c>
      <c r="AG162" s="280">
        <v>-1.6145907321287229</v>
      </c>
      <c r="AH162" s="289" cm="1">
        <f t="array" ref="AH162:AH164">(H162:H164)-3*(AE162:AE164)</f>
        <v>-0.26689716989572621</v>
      </c>
      <c r="AI162" s="288" cm="1">
        <f t="array" ref="AI162:AI164">G162:G164-3*(_xlfn.ANCHORARRAY(W162))</f>
        <v>-1.4623287112753005</v>
      </c>
      <c r="AJ162" s="288">
        <f>I162-3*(X162)</f>
        <v>-0.12632618028145098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</row>
    <row r="163" spans="1:93" s="1" customFormat="1" ht="15" thickBot="1" x14ac:dyDescent="0.4">
      <c r="A163" s="182"/>
      <c r="B163" s="95">
        <v>0</v>
      </c>
      <c r="C163" s="94">
        <v>1</v>
      </c>
      <c r="D163" s="287">
        <v>1</v>
      </c>
      <c r="E163" s="36">
        <v>-0.61400329047041347</v>
      </c>
      <c r="F163" s="35">
        <v>0.55521721493230103</v>
      </c>
      <c r="G163" s="286">
        <v>0.18716362000854497</v>
      </c>
      <c r="H163" s="286">
        <v>-0.1366776019349627</v>
      </c>
      <c r="I163" s="34"/>
      <c r="J163" s="210"/>
      <c r="K163" s="285">
        <v>-0.1366776019349627</v>
      </c>
      <c r="L163" s="285">
        <v>0.41853961299733833</v>
      </c>
      <c r="M163" s="285">
        <v>-0.75068089240537617</v>
      </c>
      <c r="N163" s="285">
        <v>-0.19546367747307514</v>
      </c>
      <c r="O163" s="133">
        <f>1/(1+EXP(-K163))</f>
        <v>0.46588369288635662</v>
      </c>
      <c r="P163" s="133">
        <f>1/(1+EXP(-L163))</f>
        <v>0.60313373932370196</v>
      </c>
      <c r="Q163" s="133">
        <f>1/(1+EXP(-M163))</f>
        <v>0.32067295588220929</v>
      </c>
      <c r="R163" s="133">
        <f>1/(1+EXP(-N163))</f>
        <v>0.45128906965019122</v>
      </c>
      <c r="S163" s="133">
        <v>0.12288187065113118</v>
      </c>
      <c r="T163" s="273">
        <f>1/(1+EXP(-S163))</f>
        <v>0.53068186947376483</v>
      </c>
      <c r="U163" s="147"/>
      <c r="V163" s="88">
        <v>-0.11732953263155879</v>
      </c>
      <c r="W163" s="278">
        <v>-8.8922196969579148E-4</v>
      </c>
      <c r="X163" s="278"/>
      <c r="Y163" s="284">
        <v>4.7514013156198555E-3</v>
      </c>
      <c r="Z163" s="66">
        <v>-5.2563778918551848E-3</v>
      </c>
      <c r="AA163" s="66">
        <v>-5.0948079942280834E-3</v>
      </c>
      <c r="AB163" s="88">
        <v>6.4101768656445691E-3</v>
      </c>
      <c r="AC163" s="278">
        <v>1.3153688714164858E-3</v>
      </c>
      <c r="AD163" s="283">
        <v>1.1537989737893843E-3</v>
      </c>
      <c r="AE163" s="282">
        <f>SUM(Y163:AB163)</f>
        <v>8.1039229518115648E-4</v>
      </c>
      <c r="AF163" s="281">
        <v>-0.6179493970846629</v>
      </c>
      <c r="AG163" s="280">
        <v>0.55175581801093287</v>
      </c>
      <c r="AH163" s="279">
        <v>-0.13910877882050618</v>
      </c>
      <c r="AI163" s="278">
        <v>0.18983128591763235</v>
      </c>
      <c r="AJ163" s="278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</row>
    <row r="164" spans="1:93" s="1" customFormat="1" ht="15" thickBot="1" x14ac:dyDescent="0.4">
      <c r="A164" s="182"/>
      <c r="B164" s="95">
        <v>1</v>
      </c>
      <c r="C164" s="94">
        <v>0</v>
      </c>
      <c r="D164" s="287">
        <v>1</v>
      </c>
      <c r="E164" s="36">
        <v>-0.21466844919117076</v>
      </c>
      <c r="F164" s="35">
        <v>0.33893214544543376</v>
      </c>
      <c r="G164" s="286">
        <v>0.60263429256669654</v>
      </c>
      <c r="H164" s="286">
        <v>-0.11389391505997672</v>
      </c>
      <c r="I164" s="34"/>
      <c r="J164" s="210"/>
      <c r="K164" s="285">
        <v>-0.11389391505997672</v>
      </c>
      <c r="L164" s="285">
        <v>0.22503823038545706</v>
      </c>
      <c r="M164" s="285">
        <v>-0.32856236425114749</v>
      </c>
      <c r="N164" s="285">
        <v>1.036978119428629E-2</v>
      </c>
      <c r="O164" s="133">
        <f>1/(1+EXP(-K164))</f>
        <v>0.47155726077350096</v>
      </c>
      <c r="P164" s="133">
        <f>1/(1+EXP(-L164))</f>
        <v>0.55602332817080025</v>
      </c>
      <c r="Q164" s="133">
        <f>1/(1+EXP(-M164))</f>
        <v>0.41859046314163828</v>
      </c>
      <c r="R164" s="133">
        <f>1/(1+EXP(-N164))</f>
        <v>0.50259242206784083</v>
      </c>
      <c r="S164" s="133">
        <v>6.6702680255548152E-4</v>
      </c>
      <c r="T164" s="273">
        <f>1/(1+EXP(-S164))</f>
        <v>0.50016675669445609</v>
      </c>
      <c r="U164" s="147"/>
      <c r="V164" s="88">
        <v>-0.12495831082638598</v>
      </c>
      <c r="W164" s="278">
        <v>7.7144392611097623E-5</v>
      </c>
      <c r="X164" s="278"/>
      <c r="Y164" s="284">
        <v>1.5320507186652111E-2</v>
      </c>
      <c r="Z164" s="66">
        <v>-1.7454778671147659E-2</v>
      </c>
      <c r="AA164" s="66">
        <v>-1.8326961513667379E-2</v>
      </c>
      <c r="AB164" s="88">
        <v>2.0836862434269503E-2</v>
      </c>
      <c r="AC164" s="278">
        <v>2.5099009206021247E-3</v>
      </c>
      <c r="AD164" s="283">
        <v>3.3820837631218445E-3</v>
      </c>
      <c r="AE164" s="282">
        <f>SUM(Y164:AB164)</f>
        <v>3.7562943610657679E-4</v>
      </c>
      <c r="AF164" s="281">
        <v>-0.22219815195297712</v>
      </c>
      <c r="AG164" s="280">
        <v>0.32878589415606824</v>
      </c>
      <c r="AH164" s="279">
        <v>-0.11502080336829645</v>
      </c>
      <c r="AI164" s="278">
        <v>0.60240285938886329</v>
      </c>
      <c r="AJ164" s="278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</row>
    <row r="165" spans="1:93" s="1" customFormat="1" ht="15" thickBot="1" x14ac:dyDescent="0.4">
      <c r="A165" s="183"/>
      <c r="B165" s="277">
        <v>1</v>
      </c>
      <c r="C165" s="276">
        <v>1</v>
      </c>
      <c r="D165" s="275">
        <v>0</v>
      </c>
      <c r="E165" s="18"/>
      <c r="F165" s="17"/>
      <c r="G165" s="274"/>
      <c r="H165" s="274"/>
      <c r="I165" s="16"/>
      <c r="J165" s="241"/>
      <c r="K165" s="270"/>
      <c r="L165" s="270"/>
      <c r="M165" s="270"/>
      <c r="N165" s="270"/>
      <c r="O165" s="129"/>
      <c r="P165" s="129"/>
      <c r="Q165" s="129"/>
      <c r="R165" s="129"/>
      <c r="S165" s="129">
        <v>0.21375267938939604</v>
      </c>
      <c r="T165" s="273">
        <f>1/(1+EXP(-S165))</f>
        <v>0.5532356284551555</v>
      </c>
      <c r="U165" s="272"/>
      <c r="V165" s="269">
        <v>0.13830890711378888</v>
      </c>
      <c r="W165" s="263"/>
      <c r="X165" s="263"/>
      <c r="Y165" s="271"/>
      <c r="Z165" s="270"/>
      <c r="AA165" s="270"/>
      <c r="AB165" s="269"/>
      <c r="AC165" s="263"/>
      <c r="AD165" s="268"/>
      <c r="AE165" s="267"/>
      <c r="AF165" s="266"/>
      <c r="AG165" s="265"/>
      <c r="AH165" s="264"/>
      <c r="AI165" s="263"/>
      <c r="AJ165" s="263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</row>
    <row r="166" spans="1:93" s="1" customFormat="1" ht="15" thickBot="1" x14ac:dyDescent="0.4">
      <c r="A166" s="181">
        <f>A162+1</f>
        <v>40</v>
      </c>
      <c r="B166" s="108">
        <v>0</v>
      </c>
      <c r="C166" s="107">
        <v>0</v>
      </c>
      <c r="D166" s="297">
        <v>0</v>
      </c>
      <c r="E166" s="103" cm="1">
        <f t="array" ref="E166:F168">AF162:AG164</f>
        <v>-1.6980730268103288</v>
      </c>
      <c r="F166" s="286">
        <v>-1.6145907321287229</v>
      </c>
      <c r="G166" s="286" cm="1">
        <f t="array" ref="G166:G168">AI162:AI164</f>
        <v>-1.4623287112753005</v>
      </c>
      <c r="H166" s="286" cm="1">
        <f t="array" ref="H166:H168">AH162:AH164</f>
        <v>-0.26689716989572621</v>
      </c>
      <c r="I166" s="296">
        <f>AJ162</f>
        <v>-0.12632618028145098</v>
      </c>
      <c r="J166" s="295">
        <v>3</v>
      </c>
      <c r="K166" s="294" cm="1">
        <f t="array" ref="K166:N168" xml:space="preserve"> MMULT(E166:F168, TRANSPOSE(B166:C169))+H166:H168</f>
        <v>-0.26689716989572621</v>
      </c>
      <c r="L166" s="294">
        <v>-1.8814879020244493</v>
      </c>
      <c r="M166" s="294">
        <v>-1.9649701967060551</v>
      </c>
      <c r="N166" s="294">
        <v>-3.5795609288347778</v>
      </c>
      <c r="O166" s="135">
        <f>1/(1+EXP(-K166))</f>
        <v>0.43366899330064096</v>
      </c>
      <c r="P166" s="135">
        <f>1/(1+EXP(-L166))</f>
        <v>0.1322180635102615</v>
      </c>
      <c r="Q166" s="135">
        <f>1/(1+EXP(-M166))</f>
        <v>0.12293016413839275</v>
      </c>
      <c r="R166" s="135">
        <f>1/(1+EXP(-N166))</f>
        <v>2.7131304165540049E-2</v>
      </c>
      <c r="S166" s="293" cm="1">
        <f t="array" ref="S166:S169">MMULT(TRANSPOSE(O166:R168), G166:G168)+I166</f>
        <v>-0.38827004479257543</v>
      </c>
      <c r="T166" s="273">
        <f>1/(1+EXP(-S166))</f>
        <v>0.40413382147445615</v>
      </c>
      <c r="U166" s="292" cm="1">
        <f t="array" ref="U166">0.25*(-SUMPRODUCT(D166:D169,LN(T166:T169))-SUMPRODUCT(1-D166:D169,LN(1-T166:T169)))</f>
        <v>0.66204142655117382</v>
      </c>
      <c r="V166" s="99" cm="1">
        <f t="array" ref="V166:V169">0.25*(T166:T169-D166:D169)</f>
        <v>0.10103345536861404</v>
      </c>
      <c r="W166" s="288" cm="1">
        <f t="array" ref="W166:W168" xml:space="preserve"> TRANSPOSE(MMULT( TRANSPOSE(_xlfn.ANCHORARRAY(V166)), TRANSPOSE(O166:R168)))</f>
        <v>1.6779521757761248E-2</v>
      </c>
      <c r="X166" s="288">
        <f>SUM(_xlfn.ANCHORARRAY(V166))</f>
        <v>-2.0085492314643183E-3</v>
      </c>
      <c r="Y166" s="291" cm="1">
        <f t="array" ref="Y166:AB168">(G166:G168)*(TRANSPOSE(_xlfn.ANCHORARRAY(V166))*(O166:R168)*(1-O166:R168))</f>
        <v>-3.6285985693733827E-2</v>
      </c>
      <c r="Z166" s="60">
        <v>1.9634189173804793E-2</v>
      </c>
      <c r="AA166" s="60">
        <v>1.9654904007705868E-2</v>
      </c>
      <c r="AB166" s="99">
        <v>-5.3513478204387918E-3</v>
      </c>
      <c r="AC166" s="288" cm="1">
        <f t="array" ref="AC166:AD168">MMULT((_xlfn.ANCHORARRAY(Y166)),(B166:C169))</f>
        <v>1.4303556187267075E-2</v>
      </c>
      <c r="AD166" s="290">
        <v>1.4282841353366001E-2</v>
      </c>
      <c r="AE166" s="282">
        <f>SUM(Y166:AB166)</f>
        <v>-2.3482403326619576E-3</v>
      </c>
      <c r="AF166" s="281" cm="1">
        <f t="array" ref="AF166:AG168">E166:F168-3*(_xlfn.ANCHORARRAY(AC166))</f>
        <v>-1.74098369537213</v>
      </c>
      <c r="AG166" s="280">
        <v>-1.6574392561888209</v>
      </c>
      <c r="AH166" s="289" cm="1">
        <f t="array" ref="AH166:AH168">(H166:H168)-3*(AE166:AE168)</f>
        <v>-0.25985244889774034</v>
      </c>
      <c r="AI166" s="288" cm="1">
        <f t="array" ref="AI166:AI168">G166:G168-3*(_xlfn.ANCHORARRAY(W166))</f>
        <v>-1.5126672765485842</v>
      </c>
      <c r="AJ166" s="288">
        <f>I166-3*(X166)</f>
        <v>-0.12030053258705803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</row>
    <row r="167" spans="1:93" s="1" customFormat="1" ht="15" thickBot="1" x14ac:dyDescent="0.4">
      <c r="A167" s="182"/>
      <c r="B167" s="95">
        <v>0</v>
      </c>
      <c r="C167" s="94">
        <v>1</v>
      </c>
      <c r="D167" s="287">
        <v>1</v>
      </c>
      <c r="E167" s="36">
        <v>-0.6179493970846629</v>
      </c>
      <c r="F167" s="35">
        <v>0.55175581801093287</v>
      </c>
      <c r="G167" s="286">
        <v>0.18983128591763235</v>
      </c>
      <c r="H167" s="286">
        <v>-0.13910877882050618</v>
      </c>
      <c r="I167" s="34"/>
      <c r="J167" s="210"/>
      <c r="K167" s="285">
        <v>-0.13910877882050618</v>
      </c>
      <c r="L167" s="285">
        <v>0.41264703919042667</v>
      </c>
      <c r="M167" s="285">
        <v>-0.75705817590516911</v>
      </c>
      <c r="N167" s="285">
        <v>-0.2053023578942362</v>
      </c>
      <c r="O167" s="133">
        <f>1/(1+EXP(-K167))</f>
        <v>0.46527877883743585</v>
      </c>
      <c r="P167" s="133">
        <f>1/(1+EXP(-L167))</f>
        <v>0.60172241902672452</v>
      </c>
      <c r="Q167" s="133">
        <f>1/(1+EXP(-M167))</f>
        <v>0.3192853085371315</v>
      </c>
      <c r="R167" s="133">
        <f>1/(1+EXP(-N167))</f>
        <v>0.44885393100711085</v>
      </c>
      <c r="S167" s="133">
        <v>0.127825862339911</v>
      </c>
      <c r="T167" s="273">
        <f>1/(1+EXP(-S167))</f>
        <v>0.53191302397262319</v>
      </c>
      <c r="U167" s="147"/>
      <c r="V167" s="88">
        <v>-0.1170217440068442</v>
      </c>
      <c r="W167" s="278">
        <v>-9.7876954325984422E-4</v>
      </c>
      <c r="X167" s="278"/>
      <c r="Y167" s="284">
        <v>4.7717058171046576E-3</v>
      </c>
      <c r="Z167" s="66">
        <v>-5.3237347538408822E-3</v>
      </c>
      <c r="AA167" s="66">
        <v>-5.1433387963649079E-3</v>
      </c>
      <c r="AB167" s="88">
        <v>6.5107768417001196E-3</v>
      </c>
      <c r="AC167" s="278">
        <v>1.3674380453352116E-3</v>
      </c>
      <c r="AD167" s="283">
        <v>1.1870420878592374E-3</v>
      </c>
      <c r="AE167" s="282">
        <f>SUM(Y167:AB167)</f>
        <v>8.1540910859898702E-4</v>
      </c>
      <c r="AF167" s="281">
        <v>-0.62205171122066849</v>
      </c>
      <c r="AG167" s="280">
        <v>0.54819469174735513</v>
      </c>
      <c r="AH167" s="279">
        <v>-0.14155500614630315</v>
      </c>
      <c r="AI167" s="278">
        <v>0.19276759454741188</v>
      </c>
      <c r="AJ167" s="278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</row>
    <row r="168" spans="1:93" s="1" customFormat="1" ht="15" thickBot="1" x14ac:dyDescent="0.4">
      <c r="A168" s="182"/>
      <c r="B168" s="95">
        <v>1</v>
      </c>
      <c r="C168" s="94">
        <v>0</v>
      </c>
      <c r="D168" s="287">
        <v>1</v>
      </c>
      <c r="E168" s="36">
        <v>-0.22219815195297712</v>
      </c>
      <c r="F168" s="35">
        <v>0.32878589415606824</v>
      </c>
      <c r="G168" s="286">
        <v>0.60240285938886329</v>
      </c>
      <c r="H168" s="286">
        <v>-0.11502080336829645</v>
      </c>
      <c r="I168" s="34"/>
      <c r="J168" s="210"/>
      <c r="K168" s="285">
        <v>-0.11502080336829645</v>
      </c>
      <c r="L168" s="285">
        <v>0.21376509078777178</v>
      </c>
      <c r="M168" s="285">
        <v>-0.33721895532127355</v>
      </c>
      <c r="N168" s="285">
        <v>-8.4330611652053411E-3</v>
      </c>
      <c r="O168" s="133">
        <f>1/(1+EXP(-K168))</f>
        <v>0.4712764593670371</v>
      </c>
      <c r="P168" s="133">
        <f>1/(1+EXP(-L168))</f>
        <v>0.55323869612842058</v>
      </c>
      <c r="Q168" s="133">
        <f>1/(1+EXP(-M168))</f>
        <v>0.4164851838396641</v>
      </c>
      <c r="R168" s="133">
        <f>1/(1+EXP(-N168))</f>
        <v>0.49789174720298413</v>
      </c>
      <c r="S168" s="133">
        <v>5.4117175495137226E-3</v>
      </c>
      <c r="T168" s="273">
        <f>1/(1+EXP(-S168))</f>
        <v>0.50135292608548654</v>
      </c>
      <c r="U168" s="147"/>
      <c r="V168" s="88">
        <v>-0.12466176847862837</v>
      </c>
      <c r="W168" s="278">
        <v>-1.7584915966262216E-5</v>
      </c>
      <c r="X168" s="278"/>
      <c r="Y168" s="284">
        <v>1.5165496213766189E-2</v>
      </c>
      <c r="Z168" s="66">
        <v>-1.7423752352313113E-2</v>
      </c>
      <c r="AA168" s="66">
        <v>-1.8250373309369284E-2</v>
      </c>
      <c r="AB168" s="88">
        <v>2.0879138979906894E-2</v>
      </c>
      <c r="AC168" s="278">
        <v>2.6287656705376097E-3</v>
      </c>
      <c r="AD168" s="283">
        <v>3.4553866275937803E-3</v>
      </c>
      <c r="AE168" s="282">
        <f>SUM(Y168:AB168)</f>
        <v>3.7050953199068565E-4</v>
      </c>
      <c r="AF168" s="281">
        <v>-0.23008444896458996</v>
      </c>
      <c r="AG168" s="280">
        <v>0.3184197342732869</v>
      </c>
      <c r="AH168" s="279">
        <v>-0.1161323319642685</v>
      </c>
      <c r="AI168" s="278">
        <v>0.60245561413676207</v>
      </c>
      <c r="AJ168" s="27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</row>
    <row r="169" spans="1:93" s="1" customFormat="1" ht="15" thickBot="1" x14ac:dyDescent="0.4">
      <c r="A169" s="183"/>
      <c r="B169" s="277">
        <v>1</v>
      </c>
      <c r="C169" s="276">
        <v>1</v>
      </c>
      <c r="D169" s="275">
        <v>0</v>
      </c>
      <c r="E169" s="18"/>
      <c r="F169" s="17"/>
      <c r="G169" s="274"/>
      <c r="H169" s="274"/>
      <c r="I169" s="16"/>
      <c r="J169" s="241"/>
      <c r="K169" s="270"/>
      <c r="L169" s="270"/>
      <c r="M169" s="270"/>
      <c r="N169" s="270"/>
      <c r="O169" s="129"/>
      <c r="P169" s="129"/>
      <c r="Q169" s="129"/>
      <c r="R169" s="129"/>
      <c r="S169" s="129">
        <v>0.21913686575639546</v>
      </c>
      <c r="T169" s="273">
        <f>1/(1+EXP(-S169))</f>
        <v>0.5545660315415768</v>
      </c>
      <c r="U169" s="272"/>
      <c r="V169" s="269">
        <v>0.1386415078853942</v>
      </c>
      <c r="W169" s="263"/>
      <c r="X169" s="263"/>
      <c r="Y169" s="271"/>
      <c r="Z169" s="270"/>
      <c r="AA169" s="270"/>
      <c r="AB169" s="269"/>
      <c r="AC169" s="263"/>
      <c r="AD169" s="268"/>
      <c r="AE169" s="267"/>
      <c r="AF169" s="266"/>
      <c r="AG169" s="265"/>
      <c r="AH169" s="264"/>
      <c r="AI169" s="263"/>
      <c r="AJ169" s="263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</row>
    <row r="170" spans="1:93" s="1" customFormat="1" ht="15" thickBot="1" x14ac:dyDescent="0.4">
      <c r="A170" s="181">
        <f>A166+1</f>
        <v>41</v>
      </c>
      <c r="B170" s="108">
        <v>0</v>
      </c>
      <c r="C170" s="107">
        <v>0</v>
      </c>
      <c r="D170" s="297">
        <v>0</v>
      </c>
      <c r="E170" s="103" cm="1">
        <f t="array" ref="E170:F172">AF166:AG168</f>
        <v>-1.74098369537213</v>
      </c>
      <c r="F170" s="286">
        <v>-1.6574392561888209</v>
      </c>
      <c r="G170" s="286" cm="1">
        <f t="array" ref="G170:G172">AI166:AI168</f>
        <v>-1.5126672765485842</v>
      </c>
      <c r="H170" s="286" cm="1">
        <f t="array" ref="H170:H172">AH166:AH168</f>
        <v>-0.25985244889774034</v>
      </c>
      <c r="I170" s="296">
        <f>AJ166</f>
        <v>-0.12030053258705803</v>
      </c>
      <c r="J170" s="295">
        <v>3</v>
      </c>
      <c r="K170" s="294" cm="1">
        <f t="array" ref="K170:N172" xml:space="preserve"> MMULT(E170:F172, TRANSPOSE(B170:C173))+H170:H172</f>
        <v>-0.25985244889774034</v>
      </c>
      <c r="L170" s="294">
        <v>-1.9172917050865612</v>
      </c>
      <c r="M170" s="294">
        <v>-2.0008361442698703</v>
      </c>
      <c r="N170" s="294">
        <v>-3.6582754004586913</v>
      </c>
      <c r="O170" s="135">
        <f>1/(1+EXP(-K170))</f>
        <v>0.4353999798719938</v>
      </c>
      <c r="P170" s="135">
        <f>1/(1+EXP(-L170))</f>
        <v>0.1281638808784834</v>
      </c>
      <c r="Q170" s="135">
        <f>1/(1+EXP(-M170))</f>
        <v>0.11911516018590469</v>
      </c>
      <c r="R170" s="135">
        <f>1/(1+EXP(-N170))</f>
        <v>2.512917629479074E-2</v>
      </c>
      <c r="S170" s="293" cm="1">
        <f t="array" ref="S170:S173">MMULT(TRANSPOSE(O170:R172), G170:G172)+I170</f>
        <v>-0.40558617826228471</v>
      </c>
      <c r="T170" s="273">
        <f>1/(1+EXP(-S170))</f>
        <v>0.39997094351483392</v>
      </c>
      <c r="U170" s="292" cm="1">
        <f t="array" ref="U170">0.25*(-SUMPRODUCT(D170:D173,LN(T170:T173))-SUMPRODUCT(1-D170:D173,LN(1-T170:T173)))</f>
        <v>0.6598427819877295</v>
      </c>
      <c r="V170" s="99" cm="1">
        <f t="array" ref="V170:V173">0.25*(T170:T173-D170:D173)</f>
        <v>9.999273587870848E-2</v>
      </c>
      <c r="W170" s="288" cm="1">
        <f t="array" ref="W170:W172" xml:space="preserve"> TRANSPOSE(MMULT( TRANSPOSE(_xlfn.ANCHORARRAY(V170)), TRANSPOSE(O170:R172)))</f>
        <v>1.7261871300412547E-2</v>
      </c>
      <c r="X170" s="288">
        <f>SUM(_xlfn.ANCHORARRAY(V170))</f>
        <v>-2.0598067178262958E-3</v>
      </c>
      <c r="Y170" s="291" cm="1">
        <f t="array" ref="Y170:AB172">(G170:G172)*(TRANSPOSE(_xlfn.ANCHORARRAY(V170))*(O170:R172)*(1-O170:R172))</f>
        <v>-3.7182720069056145E-2</v>
      </c>
      <c r="Z170" s="60">
        <v>1.9723415532118621E-2</v>
      </c>
      <c r="AA170" s="60">
        <v>1.9736846739261814E-2</v>
      </c>
      <c r="AB170" s="99">
        <v>-5.1505110319456137E-3</v>
      </c>
      <c r="AC170" s="288" cm="1">
        <f t="array" ref="AC170:AD172">MMULT((_xlfn.ANCHORARRAY(Y170)),(B170:C173))</f>
        <v>1.4586335707316201E-2</v>
      </c>
      <c r="AD170" s="290">
        <v>1.4572904500173008E-2</v>
      </c>
      <c r="AE170" s="282">
        <f>SUM(Y170:AB170)</f>
        <v>-2.8729688296213239E-3</v>
      </c>
      <c r="AF170" s="281" cm="1">
        <f t="array" ref="AF170:AG172">E170:F172-3*(_xlfn.ANCHORARRAY(AC170))</f>
        <v>-1.7847427024940787</v>
      </c>
      <c r="AG170" s="280">
        <v>-1.70115796968934</v>
      </c>
      <c r="AH170" s="289" cm="1">
        <f t="array" ref="AH170:AH172">(H170:H172)-3*(AE170:AE172)</f>
        <v>-0.25123354240887635</v>
      </c>
      <c r="AI170" s="288" cm="1">
        <f t="array" ref="AI170:AI172">G170:G172-3*(_xlfn.ANCHORARRAY(W170))</f>
        <v>-1.5644528904498218</v>
      </c>
      <c r="AJ170" s="288">
        <f>I170-3*(X170)</f>
        <v>-0.11412111243357914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</row>
    <row r="171" spans="1:93" s="1" customFormat="1" ht="15" thickBot="1" x14ac:dyDescent="0.4">
      <c r="A171" s="182"/>
      <c r="B171" s="95">
        <v>0</v>
      </c>
      <c r="C171" s="94">
        <v>1</v>
      </c>
      <c r="D171" s="287">
        <v>1</v>
      </c>
      <c r="E171" s="36">
        <v>-0.62205171122066849</v>
      </c>
      <c r="F171" s="35">
        <v>0.54819469174735513</v>
      </c>
      <c r="G171" s="286">
        <v>0.19276759454741188</v>
      </c>
      <c r="H171" s="286">
        <v>-0.14155500614630315</v>
      </c>
      <c r="I171" s="34"/>
      <c r="J171" s="210"/>
      <c r="K171" s="285">
        <v>-0.14155500614630315</v>
      </c>
      <c r="L171" s="285">
        <v>0.40663968560105201</v>
      </c>
      <c r="M171" s="285">
        <v>-0.76360671736697161</v>
      </c>
      <c r="N171" s="285">
        <v>-0.2154120256196165</v>
      </c>
      <c r="O171" s="133">
        <f>1/(1+EXP(-K171))</f>
        <v>0.46467022307938682</v>
      </c>
      <c r="P171" s="133">
        <f>1/(1+EXP(-L171))</f>
        <v>0.60028186545860474</v>
      </c>
      <c r="Q171" s="133">
        <f>1/(1+EXP(-M171))</f>
        <v>0.31786372153848425</v>
      </c>
      <c r="R171" s="133">
        <f>1/(1+EXP(-N171))</f>
        <v>0.44635427394845067</v>
      </c>
      <c r="S171" s="133">
        <v>0.13313668180910621</v>
      </c>
      <c r="T171" s="273">
        <f>1/(1+EXP(-S171))</f>
        <v>0.53323509290577542</v>
      </c>
      <c r="U171" s="147"/>
      <c r="V171" s="88">
        <v>-0.11669122677355614</v>
      </c>
      <c r="W171" s="278">
        <v>-1.0720529491044031E-3</v>
      </c>
      <c r="X171" s="278"/>
      <c r="Y171" s="284">
        <v>4.7947804208571627E-3</v>
      </c>
      <c r="Z171" s="66">
        <v>-5.3973590419434773E-3</v>
      </c>
      <c r="AA171" s="66">
        <v>-5.197497884844614E-3</v>
      </c>
      <c r="AB171" s="88">
        <v>6.6210560000340528E-3</v>
      </c>
      <c r="AC171" s="278">
        <v>1.4235581151894388E-3</v>
      </c>
      <c r="AD171" s="283">
        <v>1.2236969580905754E-3</v>
      </c>
      <c r="AE171" s="282">
        <f>SUM(Y171:AB171)</f>
        <v>8.2097949410312419E-4</v>
      </c>
      <c r="AF171" s="281">
        <v>-0.62632238556623676</v>
      </c>
      <c r="AG171" s="280">
        <v>0.54452360087308338</v>
      </c>
      <c r="AH171" s="279">
        <v>-0.14401794462861253</v>
      </c>
      <c r="AI171" s="278">
        <v>0.1959837533947251</v>
      </c>
      <c r="AJ171" s="278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</row>
    <row r="172" spans="1:93" s="1" customFormat="1" ht="15" thickBot="1" x14ac:dyDescent="0.4">
      <c r="A172" s="182"/>
      <c r="B172" s="95">
        <v>1</v>
      </c>
      <c r="C172" s="94">
        <v>0</v>
      </c>
      <c r="D172" s="287">
        <v>1</v>
      </c>
      <c r="E172" s="36">
        <v>-0.23008444896458996</v>
      </c>
      <c r="F172" s="35">
        <v>0.3184197342732869</v>
      </c>
      <c r="G172" s="286">
        <v>0.60245561413676207</v>
      </c>
      <c r="H172" s="286">
        <v>-0.1161323319642685</v>
      </c>
      <c r="I172" s="34"/>
      <c r="J172" s="210"/>
      <c r="K172" s="285">
        <v>-0.1161323319642685</v>
      </c>
      <c r="L172" s="285">
        <v>0.2022874023090184</v>
      </c>
      <c r="M172" s="285">
        <v>-0.34621678092885844</v>
      </c>
      <c r="N172" s="285">
        <v>-2.7797046655571561E-2</v>
      </c>
      <c r="O172" s="133">
        <f>1/(1+EXP(-K172))</f>
        <v>0.47099950314648897</v>
      </c>
      <c r="P172" s="133">
        <f>1/(1+EXP(-L172))</f>
        <v>0.55040010251502891</v>
      </c>
      <c r="Q172" s="133">
        <f>1/(1+EXP(-M172))</f>
        <v>0.41430014148843647</v>
      </c>
      <c r="R172" s="133">
        <f>1/(1+EXP(-N172))</f>
        <v>0.49305118576206358</v>
      </c>
      <c r="S172" s="133">
        <v>1.0389133631106551E-2</v>
      </c>
      <c r="T172" s="273">
        <f>1/(1+EXP(-S172))</f>
        <v>0.5025972600467421</v>
      </c>
      <c r="U172" s="147"/>
      <c r="V172" s="88">
        <v>-0.12435068498831447</v>
      </c>
      <c r="W172" s="278">
        <v>-1.1996737119263079E-4</v>
      </c>
      <c r="X172" s="278"/>
      <c r="Y172" s="284">
        <v>1.5009631703068507E-2</v>
      </c>
      <c r="Z172" s="66">
        <v>-1.7396743934779874E-2</v>
      </c>
      <c r="AA172" s="66">
        <v>-1.817872577896017E-2</v>
      </c>
      <c r="AB172" s="88">
        <v>2.0929688213503484E-2</v>
      </c>
      <c r="AC172" s="278">
        <v>2.7509624345433137E-3</v>
      </c>
      <c r="AD172" s="283">
        <v>3.5329442787236098E-3</v>
      </c>
      <c r="AE172" s="282">
        <f>SUM(Y172:AB172)</f>
        <v>3.6385020283194805E-4</v>
      </c>
      <c r="AF172" s="281">
        <v>-0.2383373362682199</v>
      </c>
      <c r="AG172" s="280">
        <v>0.30782090143711605</v>
      </c>
      <c r="AH172" s="279">
        <v>-0.11722388257276435</v>
      </c>
      <c r="AI172" s="278">
        <v>0.60281551625033991</v>
      </c>
      <c r="AJ172" s="278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</row>
    <row r="173" spans="1:93" s="1" customFormat="1" ht="15" thickBot="1" x14ac:dyDescent="0.4">
      <c r="A173" s="183"/>
      <c r="B173" s="277">
        <v>1</v>
      </c>
      <c r="C173" s="276">
        <v>1</v>
      </c>
      <c r="D173" s="275">
        <v>0</v>
      </c>
      <c r="E173" s="18"/>
      <c r="F173" s="17"/>
      <c r="G173" s="274"/>
      <c r="H173" s="274"/>
      <c r="I173" s="16"/>
      <c r="J173" s="241"/>
      <c r="K173" s="270"/>
      <c r="L173" s="270"/>
      <c r="M173" s="270"/>
      <c r="N173" s="270"/>
      <c r="O173" s="129"/>
      <c r="P173" s="129"/>
      <c r="Q173" s="129"/>
      <c r="R173" s="129"/>
      <c r="S173" s="129">
        <v>0.22477147936933378</v>
      </c>
      <c r="T173" s="273">
        <f>1/(1+EXP(-S173))</f>
        <v>0.55595747666134332</v>
      </c>
      <c r="U173" s="272"/>
      <c r="V173" s="269">
        <v>0.13898936916533583</v>
      </c>
      <c r="W173" s="263"/>
      <c r="X173" s="263"/>
      <c r="Y173" s="271"/>
      <c r="Z173" s="270"/>
      <c r="AA173" s="270"/>
      <c r="AB173" s="269"/>
      <c r="AC173" s="263"/>
      <c r="AD173" s="268"/>
      <c r="AE173" s="267"/>
      <c r="AF173" s="266"/>
      <c r="AG173" s="265"/>
      <c r="AH173" s="264"/>
      <c r="AI173" s="263"/>
      <c r="AJ173" s="26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</row>
    <row r="174" spans="1:93" s="1" customFormat="1" ht="15" thickBot="1" x14ac:dyDescent="0.4">
      <c r="A174" s="181">
        <f>A170+1</f>
        <v>42</v>
      </c>
      <c r="B174" s="108">
        <v>0</v>
      </c>
      <c r="C174" s="107">
        <v>0</v>
      </c>
      <c r="D174" s="297">
        <v>0</v>
      </c>
      <c r="E174" s="103" cm="1">
        <f t="array" ref="E174:F176">AF170:AG172</f>
        <v>-1.7847427024940787</v>
      </c>
      <c r="F174" s="286">
        <v>-1.70115796968934</v>
      </c>
      <c r="G174" s="286" cm="1">
        <f t="array" ref="G174:G176">AI170:AI172</f>
        <v>-1.5644528904498218</v>
      </c>
      <c r="H174" s="286" cm="1">
        <f t="array" ref="H174:H176">AH170:AH172</f>
        <v>-0.25123354240887635</v>
      </c>
      <c r="I174" s="296">
        <f>AJ170</f>
        <v>-0.11412111243357914</v>
      </c>
      <c r="J174" s="295">
        <v>3</v>
      </c>
      <c r="K174" s="294" cm="1">
        <f t="array" ref="K174:N176" xml:space="preserve"> MMULT(E174:F176, TRANSPOSE(B174:C177))+H174:H176</f>
        <v>-0.25123354240887635</v>
      </c>
      <c r="L174" s="294">
        <v>-1.9523915120982163</v>
      </c>
      <c r="M174" s="294">
        <v>-2.035976244902955</v>
      </c>
      <c r="N174" s="294">
        <v>-3.7371342145922952</v>
      </c>
      <c r="O174" s="135">
        <f>1/(1+EXP(-K174))</f>
        <v>0.43751990560818904</v>
      </c>
      <c r="P174" s="135">
        <f>1/(1+EXP(-L174))</f>
        <v>0.12429282219630908</v>
      </c>
      <c r="Q174" s="135">
        <f>1/(1+EXP(-M174))</f>
        <v>0.11547709150069721</v>
      </c>
      <c r="R174" s="135">
        <f>1/(1+EXP(-N174))</f>
        <v>2.3267978742975544E-2</v>
      </c>
      <c r="S174" s="293" cm="1">
        <f t="array" ref="S174:S177">MMULT(TRANSPOSE(O174:R176), G174:G176)+I174</f>
        <v>-0.42389077362027433</v>
      </c>
      <c r="T174" s="273">
        <f>1/(1+EXP(-S174))</f>
        <v>0.39558609806299289</v>
      </c>
      <c r="U174" s="292" cm="1">
        <f t="array" ref="U174">0.25*(-SUMPRODUCT(D174:D177,LN(T174:T177))-SUMPRODUCT(1-D174:D177,LN(1-T174:T177)))</f>
        <v>0.6575309318739071</v>
      </c>
      <c r="V174" s="99" cm="1">
        <f t="array" ref="V174:V177">0.25*(T174:T177-D174:D177)</f>
        <v>9.8896524515748221E-2</v>
      </c>
      <c r="W174" s="288" cm="1">
        <f t="array" ref="W174:W176" xml:space="preserve"> TRANSPOSE(MMULT( TRANSPOSE(_xlfn.ANCHORARRAY(V174)), TRANSPOSE(O174:R176)))</f>
        <v>1.7729840848087933E-2</v>
      </c>
      <c r="X174" s="288">
        <f>SUM(_xlfn.ANCHORARRAY(V174))</f>
        <v>-2.1117318684978348E-3</v>
      </c>
      <c r="Y174" s="291" cm="1">
        <f t="array" ref="Y174:AB176">(G174:G176)*(TRANSPOSE(_xlfn.ANCHORARRAY(V174))*(O174:R176)*(1-O174:R176))</f>
        <v>-3.8075752406446783E-2</v>
      </c>
      <c r="Z174" s="60">
        <v>1.9810040568431643E-2</v>
      </c>
      <c r="AA174" s="60">
        <v>1.9818655650831334E-2</v>
      </c>
      <c r="AB174" s="99">
        <v>-4.9546510741577997E-3</v>
      </c>
      <c r="AC174" s="288" cm="1">
        <f t="array" ref="AC174:AD176">MMULT((_xlfn.ANCHORARRAY(Y174)),(B174:C177))</f>
        <v>1.4864004576673535E-2</v>
      </c>
      <c r="AD174" s="290">
        <v>1.4855389494273844E-2</v>
      </c>
      <c r="AE174" s="282">
        <f>SUM(Y174:AB174)</f>
        <v>-3.4017072613416058E-3</v>
      </c>
      <c r="AF174" s="281" cm="1">
        <f t="array" ref="AF174:AG176">E174:F176-3*(_xlfn.ANCHORARRAY(AC174))</f>
        <v>-1.8293347162240994</v>
      </c>
      <c r="AG174" s="280">
        <v>-1.7457241381721615</v>
      </c>
      <c r="AH174" s="289" cm="1">
        <f t="array" ref="AH174:AH176">(H174:H176)-3*(AE174:AE176)</f>
        <v>-0.24102842062485152</v>
      </c>
      <c r="AI174" s="288" cm="1">
        <f t="array" ref="AI174:AI176">G174:G176-3*(_xlfn.ANCHORARRAY(W174))</f>
        <v>-1.6176424129940856</v>
      </c>
      <c r="AJ174" s="288">
        <f>I174-3*(X174)</f>
        <v>-0.10778591682808564</v>
      </c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</row>
    <row r="175" spans="1:93" s="1" customFormat="1" ht="15" thickBot="1" x14ac:dyDescent="0.4">
      <c r="A175" s="182"/>
      <c r="B175" s="95">
        <v>0</v>
      </c>
      <c r="C175" s="94">
        <v>1</v>
      </c>
      <c r="D175" s="287">
        <v>1</v>
      </c>
      <c r="E175" s="36">
        <v>-0.62632238556623676</v>
      </c>
      <c r="F175" s="35">
        <v>0.54452360087308338</v>
      </c>
      <c r="G175" s="286">
        <v>0.1959837533947251</v>
      </c>
      <c r="H175" s="286">
        <v>-0.14401794462861253</v>
      </c>
      <c r="I175" s="34"/>
      <c r="J175" s="210"/>
      <c r="K175" s="285">
        <v>-0.14401794462861253</v>
      </c>
      <c r="L175" s="285">
        <v>0.40050565624447088</v>
      </c>
      <c r="M175" s="285">
        <v>-0.77034033019484927</v>
      </c>
      <c r="N175" s="285">
        <v>-0.22581672932176591</v>
      </c>
      <c r="O175" s="133">
        <f>1/(1+EXP(-K175))</f>
        <v>0.46405761629741682</v>
      </c>
      <c r="P175" s="133">
        <f>1/(1+EXP(-L175))</f>
        <v>0.59880914339398639</v>
      </c>
      <c r="Q175" s="133">
        <f>1/(1+EXP(-M175))</f>
        <v>0.31640549060675177</v>
      </c>
      <c r="R175" s="133">
        <f>1/(1+EXP(-N175))</f>
        <v>0.44378449889339316</v>
      </c>
      <c r="S175" s="133">
        <v>0.13883031465213819</v>
      </c>
      <c r="T175" s="273">
        <f>1/(1+EXP(-S175))</f>
        <v>0.53465194015722206</v>
      </c>
      <c r="U175" s="147"/>
      <c r="V175" s="88">
        <v>-0.11633701496069448</v>
      </c>
      <c r="W175" s="278">
        <v>-1.1692252412695767E-3</v>
      </c>
      <c r="X175" s="278"/>
      <c r="Y175" s="284">
        <v>4.8204891407235958E-3</v>
      </c>
      <c r="Z175" s="66">
        <v>-5.4774375757492052E-3</v>
      </c>
      <c r="AA175" s="66">
        <v>-5.2573807132782306E-3</v>
      </c>
      <c r="AB175" s="88">
        <v>6.7414262579832736E-3</v>
      </c>
      <c r="AC175" s="278">
        <v>1.484045544705043E-3</v>
      </c>
      <c r="AD175" s="283">
        <v>1.2639886822340685E-3</v>
      </c>
      <c r="AE175" s="282">
        <f>SUM(Y175:AB175)</f>
        <v>8.2709710967943367E-4</v>
      </c>
      <c r="AF175" s="281">
        <v>-0.63077452220035191</v>
      </c>
      <c r="AG175" s="280">
        <v>0.5407316348263812</v>
      </c>
      <c r="AH175" s="279">
        <v>-0.14649923595765083</v>
      </c>
      <c r="AI175" s="278">
        <v>0.19949142911853382</v>
      </c>
      <c r="AJ175" s="278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</row>
    <row r="176" spans="1:93" s="1" customFormat="1" ht="15" thickBot="1" x14ac:dyDescent="0.4">
      <c r="A176" s="182"/>
      <c r="B176" s="95">
        <v>1</v>
      </c>
      <c r="C176" s="94">
        <v>0</v>
      </c>
      <c r="D176" s="287">
        <v>1</v>
      </c>
      <c r="E176" s="36">
        <v>-0.2383373362682199</v>
      </c>
      <c r="F176" s="35">
        <v>0.30782090143711605</v>
      </c>
      <c r="G176" s="286">
        <v>0.60281551625033991</v>
      </c>
      <c r="H176" s="286">
        <v>-0.11722388257276435</v>
      </c>
      <c r="I176" s="34"/>
      <c r="J176" s="210"/>
      <c r="K176" s="285">
        <v>-0.11722388257276435</v>
      </c>
      <c r="L176" s="285">
        <v>0.19059701886435171</v>
      </c>
      <c r="M176" s="285">
        <v>-0.35556121884098424</v>
      </c>
      <c r="N176" s="285">
        <v>-4.7740317403868207E-2</v>
      </c>
      <c r="O176" s="133">
        <f>1/(1+EXP(-K176))</f>
        <v>0.4707275421559497</v>
      </c>
      <c r="P176" s="133">
        <f>1/(1+EXP(-L176))</f>
        <v>0.54750552971234856</v>
      </c>
      <c r="Q176" s="133">
        <f>1/(1+EXP(-M176))</f>
        <v>0.41203449277068538</v>
      </c>
      <c r="R176" s="133">
        <f>1/(1+EXP(-N176))</f>
        <v>0.48806718694016182</v>
      </c>
      <c r="S176" s="133">
        <v>1.5611539103734862E-2</v>
      </c>
      <c r="T176" s="273">
        <f>1/(1+EXP(-S176))</f>
        <v>0.50390280551022593</v>
      </c>
      <c r="U176" s="147"/>
      <c r="V176" s="88">
        <v>-0.12402429862244352</v>
      </c>
      <c r="W176" s="278">
        <v>-2.3047544370852213E-4</v>
      </c>
      <c r="X176" s="278"/>
      <c r="Y176" s="284">
        <v>1.4853005995692866E-2</v>
      </c>
      <c r="Z176" s="66">
        <v>-1.737417232435836E-2</v>
      </c>
      <c r="AA176" s="66">
        <v>-1.8112426034679777E-2</v>
      </c>
      <c r="AB176" s="88">
        <v>2.0989084752864321E-2</v>
      </c>
      <c r="AC176" s="278">
        <v>2.8766587181845438E-3</v>
      </c>
      <c r="AD176" s="283">
        <v>3.6149124285059613E-3</v>
      </c>
      <c r="AE176" s="282">
        <f>SUM(Y176:AB176)</f>
        <v>3.5549238951905135E-4</v>
      </c>
      <c r="AF176" s="281">
        <v>-0.24696731242277353</v>
      </c>
      <c r="AG176" s="280">
        <v>0.29697616415159817</v>
      </c>
      <c r="AH176" s="279">
        <v>-0.1182903597413215</v>
      </c>
      <c r="AI176" s="278">
        <v>0.60350694258146542</v>
      </c>
      <c r="AJ176" s="278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</row>
    <row r="177" spans="1:93" s="1" customFormat="1" ht="15" thickBot="1" x14ac:dyDescent="0.4">
      <c r="A177" s="183"/>
      <c r="B177" s="277">
        <v>1</v>
      </c>
      <c r="C177" s="276">
        <v>1</v>
      </c>
      <c r="D177" s="275">
        <v>0</v>
      </c>
      <c r="E177" s="18"/>
      <c r="F177" s="17"/>
      <c r="G177" s="274"/>
      <c r="H177" s="274"/>
      <c r="I177" s="16"/>
      <c r="J177" s="241"/>
      <c r="K177" s="270"/>
      <c r="L177" s="270"/>
      <c r="M177" s="270"/>
      <c r="N177" s="270"/>
      <c r="O177" s="129"/>
      <c r="P177" s="129"/>
      <c r="Q177" s="129"/>
      <c r="R177" s="129"/>
      <c r="S177" s="129">
        <v>0.23066625601875695</v>
      </c>
      <c r="T177" s="273">
        <f>1/(1+EXP(-S177))</f>
        <v>0.55741222879556784</v>
      </c>
      <c r="U177" s="272"/>
      <c r="V177" s="269">
        <v>0.13935305719889196</v>
      </c>
      <c r="W177" s="263"/>
      <c r="X177" s="263"/>
      <c r="Y177" s="271"/>
      <c r="Z177" s="270"/>
      <c r="AA177" s="270"/>
      <c r="AB177" s="269"/>
      <c r="AC177" s="263"/>
      <c r="AD177" s="268"/>
      <c r="AE177" s="267"/>
      <c r="AF177" s="266"/>
      <c r="AG177" s="265"/>
      <c r="AH177" s="264"/>
      <c r="AI177" s="263"/>
      <c r="AJ177" s="263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</row>
    <row r="178" spans="1:93" s="1" customFormat="1" ht="15" thickBot="1" x14ac:dyDescent="0.4">
      <c r="A178" s="181">
        <f>A174+1</f>
        <v>43</v>
      </c>
      <c r="B178" s="108">
        <v>0</v>
      </c>
      <c r="C178" s="107">
        <v>0</v>
      </c>
      <c r="D178" s="297">
        <v>0</v>
      </c>
      <c r="E178" s="103" cm="1">
        <f t="array" ref="E178:F180">AF174:AG176</f>
        <v>-1.8293347162240994</v>
      </c>
      <c r="F178" s="286">
        <v>-1.7457241381721615</v>
      </c>
      <c r="G178" s="286" cm="1">
        <f t="array" ref="G178:G180">AI174:AI176</f>
        <v>-1.6176424129940856</v>
      </c>
      <c r="H178" s="286" cm="1">
        <f t="array" ref="H178:H180">AH174:AH176</f>
        <v>-0.24102842062485152</v>
      </c>
      <c r="I178" s="296">
        <f>AJ174</f>
        <v>-0.10778591682808564</v>
      </c>
      <c r="J178" s="295">
        <v>3</v>
      </c>
      <c r="K178" s="294" cm="1">
        <f t="array" ref="K178:N180" xml:space="preserve"> MMULT(E178:F180, TRANSPOSE(B178:C181))+H178:H180</f>
        <v>-0.24102842062485152</v>
      </c>
      <c r="L178" s="294">
        <v>-1.9867525587970132</v>
      </c>
      <c r="M178" s="294">
        <v>-2.0703631368489508</v>
      </c>
      <c r="N178" s="294">
        <v>-3.8160872750211121</v>
      </c>
      <c r="O178" s="135">
        <f>1/(1+EXP(-K178))</f>
        <v>0.44003292822169299</v>
      </c>
      <c r="P178" s="135">
        <f>1/(1+EXP(-L178))</f>
        <v>0.12060084989606469</v>
      </c>
      <c r="Q178" s="135">
        <f>1/(1+EXP(-M178))</f>
        <v>0.11201091425374163</v>
      </c>
      <c r="R178" s="135">
        <f>1/(1+EXP(-N178))</f>
        <v>2.1539598723555545E-2</v>
      </c>
      <c r="S178" s="293" cm="1">
        <f t="array" ref="S178:S181">MMULT(TRANSPOSE(O178:R180), G178:G180)+I178</f>
        <v>-0.44322243645711196</v>
      </c>
      <c r="T178" s="273">
        <f>1/(1+EXP(-S178))</f>
        <v>0.39097339558995425</v>
      </c>
      <c r="U178" s="292" cm="1">
        <f t="array" ref="U178">0.25*(-SUMPRODUCT(D178:D181,LN(T178:T181))-SUMPRODUCT(1-D178:D181,LN(1-T178:T181)))</f>
        <v>0.65510397874544046</v>
      </c>
      <c r="V178" s="99" cm="1">
        <f t="array" ref="V178:V181">0.25*(T178:T181-D178:D181)</f>
        <v>9.7743348897488563E-2</v>
      </c>
      <c r="W178" s="288" cm="1">
        <f t="array" ref="W178:W180" xml:space="preserve"> TRANSPOSE(MMULT( TRANSPOSE(_xlfn.ANCHORARRAY(V178)), TRANSPOSE(O178:R180)))</f>
        <v>1.8181718579336696E-2</v>
      </c>
      <c r="X178" s="288">
        <f>SUM(_xlfn.ANCHORARRAY(V178))</f>
        <v>-2.16359584259046E-3</v>
      </c>
      <c r="Y178" s="291" cm="1">
        <f t="array" ref="Y178:AB180">(G178:G180)*(TRANSPOSE(_xlfn.ANCHORARRAY(V178))*(O178:R180)*(1-O178:R180))</f>
        <v>-3.8959861656072396E-2</v>
      </c>
      <c r="Z178" s="60">
        <v>1.9893909987752686E-2</v>
      </c>
      <c r="AA178" s="60">
        <v>1.9900156390060462E-2</v>
      </c>
      <c r="AB178" s="99">
        <v>-4.7638985933908945E-3</v>
      </c>
      <c r="AC178" s="288" cm="1">
        <f t="array" ref="AC178:AD180">MMULT((_xlfn.ANCHORARRAY(Y178)),(B178:C181))</f>
        <v>1.5136257796669567E-2</v>
      </c>
      <c r="AD178" s="290">
        <v>1.5130011394361792E-2</v>
      </c>
      <c r="AE178" s="282">
        <f>SUM(Y178:AB178)</f>
        <v>-3.9296938716501424E-3</v>
      </c>
      <c r="AF178" s="281" cm="1">
        <f t="array" ref="AF178:AG180">E178:F180-3*(_xlfn.ANCHORARRAY(AC178))</f>
        <v>-1.874743489614108</v>
      </c>
      <c r="AG178" s="280">
        <v>-1.7911141723552468</v>
      </c>
      <c r="AH178" s="289" cm="1">
        <f t="array" ref="AH178:AH180">(H178:H180)-3*(AE178:AE180)</f>
        <v>-0.22923933900990109</v>
      </c>
      <c r="AI178" s="288" cm="1">
        <f t="array" ref="AI178:AI180">G178:G180-3*(_xlfn.ANCHORARRAY(W178))</f>
        <v>-1.6721875687320957</v>
      </c>
      <c r="AJ178" s="288">
        <f>I178-3*(X178)</f>
        <v>-0.10129512930031426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</row>
    <row r="179" spans="1:93" s="1" customFormat="1" ht="15" thickBot="1" x14ac:dyDescent="0.4">
      <c r="A179" s="182"/>
      <c r="B179" s="95">
        <v>0</v>
      </c>
      <c r="C179" s="94">
        <v>1</v>
      </c>
      <c r="D179" s="287">
        <v>1</v>
      </c>
      <c r="E179" s="36">
        <v>-0.63077452220035191</v>
      </c>
      <c r="F179" s="35">
        <v>0.5407316348263812</v>
      </c>
      <c r="G179" s="286">
        <v>0.19949142911853382</v>
      </c>
      <c r="H179" s="286">
        <v>-0.14649923595765083</v>
      </c>
      <c r="I179" s="34"/>
      <c r="J179" s="210"/>
      <c r="K179" s="285">
        <v>-0.14649923595765083</v>
      </c>
      <c r="L179" s="285">
        <v>0.3942323988687304</v>
      </c>
      <c r="M179" s="285">
        <v>-0.7772737581580027</v>
      </c>
      <c r="N179" s="285">
        <v>-0.23654212333162153</v>
      </c>
      <c r="O179" s="133">
        <f>1/(1+EXP(-K179))</f>
        <v>0.46344055428199366</v>
      </c>
      <c r="P179" s="133">
        <f>1/(1+EXP(-L179))</f>
        <v>0.59730114661598122</v>
      </c>
      <c r="Q179" s="133">
        <f>1/(1+EXP(-M179))</f>
        <v>0.31490775081505257</v>
      </c>
      <c r="R179" s="133">
        <f>1/(1+EXP(-N179))</f>
        <v>0.4411386652189393</v>
      </c>
      <c r="S179" s="133">
        <v>0.14492299143700005</v>
      </c>
      <c r="T179" s="273">
        <f>1/(1+EXP(-S179))</f>
        <v>0.53616746887820277</v>
      </c>
      <c r="U179" s="147"/>
      <c r="V179" s="88">
        <v>-0.11595813278044931</v>
      </c>
      <c r="W179" s="278">
        <v>-1.2704204132927277E-3</v>
      </c>
      <c r="X179" s="278"/>
      <c r="Y179" s="284">
        <v>4.8486779142870827E-3</v>
      </c>
      <c r="Z179" s="66">
        <v>-5.5641547045690879E-3</v>
      </c>
      <c r="AA179" s="66">
        <v>-5.3230756715622295E-3</v>
      </c>
      <c r="AB179" s="88">
        <v>6.8723069770792802E-3</v>
      </c>
      <c r="AC179" s="278">
        <v>1.5492313055170508E-3</v>
      </c>
      <c r="AD179" s="283">
        <v>1.3081522725101923E-3</v>
      </c>
      <c r="AE179" s="282">
        <f>SUM(Y179:AB179)</f>
        <v>8.3375451523504552E-4</v>
      </c>
      <c r="AF179" s="281">
        <v>-0.63542221611690308</v>
      </c>
      <c r="AG179" s="280">
        <v>0.53680717800885058</v>
      </c>
      <c r="AH179" s="279">
        <v>-0.14900049950335595</v>
      </c>
      <c r="AI179" s="278">
        <v>0.203302690358412</v>
      </c>
      <c r="AJ179" s="278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</row>
    <row r="180" spans="1:93" s="1" customFormat="1" ht="15" thickBot="1" x14ac:dyDescent="0.4">
      <c r="A180" s="182"/>
      <c r="B180" s="95">
        <v>1</v>
      </c>
      <c r="C180" s="94">
        <v>0</v>
      </c>
      <c r="D180" s="287">
        <v>1</v>
      </c>
      <c r="E180" s="36">
        <v>-0.24696731242277353</v>
      </c>
      <c r="F180" s="35">
        <v>0.29697616415159817</v>
      </c>
      <c r="G180" s="286">
        <v>0.60350694258146542</v>
      </c>
      <c r="H180" s="286">
        <v>-0.1182903597413215</v>
      </c>
      <c r="I180" s="34"/>
      <c r="J180" s="210"/>
      <c r="K180" s="285">
        <v>-0.1182903597413215</v>
      </c>
      <c r="L180" s="285">
        <v>0.17868580441027665</v>
      </c>
      <c r="M180" s="285">
        <v>-0.36525767216409505</v>
      </c>
      <c r="N180" s="285">
        <v>-6.8281508012496869E-2</v>
      </c>
      <c r="O180" s="133">
        <f>1/(1+EXP(-K180))</f>
        <v>0.47046184502316585</v>
      </c>
      <c r="P180" s="133">
        <f>1/(1+EXP(-L180))</f>
        <v>0.5445529712413707</v>
      </c>
      <c r="Q180" s="133">
        <f>1/(1+EXP(-M180))</f>
        <v>0.40968743024593557</v>
      </c>
      <c r="R180" s="133">
        <f>1/(1+EXP(-N180))</f>
        <v>0.48293625226583203</v>
      </c>
      <c r="S180" s="133">
        <v>2.1091083249198062E-2</v>
      </c>
      <c r="T180" s="273">
        <f>1/(1+EXP(-S180))</f>
        <v>0.50527257536210723</v>
      </c>
      <c r="U180" s="147"/>
      <c r="V180" s="88">
        <v>-0.12368185615947319</v>
      </c>
      <c r="W180" s="278">
        <v>-3.4957861859330475E-4</v>
      </c>
      <c r="X180" s="278"/>
      <c r="Y180" s="284">
        <v>1.469572954039132E-2</v>
      </c>
      <c r="Z180" s="66">
        <v>-1.7356473484300198E-2</v>
      </c>
      <c r="AA180" s="66">
        <v>-1.8051900668502888E-2</v>
      </c>
      <c r="AB180" s="88">
        <v>2.1057911119285049E-2</v>
      </c>
      <c r="AC180" s="278">
        <v>3.0060104507821615E-3</v>
      </c>
      <c r="AD180" s="283">
        <v>3.7014376349848513E-3</v>
      </c>
      <c r="AE180" s="282">
        <f>SUM(Y180:AB180)</f>
        <v>3.4526650687328325E-4</v>
      </c>
      <c r="AF180" s="281">
        <v>-0.25598534377512</v>
      </c>
      <c r="AG180" s="280">
        <v>0.2858718512466436</v>
      </c>
      <c r="AH180" s="279">
        <v>-0.11932615926194134</v>
      </c>
      <c r="AI180" s="278">
        <v>0.60455567843724534</v>
      </c>
      <c r="AJ180" s="278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</row>
    <row r="181" spans="1:93" s="1" customFormat="1" ht="15" thickBot="1" x14ac:dyDescent="0.4">
      <c r="A181" s="183"/>
      <c r="B181" s="277">
        <v>1</v>
      </c>
      <c r="C181" s="276">
        <v>1</v>
      </c>
      <c r="D181" s="275">
        <v>0</v>
      </c>
      <c r="E181" s="18"/>
      <c r="F181" s="17"/>
      <c r="G181" s="274"/>
      <c r="H181" s="274"/>
      <c r="I181" s="16"/>
      <c r="J181" s="241"/>
      <c r="K181" s="270"/>
      <c r="L181" s="270"/>
      <c r="M181" s="270"/>
      <c r="N181" s="270"/>
      <c r="O181" s="129"/>
      <c r="P181" s="129"/>
      <c r="Q181" s="129"/>
      <c r="R181" s="129"/>
      <c r="S181" s="129">
        <v>0.2368294785484899</v>
      </c>
      <c r="T181" s="273">
        <f>1/(1+EXP(-S181))</f>
        <v>0.5589321767993739</v>
      </c>
      <c r="U181" s="272"/>
      <c r="V181" s="269">
        <v>0.13973304419984348</v>
      </c>
      <c r="W181" s="263"/>
      <c r="X181" s="263"/>
      <c r="Y181" s="271"/>
      <c r="Z181" s="270"/>
      <c r="AA181" s="270"/>
      <c r="AB181" s="269"/>
      <c r="AC181" s="263"/>
      <c r="AD181" s="268"/>
      <c r="AE181" s="267"/>
      <c r="AF181" s="266"/>
      <c r="AG181" s="265"/>
      <c r="AH181" s="264"/>
      <c r="AI181" s="263"/>
      <c r="AJ181" s="263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</row>
    <row r="182" spans="1:93" s="1" customFormat="1" ht="15" thickBot="1" x14ac:dyDescent="0.4">
      <c r="A182" s="181">
        <f>A178+1</f>
        <v>44</v>
      </c>
      <c r="B182" s="108">
        <v>0</v>
      </c>
      <c r="C182" s="107">
        <v>0</v>
      </c>
      <c r="D182" s="297">
        <v>0</v>
      </c>
      <c r="E182" s="103" cm="1">
        <f t="array" ref="E182:F184">AF178:AG180</f>
        <v>-1.874743489614108</v>
      </c>
      <c r="F182" s="286">
        <v>-1.7911141723552468</v>
      </c>
      <c r="G182" s="286" cm="1">
        <f t="array" ref="G182:G184">AI178:AI180</f>
        <v>-1.6721875687320957</v>
      </c>
      <c r="H182" s="286" cm="1">
        <f t="array" ref="H182:H184">AH178:AH180</f>
        <v>-0.22923933900990109</v>
      </c>
      <c r="I182" s="296">
        <f>AJ178</f>
        <v>-0.10129512930031426</v>
      </c>
      <c r="J182" s="295">
        <v>3</v>
      </c>
      <c r="K182" s="294" cm="1">
        <f t="array" ref="K182:N184" xml:space="preserve"> MMULT(E182:F184, TRANSPOSE(B182:C185))+H182:H184</f>
        <v>-0.22923933900990109</v>
      </c>
      <c r="L182" s="294">
        <v>-2.0203535113651481</v>
      </c>
      <c r="M182" s="294">
        <v>-2.1039828286240092</v>
      </c>
      <c r="N182" s="294">
        <v>-3.895097000979256</v>
      </c>
      <c r="O182" s="135">
        <f>1/(1+EXP(-K182))</f>
        <v>0.44293982588560882</v>
      </c>
      <c r="P182" s="135">
        <f>1/(1+EXP(-L182))</f>
        <v>0.11708244199401045</v>
      </c>
      <c r="Q182" s="135">
        <f>1/(1+EXP(-M182))</f>
        <v>0.10871031360796525</v>
      </c>
      <c r="R182" s="135">
        <f>1/(1+EXP(-N182))</f>
        <v>1.993587753407592E-2</v>
      </c>
      <c r="S182" s="293" cm="1">
        <f t="array" ref="S182:S185">MMULT(TRANSPOSE(O182:R184), G182:G184)+I182</f>
        <v>-0.46361694401124037</v>
      </c>
      <c r="T182" s="273">
        <f>1/(1+EXP(-S182))</f>
        <v>0.38612813573339627</v>
      </c>
      <c r="U182" s="292" cm="1">
        <f t="array" ref="U182">0.25*(-SUMPRODUCT(D182:D185,LN(T182:T185))-SUMPRODUCT(1-D182:D185,LN(1-T182:T185)))</f>
        <v>0.65256050086486428</v>
      </c>
      <c r="V182" s="99" cm="1">
        <f t="array" ref="V182:V185">0.25*(T182:T185-D182:D185)</f>
        <v>9.6532033933349068E-2</v>
      </c>
      <c r="W182" s="288" cm="1">
        <f t="array" ref="W182:W184" xml:space="preserve"> TRANSPOSE(MMULT( TRANSPOSE(_xlfn.ANCHORARRAY(V182)), TRANSPOSE(O182:R184)))</f>
        <v>1.8615749603085631E-2</v>
      </c>
      <c r="X182" s="288">
        <f>SUM(_xlfn.ANCHORARRAY(V182))</f>
        <v>-2.2145336108167213E-3</v>
      </c>
      <c r="Y182" s="291" cm="1">
        <f t="array" ref="Y182:AB184">(G182:G184)*(TRANSPOSE(_xlfn.ANCHORARRAY(V182))*(O182:R184)*(1-O182:R184))</f>
        <v>-3.9829356384407627E-2</v>
      </c>
      <c r="Z182" s="60">
        <v>1.997470799023611E-2</v>
      </c>
      <c r="AA182" s="60">
        <v>1.9981008072876554E-2</v>
      </c>
      <c r="AB182" s="99">
        <v>-4.57830738408472E-3</v>
      </c>
      <c r="AC182" s="288" cm="1">
        <f t="array" ref="AC182:AD184">MMULT((_xlfn.ANCHORARRAY(Y182)),(B182:C185))</f>
        <v>1.5402700688791834E-2</v>
      </c>
      <c r="AD182" s="290">
        <v>1.5396400606151391E-2</v>
      </c>
      <c r="AE182" s="282">
        <f>SUM(Y182:AB182)</f>
        <v>-4.4519477053796839E-3</v>
      </c>
      <c r="AF182" s="281" cm="1">
        <f t="array" ref="AF182:AG184">E182:F184-3*(_xlfn.ANCHORARRAY(AC182))</f>
        <v>-1.9209515916804836</v>
      </c>
      <c r="AG182" s="280">
        <v>-1.837303374173701</v>
      </c>
      <c r="AH182" s="289" cm="1">
        <f t="array" ref="AH182:AH184">(H182:H184)-3*(AE182:AE184)</f>
        <v>-0.21588349589376205</v>
      </c>
      <c r="AI182" s="288" cm="1">
        <f t="array" ref="AI182:AI184">G182:G184-3*(_xlfn.ANCHORARRAY(W182))</f>
        <v>-1.7280348175413527</v>
      </c>
      <c r="AJ182" s="288">
        <f>I182-3*(X182)</f>
        <v>-9.4651528467864093E-2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</row>
    <row r="183" spans="1:93" s="1" customFormat="1" ht="15" thickBot="1" x14ac:dyDescent="0.4">
      <c r="A183" s="182"/>
      <c r="B183" s="95">
        <v>0</v>
      </c>
      <c r="C183" s="94">
        <v>1</v>
      </c>
      <c r="D183" s="287">
        <v>1</v>
      </c>
      <c r="E183" s="36">
        <v>-0.63542221611690308</v>
      </c>
      <c r="F183" s="35">
        <v>0.53680717800885058</v>
      </c>
      <c r="G183" s="286">
        <v>0.203302690358412</v>
      </c>
      <c r="H183" s="286">
        <v>-0.14900049950335595</v>
      </c>
      <c r="I183" s="34"/>
      <c r="J183" s="210"/>
      <c r="K183" s="285">
        <v>-0.14900049950335595</v>
      </c>
      <c r="L183" s="285">
        <v>0.38780667850549466</v>
      </c>
      <c r="M183" s="285">
        <v>-0.784422715620259</v>
      </c>
      <c r="N183" s="285">
        <v>-0.24761553761140845</v>
      </c>
      <c r="O183" s="133">
        <f>1/(1+EXP(-K183))</f>
        <v>0.46281863876227952</v>
      </c>
      <c r="P183" s="133">
        <f>1/(1+EXP(-L183))</f>
        <v>0.59575459048529533</v>
      </c>
      <c r="Q183" s="133">
        <f>1/(1+EXP(-M183))</f>
        <v>0.31336747326993103</v>
      </c>
      <c r="R183" s="133">
        <f>1/(1+EXP(-N183))</f>
        <v>0.43841048332375188</v>
      </c>
      <c r="S183" s="133">
        <v>0.15143093093480731</v>
      </c>
      <c r="T183" s="273">
        <f>1/(1+EXP(-S183))</f>
        <v>0.53778555424047303</v>
      </c>
      <c r="U183" s="147"/>
      <c r="V183" s="88">
        <v>-0.11555361143988174</v>
      </c>
      <c r="W183" s="278">
        <v>-1.375752923426253E-3</v>
      </c>
      <c r="X183" s="278"/>
      <c r="Y183" s="284">
        <v>4.8791745915565538E-3</v>
      </c>
      <c r="Z183" s="66">
        <v>-5.6576899439349775E-3</v>
      </c>
      <c r="AA183" s="66">
        <v>-5.3946613798112721E-3</v>
      </c>
      <c r="AB183" s="88">
        <v>7.0141194433421703E-3</v>
      </c>
      <c r="AC183" s="278">
        <v>1.6194580635308983E-3</v>
      </c>
      <c r="AD183" s="283">
        <v>1.3564294994071928E-3</v>
      </c>
      <c r="AE183" s="282">
        <f>SUM(Y183:AB183)</f>
        <v>8.4094271115247449E-4</v>
      </c>
      <c r="AF183" s="281">
        <v>-0.64028059030749573</v>
      </c>
      <c r="AG183" s="280">
        <v>0.53273788951062906</v>
      </c>
      <c r="AH183" s="279">
        <v>-0.15152332763681337</v>
      </c>
      <c r="AI183" s="278">
        <v>0.20742994912869075</v>
      </c>
      <c r="AJ183" s="278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</row>
    <row r="184" spans="1:93" s="1" customFormat="1" ht="15" thickBot="1" x14ac:dyDescent="0.4">
      <c r="A184" s="182"/>
      <c r="B184" s="95">
        <v>1</v>
      </c>
      <c r="C184" s="94">
        <v>0</v>
      </c>
      <c r="D184" s="287">
        <v>1</v>
      </c>
      <c r="E184" s="36">
        <v>-0.25598534377512</v>
      </c>
      <c r="F184" s="35">
        <v>0.2858718512466436</v>
      </c>
      <c r="G184" s="286">
        <v>0.60455567843724534</v>
      </c>
      <c r="H184" s="286">
        <v>-0.11932615926194134</v>
      </c>
      <c r="I184" s="34"/>
      <c r="J184" s="210"/>
      <c r="K184" s="285">
        <v>-0.11932615926194134</v>
      </c>
      <c r="L184" s="285">
        <v>0.16654569198470226</v>
      </c>
      <c r="M184" s="285">
        <v>-0.37531150303706134</v>
      </c>
      <c r="N184" s="285">
        <v>-8.943965179041774E-2</v>
      </c>
      <c r="O184" s="133">
        <f>1/(1+EXP(-K184))</f>
        <v>0.47020380679869161</v>
      </c>
      <c r="P184" s="133">
        <f>1/(1+EXP(-L184))</f>
        <v>0.54154044845226312</v>
      </c>
      <c r="Q184" s="133">
        <f>1/(1+EXP(-M184))</f>
        <v>0.40725820136529184</v>
      </c>
      <c r="R184" s="133">
        <f>1/(1+EXP(-N184))</f>
        <v>0.47765498072463625</v>
      </c>
      <c r="S184" s="133">
        <v>2.6839544303599694E-2</v>
      </c>
      <c r="T184" s="273">
        <f>1/(1+EXP(-S184))</f>
        <v>0.50670948330981591</v>
      </c>
      <c r="U184" s="147"/>
      <c r="V184" s="88">
        <v>-0.12332262917254602</v>
      </c>
      <c r="W184" s="278">
        <v>-4.7774058203059466E-4</v>
      </c>
      <c r="X184" s="278"/>
      <c r="Y184" s="284">
        <v>1.4537935439493771E-2</v>
      </c>
      <c r="Z184" s="66">
        <v>-1.7344099384911341E-2</v>
      </c>
      <c r="AA184" s="66">
        <v>-1.7997594904980228E-2</v>
      </c>
      <c r="AB184" s="88">
        <v>2.1136748608912716E-2</v>
      </c>
      <c r="AC184" s="278">
        <v>3.1391537039324874E-3</v>
      </c>
      <c r="AD184" s="283">
        <v>3.7926492240013751E-3</v>
      </c>
      <c r="AE184" s="282">
        <f>SUM(Y184:AB184)</f>
        <v>3.3298975851491636E-4</v>
      </c>
      <c r="AF184" s="281">
        <v>-0.26540280488691748</v>
      </c>
      <c r="AG184" s="280">
        <v>0.27449390357463949</v>
      </c>
      <c r="AH184" s="279">
        <v>-0.12032512853748609</v>
      </c>
      <c r="AI184" s="278">
        <v>0.60598890018333718</v>
      </c>
      <c r="AJ184" s="278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</row>
    <row r="185" spans="1:93" s="1" customFormat="1" ht="15" thickBot="1" x14ac:dyDescent="0.4">
      <c r="A185" s="183"/>
      <c r="B185" s="277">
        <v>1</v>
      </c>
      <c r="C185" s="276">
        <v>1</v>
      </c>
      <c r="D185" s="275">
        <v>0</v>
      </c>
      <c r="E185" s="18"/>
      <c r="F185" s="17"/>
      <c r="G185" s="274"/>
      <c r="H185" s="274"/>
      <c r="I185" s="16"/>
      <c r="J185" s="241"/>
      <c r="K185" s="270"/>
      <c r="L185" s="270"/>
      <c r="M185" s="270"/>
      <c r="N185" s="270"/>
      <c r="O185" s="129"/>
      <c r="P185" s="129"/>
      <c r="Q185" s="129"/>
      <c r="R185" s="129"/>
      <c r="S185" s="129">
        <v>0.2432674057874008</v>
      </c>
      <c r="T185" s="273">
        <f>1/(1+EXP(-S185))</f>
        <v>0.56051869227304796</v>
      </c>
      <c r="U185" s="272"/>
      <c r="V185" s="269">
        <v>0.14012967306826199</v>
      </c>
      <c r="W185" s="263"/>
      <c r="X185" s="263"/>
      <c r="Y185" s="271"/>
      <c r="Z185" s="270"/>
      <c r="AA185" s="270"/>
      <c r="AB185" s="269"/>
      <c r="AC185" s="263"/>
      <c r="AD185" s="268"/>
      <c r="AE185" s="267"/>
      <c r="AF185" s="266"/>
      <c r="AG185" s="265"/>
      <c r="AH185" s="264"/>
      <c r="AI185" s="263"/>
      <c r="AJ185" s="263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</row>
    <row r="186" spans="1:93" s="1" customFormat="1" ht="15" thickBot="1" x14ac:dyDescent="0.4">
      <c r="A186" s="181">
        <f>A182+1</f>
        <v>45</v>
      </c>
      <c r="B186" s="108">
        <v>0</v>
      </c>
      <c r="C186" s="107">
        <v>0</v>
      </c>
      <c r="D186" s="297">
        <v>0</v>
      </c>
      <c r="E186" s="103" cm="1">
        <f t="array" ref="E186:F188">AF182:AG184</f>
        <v>-1.9209515916804836</v>
      </c>
      <c r="F186" s="286">
        <v>-1.837303374173701</v>
      </c>
      <c r="G186" s="286" cm="1">
        <f t="array" ref="G186:G188">AI182:AI184</f>
        <v>-1.7280348175413527</v>
      </c>
      <c r="H186" s="286" cm="1">
        <f t="array" ref="H186:H188">AH182:AH184</f>
        <v>-0.21588349589376205</v>
      </c>
      <c r="I186" s="296">
        <f>AJ182</f>
        <v>-9.4651528467864093E-2</v>
      </c>
      <c r="J186" s="295">
        <v>3</v>
      </c>
      <c r="K186" s="294" cm="1">
        <f t="array" ref="K186:N188" xml:space="preserve"> MMULT(E186:F188, TRANSPOSE(B186:C189))+H186:H188</f>
        <v>-0.21588349589376205</v>
      </c>
      <c r="L186" s="294">
        <v>-2.0531868700674631</v>
      </c>
      <c r="M186" s="294">
        <v>-2.1368350875742457</v>
      </c>
      <c r="N186" s="294">
        <v>-3.9741384617479465</v>
      </c>
      <c r="O186" s="135">
        <f>1/(1+EXP(-K186))</f>
        <v>0.44623776615612309</v>
      </c>
      <c r="P186" s="135">
        <f>1/(1+EXP(-L186))</f>
        <v>0.11373076164554696</v>
      </c>
      <c r="Q186" s="135">
        <f>1/(1+EXP(-M186))</f>
        <v>0.10556785811152801</v>
      </c>
      <c r="R186" s="135">
        <f>1/(1+EXP(-N186))</f>
        <v>1.8448734591346695E-2</v>
      </c>
      <c r="S186" s="293" cm="1">
        <f t="array" ref="S186:S189">MMULT(TRANSPOSE(O186:R188), G186:G188)+I186</f>
        <v>-0.48510608177492065</v>
      </c>
      <c r="T186" s="273">
        <f>1/(1+EXP(-S186))</f>
        <v>0.38104712547483738</v>
      </c>
      <c r="U186" s="292" cm="1">
        <f t="array" ref="U186">0.25*(-SUMPRODUCT(D186:D189,LN(T186:T189))-SUMPRODUCT(1-D186:D189,LN(1-T186:T189)))</f>
        <v>0.64989965461212873</v>
      </c>
      <c r="V186" s="99" cm="1">
        <f t="array" ref="V186:V189">0.25*(T186:T189-D186:D189)</f>
        <v>9.5261781368709345E-2</v>
      </c>
      <c r="W186" s="288" cm="1">
        <f t="array" ref="W186:W188" xml:space="preserve"> TRANSPOSE(MMULT( TRANSPOSE(_xlfn.ANCHORARRAY(V186)), TRANSPOSE(O186:R188)))</f>
        <v>1.9030137604966326E-2</v>
      </c>
      <c r="X186" s="288">
        <f>SUM(_xlfn.ANCHORARRAY(V186))</f>
        <v>-2.2635419688616654E-3</v>
      </c>
      <c r="Y186" s="291" cm="1">
        <f t="array" ref="Y186:AB188">(G186:G188)*(TRANSPOSE(_xlfn.ANCHORARRAY(V186))*(O186:R188)*(1-O186:R188))</f>
        <v>-4.0678117256018047E-2</v>
      </c>
      <c r="Z186" s="60">
        <v>2.0051938380816987E-2</v>
      </c>
      <c r="AA186" s="60">
        <v>2.0060685370183944E-2</v>
      </c>
      <c r="AB186" s="99">
        <v>-4.3978625406699461E-3</v>
      </c>
      <c r="AC186" s="288" cm="1">
        <f t="array" ref="AC186:AD188">MMULT((_xlfn.ANCHORARRAY(Y186)),(B186:C189))</f>
        <v>1.5662822829513999E-2</v>
      </c>
      <c r="AD186" s="290">
        <v>1.5654075840147042E-2</v>
      </c>
      <c r="AE186" s="282">
        <f>SUM(Y186:AB186)</f>
        <v>-4.9633560456870613E-3</v>
      </c>
      <c r="AF186" s="281" cm="1">
        <f t="array" ref="AF186:AG188">E186:F188-3*(_xlfn.ANCHORARRAY(AC186))</f>
        <v>-1.9679400601690256</v>
      </c>
      <c r="AG186" s="280">
        <v>-1.8842656016941421</v>
      </c>
      <c r="AH186" s="289" cm="1">
        <f t="array" ref="AH186:AH188">(H186:H188)-3*(AE186:AE188)</f>
        <v>-0.20099342775670087</v>
      </c>
      <c r="AI186" s="288" cm="1">
        <f t="array" ref="AI186:AI188">G186:G188-3*(_xlfn.ANCHORARRAY(W186))</f>
        <v>-1.7851252303562517</v>
      </c>
      <c r="AJ186" s="288">
        <f>I186-3*(X186)</f>
        <v>-8.7860902561279097E-2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</row>
    <row r="187" spans="1:93" s="1" customFormat="1" ht="15" thickBot="1" x14ac:dyDescent="0.4">
      <c r="A187" s="182"/>
      <c r="B187" s="95">
        <v>0</v>
      </c>
      <c r="C187" s="94">
        <v>1</v>
      </c>
      <c r="D187" s="287">
        <v>1</v>
      </c>
      <c r="E187" s="36">
        <v>-0.64028059030749573</v>
      </c>
      <c r="F187" s="35">
        <v>0.53273788951062906</v>
      </c>
      <c r="G187" s="286">
        <v>0.20742994912869075</v>
      </c>
      <c r="H187" s="286">
        <v>-0.15152332763681337</v>
      </c>
      <c r="I187" s="34"/>
      <c r="J187" s="210"/>
      <c r="K187" s="285">
        <v>-0.15152332763681337</v>
      </c>
      <c r="L187" s="285">
        <v>0.38121456187381569</v>
      </c>
      <c r="M187" s="285">
        <v>-0.79180391794430904</v>
      </c>
      <c r="N187" s="285">
        <v>-0.25906602843368004</v>
      </c>
      <c r="O187" s="133">
        <f>1/(1+EXP(-K187))</f>
        <v>0.46219147858344278</v>
      </c>
      <c r="P187" s="133">
        <f>1/(1+EXP(-L187))</f>
        <v>0.59416600705831712</v>
      </c>
      <c r="Q187" s="133">
        <f>1/(1+EXP(-M187))</f>
        <v>0.31178146455680728</v>
      </c>
      <c r="R187" s="133">
        <f>1/(1+EXP(-N187))</f>
        <v>0.43559331293943282</v>
      </c>
      <c r="S187" s="133">
        <v>0.15837002083561416</v>
      </c>
      <c r="T187" s="273">
        <f>1/(1+EXP(-S187))</f>
        <v>0.53950996038913956</v>
      </c>
      <c r="U187" s="147"/>
      <c r="V187" s="88">
        <v>-0.11512250990271511</v>
      </c>
      <c r="W187" s="278">
        <v>-1.4853183236301637E-3</v>
      </c>
      <c r="X187" s="278"/>
      <c r="Y187" s="284">
        <v>4.9117897968339718E-3</v>
      </c>
      <c r="Z187" s="66">
        <v>-5.7582157499281193E-3</v>
      </c>
      <c r="AA187" s="66">
        <v>-5.4722041230009233E-3</v>
      </c>
      <c r="AB187" s="88">
        <v>7.1672805992123532E-3</v>
      </c>
      <c r="AC187" s="278">
        <v>1.6950764762114299E-3</v>
      </c>
      <c r="AD187" s="283">
        <v>1.4090648492842339E-3</v>
      </c>
      <c r="AE187" s="282">
        <f>SUM(Y187:AB187)</f>
        <v>8.486505231172824E-4</v>
      </c>
      <c r="AF187" s="281">
        <v>-0.64536581973613005</v>
      </c>
      <c r="AG187" s="280">
        <v>0.52851069496277636</v>
      </c>
      <c r="AH187" s="279">
        <v>-0.1540692792061652</v>
      </c>
      <c r="AI187" s="278">
        <v>0.21188590409958125</v>
      </c>
      <c r="AJ187" s="278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</row>
    <row r="188" spans="1:93" s="1" customFormat="1" ht="15" thickBot="1" x14ac:dyDescent="0.4">
      <c r="A188" s="182"/>
      <c r="B188" s="95">
        <v>1</v>
      </c>
      <c r="C188" s="94">
        <v>0</v>
      </c>
      <c r="D188" s="287">
        <v>1</v>
      </c>
      <c r="E188" s="36">
        <v>-0.26540280488691748</v>
      </c>
      <c r="F188" s="35">
        <v>0.27449390357463949</v>
      </c>
      <c r="G188" s="286">
        <v>0.60598890018333718</v>
      </c>
      <c r="H188" s="286">
        <v>-0.12032512853748609</v>
      </c>
      <c r="I188" s="34"/>
      <c r="J188" s="210"/>
      <c r="K188" s="285">
        <v>-0.12032512853748609</v>
      </c>
      <c r="L188" s="285">
        <v>0.1541687750371534</v>
      </c>
      <c r="M188" s="285">
        <v>-0.38572793342440359</v>
      </c>
      <c r="N188" s="285">
        <v>-0.11123402984976408</v>
      </c>
      <c r="O188" s="133">
        <f>1/(1+EXP(-K188))</f>
        <v>0.46995495880561888</v>
      </c>
      <c r="P188" s="133">
        <f>1/(1+EXP(-L188))</f>
        <v>0.53846603549282035</v>
      </c>
      <c r="Q188" s="133">
        <f>1/(1+EXP(-M188))</f>
        <v>0.40474613538159449</v>
      </c>
      <c r="R188" s="133">
        <f>1/(1+EXP(-N188))</f>
        <v>0.47222013001524765</v>
      </c>
      <c r="S188" s="133">
        <v>3.2868015867785955E-2</v>
      </c>
      <c r="T188" s="273">
        <f>1/(1+EXP(-S188))</f>
        <v>0.50821626430664191</v>
      </c>
      <c r="U188" s="147"/>
      <c r="V188" s="88">
        <v>-0.12294593392333952</v>
      </c>
      <c r="W188" s="278">
        <v>-6.1541595094846691E-4</v>
      </c>
      <c r="X188" s="278"/>
      <c r="Y188" s="284">
        <v>1.4379784582106083E-2</v>
      </c>
      <c r="Z188" s="66">
        <v>-1.7337517006726977E-2</v>
      </c>
      <c r="AA188" s="66">
        <v>-1.7949971939779336E-2</v>
      </c>
      <c r="AB188" s="88">
        <v>2.1226167135196788E-2</v>
      </c>
      <c r="AC188" s="278">
        <v>3.2761951954174522E-3</v>
      </c>
      <c r="AD188" s="283">
        <v>3.8886501284698116E-3</v>
      </c>
      <c r="AE188" s="282">
        <f>SUM(Y188:AB188)</f>
        <v>3.1846277079655705E-4</v>
      </c>
      <c r="AF188" s="281">
        <v>-0.27523139047316986</v>
      </c>
      <c r="AG188" s="280">
        <v>0.26282795318923002</v>
      </c>
      <c r="AH188" s="279">
        <v>-0.12128051684987576</v>
      </c>
      <c r="AI188" s="278">
        <v>0.60783514803618255</v>
      </c>
      <c r="AJ188" s="27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</row>
    <row r="189" spans="1:93" s="1" customFormat="1" ht="15" thickBot="1" x14ac:dyDescent="0.4">
      <c r="A189" s="183"/>
      <c r="B189" s="277">
        <v>1</v>
      </c>
      <c r="C189" s="276">
        <v>1</v>
      </c>
      <c r="D189" s="275">
        <v>0</v>
      </c>
      <c r="E189" s="18"/>
      <c r="F189" s="17"/>
      <c r="G189" s="274"/>
      <c r="H189" s="274"/>
      <c r="I189" s="16"/>
      <c r="J189" s="241"/>
      <c r="K189" s="270"/>
      <c r="L189" s="270"/>
      <c r="M189" s="270"/>
      <c r="N189" s="270"/>
      <c r="O189" s="129"/>
      <c r="P189" s="129"/>
      <c r="Q189" s="129"/>
      <c r="R189" s="129"/>
      <c r="S189" s="129">
        <v>0.24998367179490613</v>
      </c>
      <c r="T189" s="273">
        <f>1/(1+EXP(-S189))</f>
        <v>0.56217248195393454</v>
      </c>
      <c r="U189" s="272"/>
      <c r="V189" s="269">
        <v>0.14054312048848364</v>
      </c>
      <c r="W189" s="263"/>
      <c r="X189" s="263"/>
      <c r="Y189" s="271"/>
      <c r="Z189" s="270"/>
      <c r="AA189" s="270"/>
      <c r="AB189" s="269"/>
      <c r="AC189" s="263"/>
      <c r="AD189" s="268"/>
      <c r="AE189" s="267"/>
      <c r="AF189" s="266"/>
      <c r="AG189" s="265"/>
      <c r="AH189" s="264"/>
      <c r="AI189" s="263"/>
      <c r="AJ189" s="263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</row>
    <row r="190" spans="1:93" s="1" customFormat="1" ht="15" thickBot="1" x14ac:dyDescent="0.4">
      <c r="A190" s="181">
        <f>A186+1</f>
        <v>46</v>
      </c>
      <c r="B190" s="108">
        <v>0</v>
      </c>
      <c r="C190" s="107">
        <v>0</v>
      </c>
      <c r="D190" s="297">
        <v>0</v>
      </c>
      <c r="E190" s="103" cm="1">
        <f t="array" ref="E190:F192">AF186:AG188</f>
        <v>-1.9679400601690256</v>
      </c>
      <c r="F190" s="286">
        <v>-1.8842656016941421</v>
      </c>
      <c r="G190" s="286" cm="1">
        <f t="array" ref="G190:G192">AI186:AI188</f>
        <v>-1.7851252303562517</v>
      </c>
      <c r="H190" s="286" cm="1">
        <f t="array" ref="H190:H192">AH186:AH188</f>
        <v>-0.20099342775670087</v>
      </c>
      <c r="I190" s="296">
        <f>AJ186</f>
        <v>-8.7860902561279097E-2</v>
      </c>
      <c r="J190" s="295">
        <v>3</v>
      </c>
      <c r="K190" s="294" cm="1">
        <f t="array" ref="K190:N192" xml:space="preserve"> MMULT(E190:F192, TRANSPOSE(B190:C193))+H190:H192</f>
        <v>-0.20099342775670087</v>
      </c>
      <c r="L190" s="294">
        <v>-2.0852590294508428</v>
      </c>
      <c r="M190" s="294">
        <v>-2.1689334879257265</v>
      </c>
      <c r="N190" s="294">
        <v>-4.0531990896198682</v>
      </c>
      <c r="O190" s="135">
        <f>1/(1+EXP(-K190))</f>
        <v>0.44992012504670359</v>
      </c>
      <c r="P190" s="135">
        <f>1/(1+EXP(-L190))</f>
        <v>0.11053784297126426</v>
      </c>
      <c r="Q190" s="135">
        <f>1/(1+EXP(-M190))</f>
        <v>0.10257516801197888</v>
      </c>
      <c r="R190" s="135">
        <f>1/(1+EXP(-N190))</f>
        <v>1.7070273168160992E-2</v>
      </c>
      <c r="S190" s="293" cm="1">
        <f t="array" ref="S190:S193">MMULT(TRANSPOSE(O190:R192), G190:G192)+I190</f>
        <v>-0.50771639812984337</v>
      </c>
      <c r="T190" s="273">
        <f>1/(1+EXP(-S190))</f>
        <v>0.37572900750228044</v>
      </c>
      <c r="U190" s="292" cm="1">
        <f t="array" ref="U190">0.25*(-SUMPRODUCT(D190:D193,LN(T190:T193))-SUMPRODUCT(1-D190:D193,LN(1-T190:T193)))</f>
        <v>0.64712128048579665</v>
      </c>
      <c r="V190" s="99" cm="1">
        <f t="array" ref="V190:V193">0.25*(T190:T193-D190:D193)</f>
        <v>9.3932251875570111E-2</v>
      </c>
      <c r="W190" s="288" cm="1">
        <f t="array" ref="W190:W192" xml:space="preserve"> TRANSPOSE(MMULT( TRANSPOSE(_xlfn.ANCHORARRAY(V190)), TRANSPOSE(O190:R192)))</f>
        <v>1.9423054457083096E-2</v>
      </c>
      <c r="X190" s="288">
        <f>SUM(_xlfn.ANCHORARRAY(V190))</f>
        <v>-2.3094826340253061E-3</v>
      </c>
      <c r="Y190" s="291" cm="1">
        <f t="array" ref="Y190:AB192">(G190:G192)*(TRANSPOSE(_xlfn.ANCHORARRAY(V190))*(O190:R192)*(1-O190:R192))</f>
        <v>-4.1499665690222814E-2</v>
      </c>
      <c r="Z190" s="60">
        <v>2.0124912807058165E-2</v>
      </c>
      <c r="AA190" s="60">
        <v>2.0138467347647047E-2</v>
      </c>
      <c r="AB190" s="99">
        <v>-4.2224904747413363E-3</v>
      </c>
      <c r="AC190" s="288" cm="1">
        <f t="array" ref="AC190:AD192">MMULT((_xlfn.ANCHORARRAY(Y190)),(B190:C193))</f>
        <v>1.5915976872905711E-2</v>
      </c>
      <c r="AD190" s="290">
        <v>1.590242233231683E-2</v>
      </c>
      <c r="AE190" s="282">
        <f>SUM(Y190:AB190)</f>
        <v>-5.4587760102589389E-3</v>
      </c>
      <c r="AF190" s="281" cm="1">
        <f t="array" ref="AF190:AG192">E190:F192-3*(_xlfn.ANCHORARRAY(AC190))</f>
        <v>-2.0156879907877427</v>
      </c>
      <c r="AG190" s="280">
        <v>-1.9319728686910926</v>
      </c>
      <c r="AH190" s="289" cm="1">
        <f t="array" ref="AH190:AH192">(H190:H192)-3*(AE190:AE192)</f>
        <v>-0.18461709972592405</v>
      </c>
      <c r="AI190" s="288" cm="1">
        <f t="array" ref="AI190:AI192">G190:G192-3*(_xlfn.ANCHORARRAY(W190))</f>
        <v>-1.843394393727501</v>
      </c>
      <c r="AJ190" s="288">
        <f>I190-3*(X190)</f>
        <v>-8.0932454659203179E-2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</row>
    <row r="191" spans="1:93" s="1" customFormat="1" ht="15" thickBot="1" x14ac:dyDescent="0.4">
      <c r="A191" s="182"/>
      <c r="B191" s="95">
        <v>0</v>
      </c>
      <c r="C191" s="94">
        <v>1</v>
      </c>
      <c r="D191" s="287">
        <v>1</v>
      </c>
      <c r="E191" s="36">
        <v>-0.64536581973613005</v>
      </c>
      <c r="F191" s="35">
        <v>0.52851069496277636</v>
      </c>
      <c r="G191" s="286">
        <v>0.21188590409958125</v>
      </c>
      <c r="H191" s="286">
        <v>-0.1540692792061652</v>
      </c>
      <c r="I191" s="34"/>
      <c r="J191" s="210"/>
      <c r="K191" s="285">
        <v>-0.1540692792061652</v>
      </c>
      <c r="L191" s="285">
        <v>0.37444141575661116</v>
      </c>
      <c r="M191" s="285">
        <v>-0.79943509894229525</v>
      </c>
      <c r="N191" s="285">
        <v>-0.27092440397951889</v>
      </c>
      <c r="O191" s="133">
        <f>1/(1+EXP(-K191))</f>
        <v>0.46155869134193905</v>
      </c>
      <c r="P191" s="133">
        <f>1/(1+EXP(-L191))</f>
        <v>0.59253174353433369</v>
      </c>
      <c r="Q191" s="133">
        <f>1/(1+EXP(-M191))</f>
        <v>0.31014636965230863</v>
      </c>
      <c r="R191" s="133">
        <f>1/(1+EXP(-N191))</f>
        <v>0.43268016929556824</v>
      </c>
      <c r="S191" s="133">
        <v>0.16575543887494237</v>
      </c>
      <c r="T191" s="273">
        <f>1/(1+EXP(-S191))</f>
        <v>0.54134424241185242</v>
      </c>
      <c r="U191" s="147"/>
      <c r="V191" s="88">
        <v>-0.1146639393970369</v>
      </c>
      <c r="W191" s="278">
        <v>-1.5991953163532399E-3</v>
      </c>
      <c r="X191" s="278"/>
      <c r="Y191" s="284">
        <v>4.9463188022349043E-3</v>
      </c>
      <c r="Z191" s="66">
        <v>-5.8658955670199591E-3</v>
      </c>
      <c r="AA191" s="66">
        <v>-5.5557555595144616E-3</v>
      </c>
      <c r="AB191" s="88">
        <v>7.3321960902626229E-3</v>
      </c>
      <c r="AC191" s="278">
        <v>1.7764405307481614E-3</v>
      </c>
      <c r="AD191" s="283">
        <v>1.4663005232426638E-3</v>
      </c>
      <c r="AE191" s="282">
        <f>SUM(Y191:AB191)</f>
        <v>8.5686376596310655E-4</v>
      </c>
      <c r="AF191" s="281">
        <v>-0.65069514132837458</v>
      </c>
      <c r="AG191" s="280">
        <v>0.52411179339304836</v>
      </c>
      <c r="AH191" s="279">
        <v>-0.15663987050405451</v>
      </c>
      <c r="AI191" s="278">
        <v>0.21668349004864096</v>
      </c>
      <c r="AJ191" s="278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</row>
    <row r="192" spans="1:93" s="1" customFormat="1" ht="15" thickBot="1" x14ac:dyDescent="0.4">
      <c r="A192" s="182"/>
      <c r="B192" s="95">
        <v>1</v>
      </c>
      <c r="C192" s="94">
        <v>0</v>
      </c>
      <c r="D192" s="287">
        <v>1</v>
      </c>
      <c r="E192" s="36">
        <v>-0.27523139047316986</v>
      </c>
      <c r="F192" s="35">
        <v>0.26282795318923002</v>
      </c>
      <c r="G192" s="286">
        <v>0.60783514803618255</v>
      </c>
      <c r="H192" s="286">
        <v>-0.12128051684987576</v>
      </c>
      <c r="I192" s="34"/>
      <c r="J192" s="210"/>
      <c r="K192" s="285">
        <v>-0.12128051684987576</v>
      </c>
      <c r="L192" s="285">
        <v>0.14154743633935427</v>
      </c>
      <c r="M192" s="285">
        <v>-0.39651190732304564</v>
      </c>
      <c r="N192" s="285">
        <v>-0.13368395413381559</v>
      </c>
      <c r="O192" s="133">
        <f>1/(1+EXP(-K192))</f>
        <v>0.4697169810100289</v>
      </c>
      <c r="P192" s="133">
        <f>1/(1+EXP(-L192))</f>
        <v>0.53532789391695357</v>
      </c>
      <c r="Q192" s="133">
        <f>1/(1+EXP(-M192))</f>
        <v>0.40215067936836557</v>
      </c>
      <c r="R192" s="133">
        <f>1/(1+EXP(-N192))</f>
        <v>0.4666286959953006</v>
      </c>
      <c r="S192" s="133">
        <v>3.9186538676210081E-2</v>
      </c>
      <c r="T192" s="273">
        <f>1/(1+EXP(-S192))</f>
        <v>0.50979538123124313</v>
      </c>
      <c r="U192" s="147"/>
      <c r="V192" s="88">
        <v>-0.12255115469218922</v>
      </c>
      <c r="W192" s="278">
        <v>-7.6304658129240643E-4</v>
      </c>
      <c r="X192" s="278"/>
      <c r="Y192" s="284">
        <v>1.4221471147257282E-2</v>
      </c>
      <c r="Z192" s="66">
        <v>-1.7337207384293327E-2</v>
      </c>
      <c r="AA192" s="66">
        <v>-1.790951247724587E-2</v>
      </c>
      <c r="AB192" s="88">
        <v>2.1326714174295214E-2</v>
      </c>
      <c r="AC192" s="278">
        <v>3.4172016970493435E-3</v>
      </c>
      <c r="AD192" s="283">
        <v>3.9895067900018871E-3</v>
      </c>
      <c r="AE192" s="282">
        <f>SUM(Y192:AB192)</f>
        <v>3.0146546001329905E-4</v>
      </c>
      <c r="AF192" s="281">
        <v>-0.28548299556431789</v>
      </c>
      <c r="AG192" s="280">
        <v>0.25085943281922435</v>
      </c>
      <c r="AH192" s="279">
        <v>-0.12218491322991565</v>
      </c>
      <c r="AI192" s="278">
        <v>0.61012428778005978</v>
      </c>
      <c r="AJ192" s="278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</row>
    <row r="193" spans="1:93" s="1" customFormat="1" ht="15" thickBot="1" x14ac:dyDescent="0.4">
      <c r="A193" s="183"/>
      <c r="B193" s="277">
        <v>1</v>
      </c>
      <c r="C193" s="276">
        <v>1</v>
      </c>
      <c r="D193" s="275">
        <v>0</v>
      </c>
      <c r="E193" s="18"/>
      <c r="F193" s="17"/>
      <c r="G193" s="274"/>
      <c r="H193" s="274"/>
      <c r="I193" s="16"/>
      <c r="J193" s="241"/>
      <c r="K193" s="270"/>
      <c r="L193" s="270"/>
      <c r="M193" s="270"/>
      <c r="N193" s="270"/>
      <c r="O193" s="129"/>
      <c r="P193" s="129"/>
      <c r="Q193" s="129"/>
      <c r="R193" s="129"/>
      <c r="S193" s="129">
        <v>0.2569786734825491</v>
      </c>
      <c r="T193" s="273">
        <f>1/(1+EXP(-S193))</f>
        <v>0.56389343831852279</v>
      </c>
      <c r="U193" s="272"/>
      <c r="V193" s="269">
        <v>0.1409733595796307</v>
      </c>
      <c r="W193" s="263"/>
      <c r="X193" s="263"/>
      <c r="Y193" s="271"/>
      <c r="Z193" s="270"/>
      <c r="AA193" s="270"/>
      <c r="AB193" s="269"/>
      <c r="AC193" s="263"/>
      <c r="AD193" s="268"/>
      <c r="AE193" s="267"/>
      <c r="AF193" s="266"/>
      <c r="AG193" s="265"/>
      <c r="AH193" s="264"/>
      <c r="AI193" s="263"/>
      <c r="AJ193" s="26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</row>
    <row r="194" spans="1:93" s="1" customFormat="1" ht="15" thickBot="1" x14ac:dyDescent="0.4">
      <c r="A194" s="181">
        <f>A190+1</f>
        <v>47</v>
      </c>
      <c r="B194" s="108">
        <v>0</v>
      </c>
      <c r="C194" s="107">
        <v>0</v>
      </c>
      <c r="D194" s="297">
        <v>0</v>
      </c>
      <c r="E194" s="103" cm="1">
        <f t="array" ref="E194:F196">AF190:AG192</f>
        <v>-2.0156879907877427</v>
      </c>
      <c r="F194" s="286">
        <v>-1.9319728686910926</v>
      </c>
      <c r="G194" s="286" cm="1">
        <f t="array" ref="G194:G196">AI190:AI192</f>
        <v>-1.843394393727501</v>
      </c>
      <c r="H194" s="286" cm="1">
        <f t="array" ref="H194:H196">AH190:AH192</f>
        <v>-0.18461709972592405</v>
      </c>
      <c r="I194" s="296">
        <f>AJ190</f>
        <v>-8.0932454659203179E-2</v>
      </c>
      <c r="J194" s="295">
        <v>3</v>
      </c>
      <c r="K194" s="294" cm="1">
        <f t="array" ref="K194:N196" xml:space="preserve"> MMULT(E194:F196, TRANSPOSE(B194:C197))+H194:H196</f>
        <v>-0.18461709972592405</v>
      </c>
      <c r="L194" s="294">
        <v>-2.1165899684170166</v>
      </c>
      <c r="M194" s="294">
        <v>-2.200305090513667</v>
      </c>
      <c r="N194" s="294">
        <v>-4.1322779592047594</v>
      </c>
      <c r="O194" s="135">
        <f>1/(1+EXP(-K194))</f>
        <v>0.45397637129943291</v>
      </c>
      <c r="P194" s="135">
        <f>1/(1+EXP(-L194))</f>
        <v>0.10749479014177833</v>
      </c>
      <c r="Q194" s="135">
        <f>1/(1+EXP(-M194))</f>
        <v>9.9723095236514209E-2</v>
      </c>
      <c r="R194" s="135">
        <f>1/(1+EXP(-N194))</f>
        <v>1.5792867533320872E-2</v>
      </c>
      <c r="S194" s="293" cm="1">
        <f t="array" ref="S194:S197">MMULT(TRANSPOSE(O194:R196), G194:G196)+I194</f>
        <v>-0.53146791885954858</v>
      </c>
      <c r="T194" s="273">
        <f>1/(1+EXP(-S194))</f>
        <v>0.37017458438707335</v>
      </c>
      <c r="U194" s="292" cm="1">
        <f t="array" ref="U194">0.25*(-SUMPRODUCT(D194:D197,LN(T194:T197))-SUMPRODUCT(1-D194:D197,LN(1-T194:T197)))</f>
        <v>0.64422600692737864</v>
      </c>
      <c r="V194" s="99" cm="1">
        <f t="array" ref="V194:V197">0.25*(T194:T197-D194:D197)</f>
        <v>9.2543646096768337E-2</v>
      </c>
      <c r="W194" s="288" cm="1">
        <f t="array" ref="W194:W196" xml:space="preserve"> TRANSPOSE(MMULT( TRANSPOSE(_xlfn.ANCHORARRAY(V194)), TRANSPOSE(O194:R196)))</f>
        <v>1.979265898212007E-2</v>
      </c>
      <c r="X194" s="288">
        <f>SUM(_xlfn.ANCHORARRAY(V194))</f>
        <v>-2.3510916567194562E-3</v>
      </c>
      <c r="Y194" s="291" cm="1">
        <f t="array" ref="Y194:AB196">(G194:G196)*(TRANSPOSE(_xlfn.ANCHORARRAY(V194))*(O194:R196)*(1-O194:R196))</f>
        <v>-4.2287260825501563E-2</v>
      </c>
      <c r="Z194" s="60">
        <v>2.0192747422725199E-2</v>
      </c>
      <c r="AA194" s="60">
        <v>2.0213434338789124E-2</v>
      </c>
      <c r="AB194" s="99">
        <v>-4.0520703365141937E-3</v>
      </c>
      <c r="AC194" s="288" cm="1">
        <f t="array" ref="AC194:AD196">MMULT((_xlfn.ANCHORARRAY(Y194)),(B194:C197))</f>
        <v>1.6161364002274931E-2</v>
      </c>
      <c r="AD194" s="290">
        <v>1.6140677086211006E-2</v>
      </c>
      <c r="AE194" s="282">
        <f>SUM(Y194:AB194)</f>
        <v>-5.9331494005014336E-3</v>
      </c>
      <c r="AF194" s="281" cm="1">
        <f t="array" ref="AF194:AG196">E194:F196-3*(_xlfn.ANCHORARRAY(AC194))</f>
        <v>-2.0641720827945678</v>
      </c>
      <c r="AG194" s="280">
        <v>-1.9803948999497256</v>
      </c>
      <c r="AH194" s="289" cm="1">
        <f t="array" ref="AH194:AH196">(H194:H196)-3*(AE194:AE196)</f>
        <v>-0.16681765152441974</v>
      </c>
      <c r="AI194" s="288" cm="1">
        <f t="array" ref="AI194:AI196">G194:G196-3*(_xlfn.ANCHORARRAY(W194))</f>
        <v>-1.9027723706738613</v>
      </c>
      <c r="AJ194" s="288">
        <f>I194-3*(X194)</f>
        <v>-7.387917968904481E-2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</row>
    <row r="195" spans="1:93" s="1" customFormat="1" ht="15" thickBot="1" x14ac:dyDescent="0.4">
      <c r="A195" s="182"/>
      <c r="B195" s="95">
        <v>0</v>
      </c>
      <c r="C195" s="94">
        <v>1</v>
      </c>
      <c r="D195" s="287">
        <v>1</v>
      </c>
      <c r="E195" s="36">
        <v>-0.65069514132837458</v>
      </c>
      <c r="F195" s="35">
        <v>0.52411179339304836</v>
      </c>
      <c r="G195" s="286">
        <v>0.21668349004864096</v>
      </c>
      <c r="H195" s="286">
        <v>-0.15663987050405451</v>
      </c>
      <c r="I195" s="34"/>
      <c r="J195" s="210"/>
      <c r="K195" s="285">
        <v>-0.15663987050405451</v>
      </c>
      <c r="L195" s="285">
        <v>0.36747192288899388</v>
      </c>
      <c r="M195" s="285">
        <v>-0.80733501183242906</v>
      </c>
      <c r="N195" s="285">
        <v>-0.2832232184393807</v>
      </c>
      <c r="O195" s="133">
        <f>1/(1+EXP(-K195))</f>
        <v>0.4609199056427441</v>
      </c>
      <c r="P195" s="133">
        <f>1/(1+EXP(-L195))</f>
        <v>0.59084796492445724</v>
      </c>
      <c r="Q195" s="133">
        <f>1/(1+EXP(-M195))</f>
        <v>0.30845867907882968</v>
      </c>
      <c r="R195" s="133">
        <f>1/(1+EXP(-N195))</f>
        <v>0.42966373889909332</v>
      </c>
      <c r="S195" s="133">
        <v>0.17360122164455449</v>
      </c>
      <c r="T195" s="273">
        <f>1/(1+EXP(-S195))</f>
        <v>0.54329163526306867</v>
      </c>
      <c r="U195" s="147"/>
      <c r="V195" s="88">
        <v>-0.11417709118423283</v>
      </c>
      <c r="W195" s="278">
        <v>-1.7174495369151541E-3</v>
      </c>
      <c r="X195" s="278"/>
      <c r="Y195" s="284">
        <v>4.9825445229571526E-3</v>
      </c>
      <c r="Z195" s="66">
        <v>-5.9808823053516535E-3</v>
      </c>
      <c r="AA195" s="66">
        <v>-5.6453508572312594E-3</v>
      </c>
      <c r="AB195" s="88">
        <v>7.5092527435847703E-3</v>
      </c>
      <c r="AC195" s="278">
        <v>1.8639018863535108E-3</v>
      </c>
      <c r="AD195" s="283">
        <v>1.5283704382331167E-3</v>
      </c>
      <c r="AE195" s="282">
        <f>SUM(Y195:AB195)</f>
        <v>8.6556410395900989E-4</v>
      </c>
      <c r="AF195" s="281">
        <v>-0.65628684698743511</v>
      </c>
      <c r="AG195" s="280">
        <v>0.51952668207834907</v>
      </c>
      <c r="AH195" s="279">
        <v>-0.15923656281593154</v>
      </c>
      <c r="AI195" s="278">
        <v>0.22183583865938641</v>
      </c>
      <c r="AJ195" s="278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</row>
    <row r="196" spans="1:93" s="1" customFormat="1" ht="15" thickBot="1" x14ac:dyDescent="0.4">
      <c r="A196" s="182"/>
      <c r="B196" s="95">
        <v>1</v>
      </c>
      <c r="C196" s="94">
        <v>0</v>
      </c>
      <c r="D196" s="287">
        <v>1</v>
      </c>
      <c r="E196" s="36">
        <v>-0.28548299556431789</v>
      </c>
      <c r="F196" s="35">
        <v>0.25085943281922435</v>
      </c>
      <c r="G196" s="286">
        <v>0.61012428778005978</v>
      </c>
      <c r="H196" s="286">
        <v>-0.12218491322991565</v>
      </c>
      <c r="I196" s="34"/>
      <c r="J196" s="210"/>
      <c r="K196" s="285">
        <v>-0.12218491322991565</v>
      </c>
      <c r="L196" s="285">
        <v>0.1286745195893087</v>
      </c>
      <c r="M196" s="285">
        <v>-0.40766790879423354</v>
      </c>
      <c r="N196" s="285">
        <v>-0.15680847597500919</v>
      </c>
      <c r="O196" s="133">
        <f>1/(1+EXP(-K196))</f>
        <v>0.46949171748672236</v>
      </c>
      <c r="P196" s="133">
        <f>1/(1+EXP(-L196))</f>
        <v>0.53212431824234019</v>
      </c>
      <c r="Q196" s="133">
        <f>1/(1+EXP(-M196))</f>
        <v>0.39947144447931693</v>
      </c>
      <c r="R196" s="133">
        <f>1/(1+EXP(-N196))</f>
        <v>0.46087801205448847</v>
      </c>
      <c r="S196" s="133">
        <v>4.5803684326662319E-2</v>
      </c>
      <c r="T196" s="273">
        <f>1/(1+EXP(-S196))</f>
        <v>0.51144891952035765</v>
      </c>
      <c r="U196" s="147"/>
      <c r="V196" s="88">
        <v>-0.12213777011991059</v>
      </c>
      <c r="W196" s="278">
        <v>-9.2105750560535216E-4</v>
      </c>
      <c r="X196" s="278"/>
      <c r="Y196" s="284">
        <v>1.4063228186801212E-2</v>
      </c>
      <c r="Z196" s="66">
        <v>-1.7343664665433762E-2</v>
      </c>
      <c r="AA196" s="66">
        <v>-1.7876714473778626E-2</v>
      </c>
      <c r="AB196" s="88">
        <v>2.143890302064012E-2</v>
      </c>
      <c r="AC196" s="278">
        <v>3.5621885468614944E-3</v>
      </c>
      <c r="AD196" s="283">
        <v>4.0952383552063584E-3</v>
      </c>
      <c r="AE196" s="282">
        <f>SUM(Y196:AB196)</f>
        <v>2.8175206822894303E-4</v>
      </c>
      <c r="AF196" s="281">
        <v>-0.29616956120490234</v>
      </c>
      <c r="AG196" s="280">
        <v>0.23857371775360528</v>
      </c>
      <c r="AH196" s="279">
        <v>-0.12303016943460247</v>
      </c>
      <c r="AI196" s="278">
        <v>0.6128874602968758</v>
      </c>
      <c r="AJ196" s="278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</row>
    <row r="197" spans="1:93" s="1" customFormat="1" ht="15" thickBot="1" x14ac:dyDescent="0.4">
      <c r="A197" s="183"/>
      <c r="B197" s="277">
        <v>1</v>
      </c>
      <c r="C197" s="276">
        <v>1</v>
      </c>
      <c r="D197" s="275">
        <v>0</v>
      </c>
      <c r="E197" s="18"/>
      <c r="F197" s="17"/>
      <c r="G197" s="274"/>
      <c r="H197" s="274"/>
      <c r="I197" s="16"/>
      <c r="J197" s="241"/>
      <c r="K197" s="270"/>
      <c r="L197" s="270"/>
      <c r="M197" s="270"/>
      <c r="N197" s="270"/>
      <c r="O197" s="129"/>
      <c r="P197" s="129"/>
      <c r="Q197" s="129"/>
      <c r="R197" s="129"/>
      <c r="S197" s="129">
        <v>0.26424896921923019</v>
      </c>
      <c r="T197" s="273">
        <f>1/(1+EXP(-S197))</f>
        <v>0.56568049420262245</v>
      </c>
      <c r="U197" s="272"/>
      <c r="V197" s="269">
        <v>0.14142012355065561</v>
      </c>
      <c r="W197" s="263"/>
      <c r="X197" s="263"/>
      <c r="Y197" s="271"/>
      <c r="Z197" s="270"/>
      <c r="AA197" s="270"/>
      <c r="AB197" s="269"/>
      <c r="AC197" s="263"/>
      <c r="AD197" s="268"/>
      <c r="AE197" s="267"/>
      <c r="AF197" s="266"/>
      <c r="AG197" s="265"/>
      <c r="AH197" s="264"/>
      <c r="AI197" s="263"/>
      <c r="AJ197" s="263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</row>
    <row r="198" spans="1:93" s="1" customFormat="1" ht="15" thickBot="1" x14ac:dyDescent="0.4">
      <c r="A198" s="181">
        <f>A194+1</f>
        <v>48</v>
      </c>
      <c r="B198" s="108">
        <v>0</v>
      </c>
      <c r="C198" s="107">
        <v>0</v>
      </c>
      <c r="D198" s="297">
        <v>0</v>
      </c>
      <c r="E198" s="103" cm="1">
        <f t="array" ref="E198:F200">AF194:AG196</f>
        <v>-2.0641720827945678</v>
      </c>
      <c r="F198" s="286">
        <v>-1.9803948999497256</v>
      </c>
      <c r="G198" s="286" cm="1">
        <f t="array" ref="G198:G200">AI194:AI196</f>
        <v>-1.9027723706738613</v>
      </c>
      <c r="H198" s="286" cm="1">
        <f t="array" ref="H198:H200">AH194:AH196</f>
        <v>-0.16681765152441974</v>
      </c>
      <c r="I198" s="296">
        <f>AJ194</f>
        <v>-7.387917968904481E-2</v>
      </c>
      <c r="J198" s="295">
        <v>3</v>
      </c>
      <c r="K198" s="294" cm="1">
        <f t="array" ref="K198:N200" xml:space="preserve"> MMULT(E198:F200, TRANSPOSE(B198:C201))+H198:H200</f>
        <v>-0.16681765152441974</v>
      </c>
      <c r="L198" s="294">
        <v>-2.1472125514741451</v>
      </c>
      <c r="M198" s="294">
        <v>-2.2309897343189875</v>
      </c>
      <c r="N198" s="294">
        <v>-4.2113846342687129</v>
      </c>
      <c r="O198" s="135">
        <f>1/(1+EXP(-K198))</f>
        <v>0.45839203172180742</v>
      </c>
      <c r="P198" s="135">
        <f>1/(1+EXP(-L198))</f>
        <v>0.1045919870737832</v>
      </c>
      <c r="Q198" s="135">
        <f>1/(1+EXP(-M198))</f>
        <v>9.7001913056361119E-2</v>
      </c>
      <c r="R198" s="135">
        <f>1/(1+EXP(-N198))</f>
        <v>1.4609231846932262E-2</v>
      </c>
      <c r="S198" s="293" cm="1">
        <f t="array" ref="S198:S201">MMULT(TRANSPOSE(O198:R200), G198:G200)+I198</f>
        <v>-0.55637287411691938</v>
      </c>
      <c r="T198" s="273">
        <f>1/(1+EXP(-S198))</f>
        <v>0.36438712131328221</v>
      </c>
      <c r="U198" s="292" cm="1">
        <f t="array" ref="U198">0.25*(-SUMPRODUCT(D198:D201,LN(T198:T201))-SUMPRODUCT(1-D198:D201,LN(1-T198:T201)))</f>
        <v>0.64121534518167067</v>
      </c>
      <c r="V198" s="99" cm="1">
        <f t="array" ref="V198:V201">0.25*(T198:T201-D198:D201)</f>
        <v>9.1096780328320553E-2</v>
      </c>
      <c r="W198" s="288" cm="1">
        <f t="array" ref="W198:W200" xml:space="preserve"> TRANSPOSE(MMULT( TRANSPOSE(_xlfn.ANCHORARRAY(V198)), TRANSPOSE(O198:R200)))</f>
        <v>2.0137125376430576E-2</v>
      </c>
      <c r="X198" s="288">
        <f>SUM(_xlfn.ANCHORARRAY(V198))</f>
        <v>-2.3869962253372234E-3</v>
      </c>
      <c r="Y198" s="291" cm="1">
        <f t="array" ref="Y198:AB200">(G198:G200)*(TRANSPOSE(_xlfn.ANCHORARRAY(V198))*(O198:R200)*(1-O198:R200))</f>
        <v>-4.3034025136422745E-2</v>
      </c>
      <c r="Z198" s="60">
        <v>2.0254369061437603E-2</v>
      </c>
      <c r="AA198" s="60">
        <v>2.0284473959024735E-2</v>
      </c>
      <c r="AB198" s="99">
        <v>-3.8864463619702593E-3</v>
      </c>
      <c r="AC198" s="288" cm="1">
        <f t="array" ref="AC198:AD200">MMULT((_xlfn.ANCHORARRAY(Y198)),(B198:C201))</f>
        <v>1.6398027597054478E-2</v>
      </c>
      <c r="AD198" s="290">
        <v>1.6367922699467345E-2</v>
      </c>
      <c r="AE198" s="282">
        <f>SUM(Y198:AB198)</f>
        <v>-6.3816284779306658E-3</v>
      </c>
      <c r="AF198" s="281" cm="1">
        <f t="array" ref="AF198:AG200">E198:F200-3*(_xlfn.ANCHORARRAY(AC198))</f>
        <v>-2.113366165585731</v>
      </c>
      <c r="AG198" s="280">
        <v>-2.0294986680481277</v>
      </c>
      <c r="AH198" s="289" cm="1">
        <f t="array" ref="AH198:AH200">(H198:H200)-3*(AE198:AE200)</f>
        <v>-0.14767276609062774</v>
      </c>
      <c r="AI198" s="288" cm="1">
        <f t="array" ref="AI198:AI200">G198:G200-3*(_xlfn.ANCHORARRAY(W198))</f>
        <v>-1.963183746803153</v>
      </c>
      <c r="AJ198" s="288">
        <f>I198-3*(X198)</f>
        <v>-6.671819101303314E-2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</row>
    <row r="199" spans="1:93" s="1" customFormat="1" ht="15" thickBot="1" x14ac:dyDescent="0.4">
      <c r="A199" s="182"/>
      <c r="B199" s="95">
        <v>0</v>
      </c>
      <c r="C199" s="94">
        <v>1</v>
      </c>
      <c r="D199" s="287">
        <v>1</v>
      </c>
      <c r="E199" s="36">
        <v>-0.65628684698743511</v>
      </c>
      <c r="F199" s="35">
        <v>0.51952668207834907</v>
      </c>
      <c r="G199" s="286">
        <v>0.22183583865938641</v>
      </c>
      <c r="H199" s="286">
        <v>-0.15923656281593154</v>
      </c>
      <c r="I199" s="34"/>
      <c r="J199" s="210"/>
      <c r="K199" s="285">
        <v>-0.15923656281593154</v>
      </c>
      <c r="L199" s="285">
        <v>0.3602901192624175</v>
      </c>
      <c r="M199" s="285">
        <v>-0.81552340980336668</v>
      </c>
      <c r="N199" s="285">
        <v>-0.29599672772501762</v>
      </c>
      <c r="O199" s="133">
        <f>1/(1+EXP(-K199))</f>
        <v>0.46027476420371166</v>
      </c>
      <c r="P199" s="133">
        <f>1/(1+EXP(-L199))</f>
        <v>0.58911066193640971</v>
      </c>
      <c r="Q199" s="133">
        <f>1/(1+EXP(-M199))</f>
        <v>0.30671474113182251</v>
      </c>
      <c r="R199" s="133">
        <f>1/(1+EXP(-N199))</f>
        <v>0.42653640679516452</v>
      </c>
      <c r="S199" s="133">
        <v>0.18191979331042454</v>
      </c>
      <c r="T199" s="273">
        <f>1/(1+EXP(-S199))</f>
        <v>0.5453549328557219</v>
      </c>
      <c r="U199" s="147"/>
      <c r="V199" s="88">
        <v>-0.11366126678606953</v>
      </c>
      <c r="W199" s="278">
        <v>-1.8401392725477111E-3</v>
      </c>
      <c r="X199" s="278"/>
      <c r="Y199" s="284">
        <v>5.0202416975808541E-3</v>
      </c>
      <c r="Z199" s="66">
        <v>-6.1033174153409158E-3</v>
      </c>
      <c r="AA199" s="66">
        <v>-5.7410074234834785E-3</v>
      </c>
      <c r="AB199" s="88">
        <v>7.6988106543160887E-3</v>
      </c>
      <c r="AC199" s="278">
        <v>1.9578032308326101E-3</v>
      </c>
      <c r="AD199" s="283">
        <v>1.5954932389751729E-3</v>
      </c>
      <c r="AE199" s="282">
        <f>SUM(Y199:AB199)</f>
        <v>8.7472751307254848E-4</v>
      </c>
      <c r="AF199" s="281">
        <v>-0.66216025667993295</v>
      </c>
      <c r="AG199" s="280">
        <v>0.51474020236142359</v>
      </c>
      <c r="AH199" s="279">
        <v>-0.16186074535514919</v>
      </c>
      <c r="AI199" s="278">
        <v>0.22735625647702956</v>
      </c>
      <c r="AJ199" s="278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</row>
    <row r="200" spans="1:93" s="1" customFormat="1" ht="15" thickBot="1" x14ac:dyDescent="0.4">
      <c r="A200" s="182"/>
      <c r="B200" s="95">
        <v>1</v>
      </c>
      <c r="C200" s="94">
        <v>0</v>
      </c>
      <c r="D200" s="287">
        <v>1</v>
      </c>
      <c r="E200" s="36">
        <v>-0.29616956120490234</v>
      </c>
      <c r="F200" s="35">
        <v>0.23857371775360528</v>
      </c>
      <c r="G200" s="286">
        <v>0.6128874602968758</v>
      </c>
      <c r="H200" s="286">
        <v>-0.12303016943460247</v>
      </c>
      <c r="I200" s="34"/>
      <c r="J200" s="210"/>
      <c r="K200" s="285">
        <v>-0.12303016943460247</v>
      </c>
      <c r="L200" s="285">
        <v>0.11554354831900281</v>
      </c>
      <c r="M200" s="285">
        <v>-0.41919973063950483</v>
      </c>
      <c r="N200" s="285">
        <v>-0.18062601288589952</v>
      </c>
      <c r="O200" s="133">
        <f>1/(1+EXP(-K200))</f>
        <v>0.46928119560357284</v>
      </c>
      <c r="P200" s="133">
        <f>1/(1+EXP(-L200))</f>
        <v>0.52885379362548557</v>
      </c>
      <c r="Q200" s="133">
        <f>1/(1+EXP(-M200))</f>
        <v>0.39670826341432291</v>
      </c>
      <c r="R200" s="133">
        <f>1/(1+EXP(-N200))</f>
        <v>0.45496586963332136</v>
      </c>
      <c r="S200" s="133">
        <v>5.2726102115765977E-2</v>
      </c>
      <c r="T200" s="273">
        <f>1/(1+EXP(-S200))</f>
        <v>0.51317847261161731</v>
      </c>
      <c r="U200" s="147"/>
      <c r="V200" s="88">
        <v>-0.12170538184709567</v>
      </c>
      <c r="W200" s="278">
        <v>-1.0898525389929775E-3</v>
      </c>
      <c r="X200" s="278"/>
      <c r="Y200" s="284">
        <v>1.3905332929526237E-2</v>
      </c>
      <c r="Z200" s="66">
        <v>-1.7357395146238047E-2</v>
      </c>
      <c r="AA200" s="66">
        <v>-1.7852093084578909E-2</v>
      </c>
      <c r="AB200" s="88">
        <v>2.1563200646253378E-2</v>
      </c>
      <c r="AC200" s="278">
        <v>3.711107561674469E-3</v>
      </c>
      <c r="AD200" s="283">
        <v>4.2058055000153312E-3</v>
      </c>
      <c r="AE200" s="282">
        <f>SUM(Y200:AB200)</f>
        <v>2.5904534496265855E-4</v>
      </c>
      <c r="AF200" s="281">
        <v>-0.30730288388992577</v>
      </c>
      <c r="AG200" s="280">
        <v>0.22595630125355928</v>
      </c>
      <c r="AH200" s="279">
        <v>-0.12380730546949045</v>
      </c>
      <c r="AI200" s="278">
        <v>0.61615701791385469</v>
      </c>
      <c r="AJ200" s="278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</row>
    <row r="201" spans="1:93" s="1" customFormat="1" ht="15" thickBot="1" x14ac:dyDescent="0.4">
      <c r="A201" s="183"/>
      <c r="B201" s="277">
        <v>1</v>
      </c>
      <c r="C201" s="276">
        <v>1</v>
      </c>
      <c r="D201" s="275">
        <v>0</v>
      </c>
      <c r="E201" s="18"/>
      <c r="F201" s="17"/>
      <c r="G201" s="274"/>
      <c r="H201" s="274"/>
      <c r="I201" s="16"/>
      <c r="J201" s="241"/>
      <c r="K201" s="270"/>
      <c r="L201" s="270"/>
      <c r="M201" s="270"/>
      <c r="N201" s="270"/>
      <c r="O201" s="129"/>
      <c r="P201" s="129"/>
      <c r="Q201" s="129"/>
      <c r="R201" s="129"/>
      <c r="S201" s="129">
        <v>0.27178671547733613</v>
      </c>
      <c r="T201" s="273">
        <f>1/(1+EXP(-S201))</f>
        <v>0.56753148831802969</v>
      </c>
      <c r="U201" s="272"/>
      <c r="V201" s="269">
        <v>0.14188287207950742</v>
      </c>
      <c r="W201" s="263"/>
      <c r="X201" s="263"/>
      <c r="Y201" s="271"/>
      <c r="Z201" s="270"/>
      <c r="AA201" s="270"/>
      <c r="AB201" s="269"/>
      <c r="AC201" s="263"/>
      <c r="AD201" s="268"/>
      <c r="AE201" s="267"/>
      <c r="AF201" s="266"/>
      <c r="AG201" s="265"/>
      <c r="AH201" s="264"/>
      <c r="AI201" s="263"/>
      <c r="AJ201" s="263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</row>
    <row r="202" spans="1:93" s="1" customFormat="1" ht="15" thickBot="1" x14ac:dyDescent="0.4">
      <c r="A202" s="181">
        <f>A198+1</f>
        <v>49</v>
      </c>
      <c r="B202" s="108">
        <v>0</v>
      </c>
      <c r="C202" s="107">
        <v>0</v>
      </c>
      <c r="D202" s="297">
        <v>0</v>
      </c>
      <c r="E202" s="103" cm="1">
        <f t="array" ref="E202:F204">AF198:AG200</f>
        <v>-2.113366165585731</v>
      </c>
      <c r="F202" s="286">
        <v>-2.0294986680481277</v>
      </c>
      <c r="G202" s="286" cm="1">
        <f t="array" ref="G202:G204">AI198:AI200</f>
        <v>-1.963183746803153</v>
      </c>
      <c r="H202" s="286" cm="1">
        <f t="array" ref="H202:H204">AH198:AH200</f>
        <v>-0.14767276609062774</v>
      </c>
      <c r="I202" s="296">
        <f>AJ198</f>
        <v>-6.671819101303314E-2</v>
      </c>
      <c r="J202" s="295">
        <v>3</v>
      </c>
      <c r="K202" s="294" cm="1">
        <f t="array" ref="K202:N204" xml:space="preserve"> MMULT(E202:F204, TRANSPOSE(B202:C205))+H202:H204</f>
        <v>-0.14767276609062774</v>
      </c>
      <c r="L202" s="294">
        <v>-2.1771714341387556</v>
      </c>
      <c r="M202" s="294">
        <v>-2.2610389316763588</v>
      </c>
      <c r="N202" s="294">
        <v>-4.2905375997244857</v>
      </c>
      <c r="O202" s="135">
        <f>1/(1+EXP(-K202))</f>
        <v>0.46314875283381834</v>
      </c>
      <c r="P202" s="135">
        <f>1/(1+EXP(-L202))</f>
        <v>0.10181931511625322</v>
      </c>
      <c r="Q202" s="135">
        <f>1/(1+EXP(-M202))</f>
        <v>9.4401513383869012E-2</v>
      </c>
      <c r="R202" s="135">
        <f>1/(1+EXP(-N202))</f>
        <v>1.3512471629087544E-2</v>
      </c>
      <c r="S202" s="293" cm="1">
        <f t="array" ref="S202:S205">MMULT(TRANSPOSE(O202:R204), G202:G204)+I202</f>
        <v>-0.58243449930770208</v>
      </c>
      <c r="T202" s="273">
        <f>1/(1+EXP(-S202))</f>
        <v>0.35837260799806142</v>
      </c>
      <c r="U202" s="292" cm="1">
        <f t="array" ref="U202">0.25*(-SUMPRODUCT(D202:D205,LN(T202:T205))-SUMPRODUCT(1-D202:D205,LN(1-T202:T205)))</f>
        <v>0.63809176781703281</v>
      </c>
      <c r="V202" s="99" cm="1">
        <f t="array" ref="V202:V205">0.25*(T202:T205-D202:D205)</f>
        <v>8.9593151999515355E-2</v>
      </c>
      <c r="W202" s="288" cm="1">
        <f t="array" ref="W202:W204" xml:space="preserve"> TRANSPOSE(MMULT( TRANSPOSE(_xlfn.ANCHORARRAY(V202)), TRANSPOSE(O202:R204)))</f>
        <v>2.0454680959403455E-2</v>
      </c>
      <c r="X202" s="288">
        <f>SUM(_xlfn.ANCHORARRAY(V202))</f>
        <v>-2.4157395998030962E-3</v>
      </c>
      <c r="Y202" s="291" cm="1">
        <f t="array" ref="Y202:AB204">(G202:G204)*(TRANSPOSE(_xlfn.ANCHORARRAY(V202))*(O202:R204)*(1-O202:R204))</f>
        <v>-4.3733096762350328E-2</v>
      </c>
      <c r="Z202" s="60">
        <v>2.0308531674639672E-2</v>
      </c>
      <c r="AA202" s="60">
        <v>2.035029707706185E-2</v>
      </c>
      <c r="AB202" s="99">
        <v>-3.7254406503076328E-3</v>
      </c>
      <c r="AC202" s="288" cm="1">
        <f t="array" ref="AC202:AD204">MMULT((_xlfn.ANCHORARRAY(Y202)),(B202:C205))</f>
        <v>1.6624856426754216E-2</v>
      </c>
      <c r="AD202" s="290">
        <v>1.6583091024332038E-2</v>
      </c>
      <c r="AE202" s="282">
        <f>SUM(Y202:AB202)</f>
        <v>-6.7997086609564387E-3</v>
      </c>
      <c r="AF202" s="281" cm="1">
        <f t="array" ref="AF202:AG204">E202:F204-3*(_xlfn.ANCHORARRAY(AC202))</f>
        <v>-2.1632407348659934</v>
      </c>
      <c r="AG202" s="280">
        <v>-2.0792479411211238</v>
      </c>
      <c r="AH202" s="289" cm="1">
        <f t="array" ref="AH202:AH204">(H202:H204)-3*(AE202:AE204)</f>
        <v>-0.12727364010775843</v>
      </c>
      <c r="AI202" s="288" cm="1">
        <f t="array" ref="AI202:AI204">G202:G204-3*(_xlfn.ANCHORARRAY(W202))</f>
        <v>-2.0245477896813635</v>
      </c>
      <c r="AJ202" s="288">
        <f>I202-3*(X202)</f>
        <v>-5.9470972213623852E-2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</row>
    <row r="203" spans="1:93" s="1" customFormat="1" ht="15" thickBot="1" x14ac:dyDescent="0.4">
      <c r="A203" s="182"/>
      <c r="B203" s="95">
        <v>0</v>
      </c>
      <c r="C203" s="94">
        <v>1</v>
      </c>
      <c r="D203" s="287">
        <v>1</v>
      </c>
      <c r="E203" s="36">
        <v>-0.66216025667993295</v>
      </c>
      <c r="F203" s="35">
        <v>0.51474020236142359</v>
      </c>
      <c r="G203" s="286">
        <v>0.22735625647702956</v>
      </c>
      <c r="H203" s="286">
        <v>-0.16186074535514919</v>
      </c>
      <c r="I203" s="34"/>
      <c r="J203" s="210"/>
      <c r="K203" s="285">
        <v>-0.16186074535514919</v>
      </c>
      <c r="L203" s="285">
        <v>0.35287945700627443</v>
      </c>
      <c r="M203" s="285">
        <v>-0.82402100203508211</v>
      </c>
      <c r="N203" s="285">
        <v>-0.30928079967365851</v>
      </c>
      <c r="O203" s="133">
        <f>1/(1+EXP(-K203))</f>
        <v>0.45962292810211536</v>
      </c>
      <c r="P203" s="133">
        <f>1/(1+EXP(-L203))</f>
        <v>0.58731566514729594</v>
      </c>
      <c r="Q203" s="133">
        <f>1/(1+EXP(-M203))</f>
        <v>0.30491078003552025</v>
      </c>
      <c r="R203" s="133">
        <f>1/(1+EXP(-N203))</f>
        <v>0.42329029720954153</v>
      </c>
      <c r="S203" s="133">
        <v>0.19072147172220774</v>
      </c>
      <c r="T203" s="273">
        <f>1/(1+EXP(-S203))</f>
        <v>0.54753636188234456</v>
      </c>
      <c r="U203" s="147"/>
      <c r="V203" s="88">
        <v>-0.11311590952941386</v>
      </c>
      <c r="W203" s="278">
        <v>-1.9673231709414069E-3</v>
      </c>
      <c r="X203" s="278"/>
      <c r="Y203" s="284">
        <v>5.0591822499036123E-3</v>
      </c>
      <c r="Z203" s="66">
        <v>-6.2333307252874868E-3</v>
      </c>
      <c r="AA203" s="66">
        <v>-5.8427243945843249E-3</v>
      </c>
      <c r="AB203" s="88">
        <v>7.9011951153835653E-3</v>
      </c>
      <c r="AC203" s="278">
        <v>2.0584707207992404E-3</v>
      </c>
      <c r="AD203" s="283">
        <v>1.6678643900960785E-3</v>
      </c>
      <c r="AE203" s="282">
        <f>SUM(Y203:AB203)</f>
        <v>8.8432224541536587E-4</v>
      </c>
      <c r="AF203" s="281">
        <v>-0.66833566884233064</v>
      </c>
      <c r="AG203" s="280">
        <v>0.50973660919113539</v>
      </c>
      <c r="AH203" s="279">
        <v>-0.16451371209139529</v>
      </c>
      <c r="AI203" s="278">
        <v>0.2332582259898538</v>
      </c>
      <c r="AJ203" s="278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</row>
    <row r="204" spans="1:93" s="1" customFormat="1" ht="15" thickBot="1" x14ac:dyDescent="0.4">
      <c r="A204" s="182"/>
      <c r="B204" s="95">
        <v>1</v>
      </c>
      <c r="C204" s="94">
        <v>0</v>
      </c>
      <c r="D204" s="287">
        <v>1</v>
      </c>
      <c r="E204" s="36">
        <v>-0.30730288388992577</v>
      </c>
      <c r="F204" s="35">
        <v>0.22595630125355928</v>
      </c>
      <c r="G204" s="286">
        <v>0.61615701791385469</v>
      </c>
      <c r="H204" s="286">
        <v>-0.12380730546949045</v>
      </c>
      <c r="I204" s="34"/>
      <c r="J204" s="210"/>
      <c r="K204" s="285">
        <v>-0.12380730546949045</v>
      </c>
      <c r="L204" s="285">
        <v>0.10214899578406883</v>
      </c>
      <c r="M204" s="285">
        <v>-0.43111018935941625</v>
      </c>
      <c r="N204" s="285">
        <v>-0.20515388810585694</v>
      </c>
      <c r="O204" s="133">
        <f>1/(1+EXP(-K204))</f>
        <v>0.46908764956554605</v>
      </c>
      <c r="P204" s="133">
        <f>1/(1+EXP(-L204))</f>
        <v>0.52551506656565028</v>
      </c>
      <c r="Q204" s="133">
        <f>1/(1+EXP(-M204))</f>
        <v>0.39386125978404529</v>
      </c>
      <c r="R204" s="133">
        <f>1/(1+EXP(-N204))</f>
        <v>0.44889066034790359</v>
      </c>
      <c r="S204" s="133">
        <v>5.9958045046833136E-2</v>
      </c>
      <c r="T204" s="273">
        <f>1/(1+EXP(-S204))</f>
        <v>0.51498502230873044</v>
      </c>
      <c r="U204" s="147"/>
      <c r="V204" s="88">
        <v>-0.12125374442281739</v>
      </c>
      <c r="W204" s="278">
        <v>-1.2698095490361466E-3</v>
      </c>
      <c r="X204" s="278"/>
      <c r="Y204" s="284">
        <v>1.3748111392064957E-2</v>
      </c>
      <c r="Z204" s="66">
        <v>-1.737891622354144E-2</v>
      </c>
      <c r="AA204" s="66">
        <v>-1.7836180797368636E-2</v>
      </c>
      <c r="AB204" s="88">
        <v>2.1700015547435746E-2</v>
      </c>
      <c r="AC204" s="278">
        <v>3.8638347500671091E-3</v>
      </c>
      <c r="AD204" s="283">
        <v>4.3210993238943056E-3</v>
      </c>
      <c r="AE204" s="282">
        <f>SUM(Y204:AB204)</f>
        <v>2.3302991859062636E-4</v>
      </c>
      <c r="AF204" s="281">
        <v>-0.31889438814012711</v>
      </c>
      <c r="AG204" s="280">
        <v>0.21299300328187637</v>
      </c>
      <c r="AH204" s="279">
        <v>-0.12450639522526233</v>
      </c>
      <c r="AI204" s="278">
        <v>0.61996644656096311</v>
      </c>
      <c r="AJ204" s="278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</row>
    <row r="205" spans="1:93" s="1" customFormat="1" ht="15" thickBot="1" x14ac:dyDescent="0.4">
      <c r="A205" s="183"/>
      <c r="B205" s="277">
        <v>1</v>
      </c>
      <c r="C205" s="276">
        <v>1</v>
      </c>
      <c r="D205" s="275">
        <v>0</v>
      </c>
      <c r="E205" s="18"/>
      <c r="F205" s="17"/>
      <c r="G205" s="274"/>
      <c r="H205" s="274"/>
      <c r="I205" s="16"/>
      <c r="J205" s="241"/>
      <c r="K205" s="270"/>
      <c r="L205" s="270"/>
      <c r="M205" s="270"/>
      <c r="N205" s="270"/>
      <c r="O205" s="129"/>
      <c r="P205" s="129"/>
      <c r="Q205" s="129"/>
      <c r="R205" s="129"/>
      <c r="S205" s="129">
        <v>0.27957917233155938</v>
      </c>
      <c r="T205" s="273">
        <f>1/(1+EXP(-S205))</f>
        <v>0.56944304941165125</v>
      </c>
      <c r="U205" s="272"/>
      <c r="V205" s="269">
        <v>0.14236076235291281</v>
      </c>
      <c r="W205" s="263"/>
      <c r="X205" s="263"/>
      <c r="Y205" s="271"/>
      <c r="Z205" s="270"/>
      <c r="AA205" s="270"/>
      <c r="AB205" s="269"/>
      <c r="AC205" s="263"/>
      <c r="AD205" s="268"/>
      <c r="AE205" s="267"/>
      <c r="AF205" s="266"/>
      <c r="AG205" s="265"/>
      <c r="AH205" s="264"/>
      <c r="AI205" s="263"/>
      <c r="AJ205" s="263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</row>
    <row r="206" spans="1:93" s="1" customFormat="1" ht="15" thickBot="1" x14ac:dyDescent="0.4">
      <c r="A206" s="181">
        <f>A202+1</f>
        <v>50</v>
      </c>
      <c r="B206" s="108">
        <v>0</v>
      </c>
      <c r="C206" s="107">
        <v>0</v>
      </c>
      <c r="D206" s="297">
        <v>0</v>
      </c>
      <c r="E206" s="103" cm="1">
        <f t="array" ref="E206:F208">AF202:AG204</f>
        <v>-2.1632407348659934</v>
      </c>
      <c r="F206" s="286">
        <v>-2.0792479411211238</v>
      </c>
      <c r="G206" s="286" cm="1">
        <f t="array" ref="G206:G208">AI202:AI204</f>
        <v>-2.0245477896813635</v>
      </c>
      <c r="H206" s="286" cm="1">
        <f t="array" ref="H206:H208">AH202:AH204</f>
        <v>-0.12727364010775843</v>
      </c>
      <c r="I206" s="296">
        <f>AJ202</f>
        <v>-5.9470972213623852E-2</v>
      </c>
      <c r="J206" s="295">
        <v>3</v>
      </c>
      <c r="K206" s="294" cm="1">
        <f t="array" ref="K206:N208" xml:space="preserve"> MMULT(E206:F208, TRANSPOSE(B206:C209))+H206:H208</f>
        <v>-0.12727364010775843</v>
      </c>
      <c r="L206" s="294">
        <v>-2.2065215812288823</v>
      </c>
      <c r="M206" s="294">
        <v>-2.290514374973752</v>
      </c>
      <c r="N206" s="294">
        <v>-4.3697623160948753</v>
      </c>
      <c r="O206" s="135">
        <f>1/(1+EXP(-K206))</f>
        <v>0.4682244715991995</v>
      </c>
      <c r="P206" s="135">
        <f>1/(1+EXP(-L206))</f>
        <v>9.9166375737333876E-2</v>
      </c>
      <c r="Q206" s="135">
        <f>1/(1+EXP(-M206))</f>
        <v>9.1911609194723839E-2</v>
      </c>
      <c r="R206" s="135">
        <f>1/(1+EXP(-N206))</f>
        <v>1.249611893459694E-2</v>
      </c>
      <c r="S206" s="293" cm="1">
        <f t="array" ref="S206:S209">MMULT(TRANSPOSE(O206:R208), G206:G208)+I206</f>
        <v>-0.60964597690702649</v>
      </c>
      <c r="T206" s="273">
        <f>1/(1+EXP(-S206))</f>
        <v>0.35213995960192951</v>
      </c>
      <c r="U206" s="292" cm="1">
        <f t="array" ref="U206">0.25*(-SUMPRODUCT(D206:D209,LN(T206:T209))-SUMPRODUCT(1-D206:D209,LN(1-T206:T209)))</f>
        <v>0.63485876350310289</v>
      </c>
      <c r="V206" s="99" cm="1">
        <f t="array" ref="V206:V209">0.25*(T206:T209-D206:D209)</f>
        <v>8.8034989900482377E-2</v>
      </c>
      <c r="W206" s="288" cm="1">
        <f t="array" ref="W206:W208" xml:space="preserve"> TRANSPOSE(MMULT( TRANSPOSE(_xlfn.ANCHORARRAY(V206)), TRANSPOSE(O206:R208)))</f>
        <v>2.0743651989219205E-2</v>
      </c>
      <c r="X206" s="288">
        <f>SUM(_xlfn.ANCHORARRAY(V206))</f>
        <v>-2.4358143614208461E-3</v>
      </c>
      <c r="Y206" s="291" cm="1">
        <f t="array" ref="Y206:AB208">(G206:G208)*(TRANSPOSE(_xlfn.ANCHORARRAY(V206))*(O206:R208)*(1-O206:R208))</f>
        <v>-4.4377803984196731E-2</v>
      </c>
      <c r="Z206" s="60">
        <v>2.0353843321941924E-2</v>
      </c>
      <c r="AA206" s="60">
        <v>2.0409464128023486E-2</v>
      </c>
      <c r="AB206" s="99">
        <v>-3.5688658595744507E-3</v>
      </c>
      <c r="AC206" s="288" cm="1">
        <f t="array" ref="AC206:AD208">MMULT((_xlfn.ANCHORARRAY(Y206)),(B206:C209))</f>
        <v>1.6840598268449036E-2</v>
      </c>
      <c r="AD206" s="290">
        <v>1.6784977462367474E-2</v>
      </c>
      <c r="AE206" s="282">
        <f>SUM(Y206:AB206)</f>
        <v>-7.1833623938057714E-3</v>
      </c>
      <c r="AF206" s="281" cm="1">
        <f t="array" ref="AF206:AG208">E206:F208-3*(_xlfn.ANCHORARRAY(AC206))</f>
        <v>-2.2137625296713406</v>
      </c>
      <c r="AG206" s="280">
        <v>-2.129602873508226</v>
      </c>
      <c r="AH206" s="289" cm="1">
        <f t="array" ref="AH206:AH208">(H206:H208)-3*(AE206:AE208)</f>
        <v>-0.10572355292634111</v>
      </c>
      <c r="AI206" s="288" cm="1">
        <f t="array" ref="AI206:AI208">G206:G208-3*(_xlfn.ANCHORARRAY(W206))</f>
        <v>-2.086778745649021</v>
      </c>
      <c r="AJ206" s="288">
        <f>I206-3*(X206)</f>
        <v>-5.2163529129361313E-2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</row>
    <row r="207" spans="1:93" s="1" customFormat="1" ht="15" thickBot="1" x14ac:dyDescent="0.4">
      <c r="A207" s="182"/>
      <c r="B207" s="95">
        <v>0</v>
      </c>
      <c r="C207" s="94">
        <v>1</v>
      </c>
      <c r="D207" s="287">
        <v>1</v>
      </c>
      <c r="E207" s="36">
        <v>-0.66833566884233064</v>
      </c>
      <c r="F207" s="35">
        <v>0.50973660919113539</v>
      </c>
      <c r="G207" s="286">
        <v>0.2332582259898538</v>
      </c>
      <c r="H207" s="286">
        <v>-0.16451371209139529</v>
      </c>
      <c r="I207" s="34"/>
      <c r="J207" s="210"/>
      <c r="K207" s="285">
        <v>-0.16451371209139529</v>
      </c>
      <c r="L207" s="285">
        <v>0.34522289709974008</v>
      </c>
      <c r="M207" s="285">
        <v>-0.83284938093372596</v>
      </c>
      <c r="N207" s="285">
        <v>-0.32311277174259057</v>
      </c>
      <c r="O207" s="133">
        <f>1/(1+EXP(-K207))</f>
        <v>0.45896408253209842</v>
      </c>
      <c r="P207" s="133">
        <f>1/(1+EXP(-L207))</f>
        <v>0.58545866657618661</v>
      </c>
      <c r="Q207" s="133">
        <f>1/(1+EXP(-M207))</f>
        <v>0.30304292086501938</v>
      </c>
      <c r="R207" s="133">
        <f>1/(1+EXP(-N207))</f>
        <v>0.41991732940411397</v>
      </c>
      <c r="S207" s="133">
        <v>0.20001397451288799</v>
      </c>
      <c r="T207" s="273">
        <f>1/(1+EXP(-S207))</f>
        <v>0.54983745623360436</v>
      </c>
      <c r="U207" s="147"/>
      <c r="V207" s="88">
        <v>-0.11254063594159891</v>
      </c>
      <c r="W207" s="278">
        <v>-2.0990697603253325E-3</v>
      </c>
      <c r="X207" s="278"/>
      <c r="Y207" s="284">
        <v>5.0991417431624653E-3</v>
      </c>
      <c r="Z207" s="66">
        <v>-6.3710411852917993E-3</v>
      </c>
      <c r="AA207" s="66">
        <v>-5.9504830311196697E-3</v>
      </c>
      <c r="AB207" s="88">
        <v>8.1166886739097721E-3</v>
      </c>
      <c r="AC207" s="278">
        <v>2.1662056427901024E-3</v>
      </c>
      <c r="AD207" s="283">
        <v>1.7456474886179728E-3</v>
      </c>
      <c r="AE207" s="282">
        <f>SUM(Y207:AB207)</f>
        <v>8.9430620066076848E-4</v>
      </c>
      <c r="AF207" s="281">
        <v>-0.67483428577070093</v>
      </c>
      <c r="AG207" s="280">
        <v>0.50449966672528146</v>
      </c>
      <c r="AH207" s="279">
        <v>-0.16719663069337759</v>
      </c>
      <c r="AI207" s="278">
        <v>0.23955543527082979</v>
      </c>
      <c r="AJ207" s="278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</row>
    <row r="208" spans="1:93" s="1" customFormat="1" ht="15" thickBot="1" x14ac:dyDescent="0.4">
      <c r="A208" s="182"/>
      <c r="B208" s="95">
        <v>1</v>
      </c>
      <c r="C208" s="94">
        <v>0</v>
      </c>
      <c r="D208" s="287">
        <v>1</v>
      </c>
      <c r="E208" s="36">
        <v>-0.31889438814012711</v>
      </c>
      <c r="F208" s="35">
        <v>0.21299300328187637</v>
      </c>
      <c r="G208" s="286">
        <v>0.61996644656096311</v>
      </c>
      <c r="H208" s="286">
        <v>-0.12450639522526233</v>
      </c>
      <c r="I208" s="34"/>
      <c r="J208" s="210"/>
      <c r="K208" s="285">
        <v>-0.12450639522526233</v>
      </c>
      <c r="L208" s="285">
        <v>8.8486608056614041E-2</v>
      </c>
      <c r="M208" s="285">
        <v>-0.44340078336538946</v>
      </c>
      <c r="N208" s="285">
        <v>-0.23040778008351306</v>
      </c>
      <c r="O208" s="133">
        <f>1/(1+EXP(-K208))</f>
        <v>0.46891354892767817</v>
      </c>
      <c r="P208" s="133">
        <f>1/(1+EXP(-L208))</f>
        <v>0.52210722915061314</v>
      </c>
      <c r="Q208" s="133">
        <f>1/(1+EXP(-M208))</f>
        <v>0.39093092966284171</v>
      </c>
      <c r="R208" s="133">
        <f>1/(1+EXP(-N208))</f>
        <v>0.44265153915510758</v>
      </c>
      <c r="S208" s="133">
        <v>6.7500895978744563E-2</v>
      </c>
      <c r="T208" s="273">
        <f>1/(1+EXP(-S208))</f>
        <v>0.51686881943111718</v>
      </c>
      <c r="U208" s="147"/>
      <c r="V208" s="88">
        <v>-0.12078279514222071</v>
      </c>
      <c r="W208" s="278">
        <v>-1.461275311422025E-3</v>
      </c>
      <c r="X208" s="278"/>
      <c r="Y208" s="284">
        <v>1.3591941848274735E-2</v>
      </c>
      <c r="Z208" s="66">
        <v>-1.7408755183663374E-2</v>
      </c>
      <c r="AA208" s="66">
        <v>-1.7829527716494889E-2</v>
      </c>
      <c r="AB208" s="88">
        <v>2.1849686045692623E-2</v>
      </c>
      <c r="AC208" s="278">
        <v>4.0201583291977344E-3</v>
      </c>
      <c r="AD208" s="283">
        <v>4.4409308620292492E-3</v>
      </c>
      <c r="AE208" s="282">
        <f>SUM(Y208:AB208)</f>
        <v>2.0334499380909518E-4</v>
      </c>
      <c r="AF208" s="281">
        <v>-0.33095486312772032</v>
      </c>
      <c r="AG208" s="280">
        <v>0.19967021069578861</v>
      </c>
      <c r="AH208" s="279">
        <v>-0.12511643020668961</v>
      </c>
      <c r="AI208" s="278">
        <v>0.62435027249522923</v>
      </c>
      <c r="AJ208" s="27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</row>
    <row r="209" spans="1:93" s="1" customFormat="1" ht="15" thickBot="1" x14ac:dyDescent="0.4">
      <c r="A209" s="183"/>
      <c r="B209" s="277">
        <v>1</v>
      </c>
      <c r="C209" s="276">
        <v>1</v>
      </c>
      <c r="D209" s="275">
        <v>0</v>
      </c>
      <c r="E209" s="18"/>
      <c r="F209" s="17"/>
      <c r="G209" s="274"/>
      <c r="H209" s="274"/>
      <c r="I209" s="16"/>
      <c r="J209" s="241"/>
      <c r="K209" s="270"/>
      <c r="L209" s="270"/>
      <c r="M209" s="270"/>
      <c r="N209" s="270"/>
      <c r="O209" s="129"/>
      <c r="P209" s="129"/>
      <c r="Q209" s="129"/>
      <c r="R209" s="129"/>
      <c r="S209" s="129">
        <v>0.28760831093167627</v>
      </c>
      <c r="T209" s="273">
        <f>1/(1+EXP(-S209))</f>
        <v>0.57141050728766551</v>
      </c>
      <c r="U209" s="272"/>
      <c r="V209" s="269">
        <v>0.14285262682191638</v>
      </c>
      <c r="W209" s="263"/>
      <c r="X209" s="263"/>
      <c r="Y209" s="271"/>
      <c r="Z209" s="270"/>
      <c r="AA209" s="270"/>
      <c r="AB209" s="269"/>
      <c r="AC209" s="263"/>
      <c r="AD209" s="268"/>
      <c r="AE209" s="267"/>
      <c r="AF209" s="266"/>
      <c r="AG209" s="265"/>
      <c r="AH209" s="264"/>
      <c r="AI209" s="263"/>
      <c r="AJ209" s="263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</row>
    <row r="210" spans="1:93" s="1" customFormat="1" ht="15" thickBot="1" x14ac:dyDescent="0.4">
      <c r="A210" s="181">
        <f>A206+1</f>
        <v>51</v>
      </c>
      <c r="B210" s="108">
        <v>0</v>
      </c>
      <c r="C210" s="107">
        <v>0</v>
      </c>
      <c r="D210" s="297">
        <v>0</v>
      </c>
      <c r="E210" s="103" cm="1">
        <f t="array" ref="E210:F212">AF206:AG208</f>
        <v>-2.2137625296713406</v>
      </c>
      <c r="F210" s="286">
        <v>-2.129602873508226</v>
      </c>
      <c r="G210" s="286" cm="1">
        <f t="array" ref="G210:G212">AI206:AI208</f>
        <v>-2.086778745649021</v>
      </c>
      <c r="H210" s="286" cm="1">
        <f t="array" ref="H210:H212">AH206:AH208</f>
        <v>-0.10572355292634111</v>
      </c>
      <c r="I210" s="296">
        <f>AJ206</f>
        <v>-5.2163529129361313E-2</v>
      </c>
      <c r="J210" s="295">
        <v>3</v>
      </c>
      <c r="K210" s="294" cm="1">
        <f t="array" ref="K210:N212" xml:space="preserve"> MMULT(E210:F212, TRANSPOSE(B210:C213))+H210:H212</f>
        <v>-0.10572355292634111</v>
      </c>
      <c r="L210" s="294">
        <v>-2.2353264264345669</v>
      </c>
      <c r="M210" s="294">
        <v>-2.3194860825976815</v>
      </c>
      <c r="N210" s="294">
        <v>-4.4490889561059079</v>
      </c>
      <c r="O210" s="135">
        <f>1/(1+EXP(-K210))</f>
        <v>0.47359370348570101</v>
      </c>
      <c r="P210" s="135">
        <f>1/(1+EXP(-L210))</f>
        <v>9.6622714481973238E-2</v>
      </c>
      <c r="Q210" s="135">
        <f>1/(1+EXP(-M210))</f>
        <v>8.9521938755023053E-2</v>
      </c>
      <c r="R210" s="135">
        <f>1/(1+EXP(-N210))</f>
        <v>1.1554152572421619E-2</v>
      </c>
      <c r="S210" s="293" cm="1">
        <f t="array" ref="S210:S213">MMULT(TRANSPOSE(O210:R212), G210:G212)+I210</f>
        <v>-0.63798958701497221</v>
      </c>
      <c r="T210" s="273">
        <f>1/(1+EXP(-S210))</f>
        <v>0.34570113727667184</v>
      </c>
      <c r="U210" s="292" cm="1">
        <f t="array" ref="U210">0.25*(-SUMPRODUCT(D210:D213,LN(T210:T213))-SUMPRODUCT(1-D210:D213,LN(1-T210:T213)))</f>
        <v>0.63152086129607676</v>
      </c>
      <c r="V210" s="99" cm="1">
        <f t="array" ref="V210:V213">0.25*(T210:T213-D210:D213)</f>
        <v>8.6425284319167961E-2</v>
      </c>
      <c r="W210" s="288" cm="1">
        <f t="array" ref="W210:W212" xml:space="preserve"> TRANSPOSE(MMULT( TRANSPOSE(_xlfn.ANCHORARRAY(V210)), TRANSPOSE(O210:R212)))</f>
        <v>2.100251535675771E-2</v>
      </c>
      <c r="X210" s="288">
        <f>SUM(_xlfn.ANCHORARRAY(V210))</f>
        <v>-2.44570343318673E-3</v>
      </c>
      <c r="Y210" s="291" cm="1">
        <f t="array" ref="Y210:AB212">(G210:G212)*(TRANSPOSE(_xlfn.ANCHORARRAY(V210))*(O210:R212)*(1-O210:R212))</f>
        <v>-4.4961854588122581E-2</v>
      </c>
      <c r="Z210" s="60">
        <v>2.0388803397718001E-2</v>
      </c>
      <c r="AA210" s="60">
        <v>2.0460421574271349E-2</v>
      </c>
      <c r="AB210" s="99">
        <v>-3.4165372956921044E-3</v>
      </c>
      <c r="AC210" s="288" cm="1">
        <f t="array" ref="AC210:AD212">MMULT((_xlfn.ANCHORARRAY(Y210)),(B210:C213))</f>
        <v>1.7043884278579245E-2</v>
      </c>
      <c r="AD210" s="290">
        <v>1.6972266102025898E-2</v>
      </c>
      <c r="AE210" s="282">
        <f>SUM(Y210:AB210)</f>
        <v>-7.5291669118253352E-3</v>
      </c>
      <c r="AF210" s="281" cm="1">
        <f t="array" ref="AF210:AG212">E210:F212-3*(_xlfn.ANCHORARRAY(AC210))</f>
        <v>-2.2648941825070783</v>
      </c>
      <c r="AG210" s="280">
        <v>-2.1805196718143036</v>
      </c>
      <c r="AH210" s="289" cm="1">
        <f t="array" ref="AH210:AH212">(H210:H212)-3*(AE210:AE212)</f>
        <v>-8.3136052190865103E-2</v>
      </c>
      <c r="AI210" s="288" cm="1">
        <f t="array" ref="AI210:AI212">G210:G212-3*(_xlfn.ANCHORARRAY(W210))</f>
        <v>-2.1497862917192943</v>
      </c>
      <c r="AJ210" s="288">
        <f>I210-3*(X210)</f>
        <v>-4.4826418829801123E-2</v>
      </c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</row>
    <row r="211" spans="1:93" s="1" customFormat="1" ht="15" thickBot="1" x14ac:dyDescent="0.4">
      <c r="A211" s="182"/>
      <c r="B211" s="95">
        <v>0</v>
      </c>
      <c r="C211" s="94">
        <v>1</v>
      </c>
      <c r="D211" s="287">
        <v>1</v>
      </c>
      <c r="E211" s="36">
        <v>-0.67483428577070093</v>
      </c>
      <c r="F211" s="35">
        <v>0.50449966672528146</v>
      </c>
      <c r="G211" s="286">
        <v>0.23955543527082979</v>
      </c>
      <c r="H211" s="286">
        <v>-0.16719663069337759</v>
      </c>
      <c r="I211" s="34"/>
      <c r="J211" s="210"/>
      <c r="K211" s="285">
        <v>-0.16719663069337759</v>
      </c>
      <c r="L211" s="285">
        <v>0.33730303603190387</v>
      </c>
      <c r="M211" s="285">
        <v>-0.84203091646407846</v>
      </c>
      <c r="N211" s="285">
        <v>-0.33753124973879706</v>
      </c>
      <c r="O211" s="133">
        <f>1/(1+EXP(-K211))</f>
        <v>0.45829794451177625</v>
      </c>
      <c r="P211" s="133">
        <f>1/(1+EXP(-L211))</f>
        <v>0.58353524975470306</v>
      </c>
      <c r="Q211" s="133">
        <f>1/(1+EXP(-M211))</f>
        <v>0.30110722199950118</v>
      </c>
      <c r="R211" s="133">
        <f>1/(1+EXP(-N211))</f>
        <v>0.41640929038282415</v>
      </c>
      <c r="S211" s="133">
        <v>0.20980195213568295</v>
      </c>
      <c r="T211" s="273">
        <f>1/(1+EXP(-S211))</f>
        <v>0.55225893898330514</v>
      </c>
      <c r="U211" s="147"/>
      <c r="V211" s="88">
        <v>-0.11193526525417372</v>
      </c>
      <c r="W211" s="278">
        <v>-2.2354683127082595E-3</v>
      </c>
      <c r="X211" s="278"/>
      <c r="Y211" s="284">
        <v>5.1399067375621802E-3</v>
      </c>
      <c r="Z211" s="66">
        <v>-6.5165586134947771E-3</v>
      </c>
      <c r="AA211" s="66">
        <v>-6.0642481223555393E-3</v>
      </c>
      <c r="AB211" s="88">
        <v>8.3455236249447666E-3</v>
      </c>
      <c r="AC211" s="278">
        <v>2.2812755025892273E-3</v>
      </c>
      <c r="AD211" s="283">
        <v>1.8289650114499895E-3</v>
      </c>
      <c r="AE211" s="282">
        <f>SUM(Y211:AB211)</f>
        <v>9.0462362665663047E-4</v>
      </c>
      <c r="AF211" s="281">
        <v>-0.68167811227846864</v>
      </c>
      <c r="AG211" s="280">
        <v>0.4990127716909315</v>
      </c>
      <c r="AH211" s="279">
        <v>-0.16991050157334747</v>
      </c>
      <c r="AI211" s="278">
        <v>0.24626184020895456</v>
      </c>
      <c r="AJ211" s="278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</row>
    <row r="212" spans="1:93" s="1" customFormat="1" ht="15" thickBot="1" x14ac:dyDescent="0.4">
      <c r="A212" s="182"/>
      <c r="B212" s="95">
        <v>1</v>
      </c>
      <c r="C212" s="94">
        <v>0</v>
      </c>
      <c r="D212" s="287">
        <v>1</v>
      </c>
      <c r="E212" s="36">
        <v>-0.33095486312772032</v>
      </c>
      <c r="F212" s="35">
        <v>0.19967021069578861</v>
      </c>
      <c r="G212" s="286">
        <v>0.62435027249522923</v>
      </c>
      <c r="H212" s="286">
        <v>-0.12511643020668961</v>
      </c>
      <c r="I212" s="34"/>
      <c r="J212" s="210"/>
      <c r="K212" s="285">
        <v>-0.12511643020668961</v>
      </c>
      <c r="L212" s="285">
        <v>7.4553780489098997E-2</v>
      </c>
      <c r="M212" s="285">
        <v>-0.45607129333440993</v>
      </c>
      <c r="N212" s="285">
        <v>-0.25640108263862132</v>
      </c>
      <c r="O212" s="133">
        <f>1/(1+EXP(-K212))</f>
        <v>0.46876163258589065</v>
      </c>
      <c r="P212" s="133">
        <f>1/(1+EXP(-L212))</f>
        <v>0.51862981679815623</v>
      </c>
      <c r="Q212" s="133">
        <f>1/(1+EXP(-M212))</f>
        <v>0.38791823507490347</v>
      </c>
      <c r="R212" s="133">
        <f>1/(1+EXP(-N212))</f>
        <v>0.43624860669019988</v>
      </c>
      <c r="S212" s="133">
        <v>7.5352719211528446E-2</v>
      </c>
      <c r="T212" s="273">
        <f>1/(1+EXP(-S212))</f>
        <v>0.51882927121173683</v>
      </c>
      <c r="U212" s="147"/>
      <c r="V212" s="88">
        <v>-0.12029268219706579</v>
      </c>
      <c r="W212" s="278">
        <v>-1.6645597802025652E-3</v>
      </c>
      <c r="X212" s="278"/>
      <c r="Y212" s="284">
        <v>1.3437256706604596E-2</v>
      </c>
      <c r="Z212" s="66">
        <v>-1.7447447719336359E-2</v>
      </c>
      <c r="AA212" s="66">
        <v>-1.7832701934303211E-2</v>
      </c>
      <c r="AB212" s="88">
        <v>2.201246957385412E-2</v>
      </c>
      <c r="AC212" s="278">
        <v>4.1797676395509097E-3</v>
      </c>
      <c r="AD212" s="283">
        <v>4.5650218545177611E-3</v>
      </c>
      <c r="AE212" s="282">
        <f>SUM(Y212:AB212)</f>
        <v>1.6957662681914634E-4</v>
      </c>
      <c r="AF212" s="281">
        <v>-0.34349416604637306</v>
      </c>
      <c r="AG212" s="280">
        <v>0.18597514513223531</v>
      </c>
      <c r="AH212" s="279">
        <v>-0.12562516008714705</v>
      </c>
      <c r="AI212" s="278">
        <v>0.62934395183583691</v>
      </c>
      <c r="AJ212" s="278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</row>
    <row r="213" spans="1:93" s="1" customFormat="1" ht="15" thickBot="1" x14ac:dyDescent="0.4">
      <c r="A213" s="183"/>
      <c r="B213" s="277">
        <v>1</v>
      </c>
      <c r="C213" s="276">
        <v>1</v>
      </c>
      <c r="D213" s="275">
        <v>0</v>
      </c>
      <c r="E213" s="18"/>
      <c r="F213" s="17"/>
      <c r="G213" s="274"/>
      <c r="H213" s="274"/>
      <c r="I213" s="16"/>
      <c r="J213" s="241"/>
      <c r="K213" s="270"/>
      <c r="L213" s="270"/>
      <c r="M213" s="270"/>
      <c r="N213" s="270"/>
      <c r="O213" s="129"/>
      <c r="P213" s="129"/>
      <c r="Q213" s="129"/>
      <c r="R213" s="129"/>
      <c r="S213" s="129">
        <v>0.29585055612968847</v>
      </c>
      <c r="T213" s="273">
        <f>1/(1+EXP(-S213))</f>
        <v>0.57342783879553927</v>
      </c>
      <c r="U213" s="272"/>
      <c r="V213" s="269">
        <v>0.14335695969888482</v>
      </c>
      <c r="W213" s="263"/>
      <c r="X213" s="263"/>
      <c r="Y213" s="271"/>
      <c r="Z213" s="270"/>
      <c r="AA213" s="270"/>
      <c r="AB213" s="269"/>
      <c r="AC213" s="263"/>
      <c r="AD213" s="268"/>
      <c r="AE213" s="267"/>
      <c r="AF213" s="266"/>
      <c r="AG213" s="265"/>
      <c r="AH213" s="264"/>
      <c r="AI213" s="263"/>
      <c r="AJ213" s="26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</row>
    <row r="214" spans="1:93" s="1" customFormat="1" ht="15" thickBot="1" x14ac:dyDescent="0.4">
      <c r="A214" s="181">
        <f>A210+1</f>
        <v>52</v>
      </c>
      <c r="B214" s="108">
        <v>0</v>
      </c>
      <c r="C214" s="107">
        <v>0</v>
      </c>
      <c r="D214" s="297">
        <v>0</v>
      </c>
      <c r="E214" s="103" cm="1">
        <f t="array" ref="E214:F216">AF210:AG212</f>
        <v>-2.2648941825070783</v>
      </c>
      <c r="F214" s="286">
        <v>-2.1805196718143036</v>
      </c>
      <c r="G214" s="286" cm="1">
        <f t="array" ref="G214:G216">AI210:AI212</f>
        <v>-2.1497862917192943</v>
      </c>
      <c r="H214" s="286" cm="1">
        <f t="array" ref="H214:H216">AH210:AH212</f>
        <v>-8.3136052190865103E-2</v>
      </c>
      <c r="I214" s="296">
        <f>AJ210</f>
        <v>-4.4826418829801123E-2</v>
      </c>
      <c r="J214" s="295">
        <v>3</v>
      </c>
      <c r="K214" s="294" cm="1">
        <f t="array" ref="K214:N216" xml:space="preserve"> MMULT(E214:F216, TRANSPOSE(B214:C217))+H214:H216</f>
        <v>-8.3136052190865103E-2</v>
      </c>
      <c r="L214" s="294">
        <v>-2.2636557240051687</v>
      </c>
      <c r="M214" s="294">
        <v>-2.3480302346979434</v>
      </c>
      <c r="N214" s="294">
        <v>-4.5285499065122474</v>
      </c>
      <c r="O214" s="135">
        <f>1/(1+EXP(-K214))</f>
        <v>0.47922794958846449</v>
      </c>
      <c r="P214" s="135">
        <f>1/(1+EXP(-L214))</f>
        <v>9.4178041467239362E-2</v>
      </c>
      <c r="Q214" s="135">
        <f>1/(1+EXP(-M214))</f>
        <v>8.7222467275268362E-2</v>
      </c>
      <c r="R214" s="135">
        <f>1/(1+EXP(-N214))</f>
        <v>1.0681004850466981E-2</v>
      </c>
      <c r="S214" s="293" cm="1">
        <f t="array" ref="S214:S217">MMULT(TRANSPOSE(O214:R216), G214:G216)+I214</f>
        <v>-0.66743612936133934</v>
      </c>
      <c r="T214" s="273">
        <f>1/(1+EXP(-S214))</f>
        <v>0.33907117182597157</v>
      </c>
      <c r="U214" s="292" cm="1">
        <f t="array" ref="U214">0.25*(-SUMPRODUCT(D214:D217,LN(T214:T217))-SUMPRODUCT(1-D214:D217,LN(1-T214:T217)))</f>
        <v>0.6280836190639314</v>
      </c>
      <c r="V214" s="99" cm="1">
        <f t="array" ref="V214:V217">0.25*(T214:T217-D214:D217)</f>
        <v>8.4767792956492893E-2</v>
      </c>
      <c r="W214" s="288" cm="1">
        <f t="array" ref="W214:W216" xml:space="preserve"> TRANSPOSE(MMULT( TRANSPOSE(_xlfn.ANCHORARRAY(V214)), TRANSPOSE(O214:R216)))</f>
        <v>2.1229953149509474E-2</v>
      </c>
      <c r="X214" s="288">
        <f>SUM(_xlfn.ANCHORARRAY(V214))</f>
        <v>-2.4439274655546073E-3</v>
      </c>
      <c r="Y214" s="291" cm="1">
        <f t="array" ref="Y214:AB216">(G214:G216)*(TRANSPOSE(_xlfn.ANCHORARRAY(V214))*(O214:R216)*(1-O214:R216))</f>
        <v>-4.5479530430293208E-2</v>
      </c>
      <c r="Z214" s="60">
        <v>2.0411849059456807E-2</v>
      </c>
      <c r="AA214" s="60">
        <v>2.0501547615511272E-2</v>
      </c>
      <c r="AB214" s="99">
        <v>-3.2682838696743281E-3</v>
      </c>
      <c r="AC214" s="288" cm="1">
        <f t="array" ref="AC214:AD216">MMULT((_xlfn.ANCHORARRAY(Y214)),(B214:C217))</f>
        <v>1.7233263745836943E-2</v>
      </c>
      <c r="AD214" s="290">
        <v>1.7143565189782477E-2</v>
      </c>
      <c r="AE214" s="282">
        <f>SUM(Y214:AB214)</f>
        <v>-7.8344176249994565E-3</v>
      </c>
      <c r="AF214" s="281" cm="1">
        <f t="array" ref="AF214:AG216">E214:F216-3*(_xlfn.ANCHORARRAY(AC214))</f>
        <v>-2.3165939737445891</v>
      </c>
      <c r="AG214" s="280">
        <v>-2.2319503673836509</v>
      </c>
      <c r="AH214" s="289" cm="1">
        <f t="array" ref="AH214:AH216">(H214:H216)-3*(AE214:AE216)</f>
        <v>-5.9632799315866736E-2</v>
      </c>
      <c r="AI214" s="288" cm="1">
        <f t="array" ref="AI214:AI216">G214:G216-3*(_xlfn.ANCHORARRAY(W214))</f>
        <v>-2.2134761511678227</v>
      </c>
      <c r="AJ214" s="288">
        <f>I214-3*(X214)</f>
        <v>-3.7494636433137302E-2</v>
      </c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</row>
    <row r="215" spans="1:93" s="1" customFormat="1" ht="15" thickBot="1" x14ac:dyDescent="0.4">
      <c r="A215" s="182"/>
      <c r="B215" s="95">
        <v>0</v>
      </c>
      <c r="C215" s="94">
        <v>1</v>
      </c>
      <c r="D215" s="287">
        <v>1</v>
      </c>
      <c r="E215" s="36">
        <v>-0.68167811227846864</v>
      </c>
      <c r="F215" s="35">
        <v>0.4990127716909315</v>
      </c>
      <c r="G215" s="286">
        <v>0.24626184020895456</v>
      </c>
      <c r="H215" s="286">
        <v>-0.16991050157334747</v>
      </c>
      <c r="I215" s="34"/>
      <c r="J215" s="210"/>
      <c r="K215" s="285">
        <v>-0.16991050157334747</v>
      </c>
      <c r="L215" s="285">
        <v>0.32910227011758403</v>
      </c>
      <c r="M215" s="285">
        <v>-0.85158861385181606</v>
      </c>
      <c r="N215" s="285">
        <v>-0.35257584216088461</v>
      </c>
      <c r="O215" s="133">
        <f>1/(1+EXP(-K215))</f>
        <v>0.45762427303552528</v>
      </c>
      <c r="P215" s="133">
        <f>1/(1+EXP(-L215))</f>
        <v>0.58154092931364054</v>
      </c>
      <c r="Q215" s="133">
        <f>1/(1+EXP(-M215))</f>
        <v>0.29909971573322686</v>
      </c>
      <c r="R215" s="133">
        <f>1/(1+EXP(-N215))</f>
        <v>0.41275792574711817</v>
      </c>
      <c r="S215" s="133">
        <v>0.22008657764394549</v>
      </c>
      <c r="T215" s="273">
        <f>1/(1+EXP(-S215))</f>
        <v>0.55480061961763938</v>
      </c>
      <c r="U215" s="147"/>
      <c r="V215" s="88">
        <v>-0.11129984509559016</v>
      </c>
      <c r="W215" s="278">
        <v>-2.3766402617401705E-3</v>
      </c>
      <c r="X215" s="278"/>
      <c r="Y215" s="284">
        <v>5.1812827562890736E-3</v>
      </c>
      <c r="Z215" s="66">
        <v>-6.6699864661969588E-3</v>
      </c>
      <c r="AA215" s="66">
        <v>-6.183970435026981E-3</v>
      </c>
      <c r="AB215" s="88">
        <v>8.5878752484326946E-3</v>
      </c>
      <c r="AC215" s="278">
        <v>2.4039048134057136E-3</v>
      </c>
      <c r="AD215" s="283">
        <v>1.9178887822357358E-3</v>
      </c>
      <c r="AE215" s="282">
        <f>SUM(Y215:AB215)</f>
        <v>9.152011034978284E-4</v>
      </c>
      <c r="AF215" s="281">
        <v>-0.68888982671868582</v>
      </c>
      <c r="AG215" s="280">
        <v>0.49325910534422429</v>
      </c>
      <c r="AH215" s="279">
        <v>-0.17265610488384095</v>
      </c>
      <c r="AI215" s="278">
        <v>0.25339176099417504</v>
      </c>
      <c r="AJ215" s="278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</row>
    <row r="216" spans="1:93" s="1" customFormat="1" ht="15" thickBot="1" x14ac:dyDescent="0.4">
      <c r="A216" s="182"/>
      <c r="B216" s="95">
        <v>1</v>
      </c>
      <c r="C216" s="94">
        <v>0</v>
      </c>
      <c r="D216" s="287">
        <v>1</v>
      </c>
      <c r="E216" s="36">
        <v>-0.34349416604637306</v>
      </c>
      <c r="F216" s="35">
        <v>0.18597514513223531</v>
      </c>
      <c r="G216" s="286">
        <v>0.62934395183583691</v>
      </c>
      <c r="H216" s="286">
        <v>-0.12562516008714705</v>
      </c>
      <c r="I216" s="34"/>
      <c r="J216" s="210"/>
      <c r="K216" s="285">
        <v>-0.12562516008714705</v>
      </c>
      <c r="L216" s="285">
        <v>6.0349985045088261E-2</v>
      </c>
      <c r="M216" s="285">
        <v>-0.46911932613352014</v>
      </c>
      <c r="N216" s="285">
        <v>-0.2831441810012848</v>
      </c>
      <c r="O216" s="133">
        <f>1/(1+EXP(-K216))</f>
        <v>0.46863494856848459</v>
      </c>
      <c r="P216" s="133">
        <f>1/(1+EXP(-L216))</f>
        <v>0.51508291872159595</v>
      </c>
      <c r="Q216" s="133">
        <f>1/(1+EXP(-M216))</f>
        <v>0.38482470847186512</v>
      </c>
      <c r="R216" s="133">
        <f>1/(1+EXP(-N216))</f>
        <v>0.42968310735308657</v>
      </c>
      <c r="S216" s="133">
        <v>8.3507865888089311E-2</v>
      </c>
      <c r="T216" s="273">
        <f>1/(1+EXP(-S216))</f>
        <v>0.5208648426886473</v>
      </c>
      <c r="U216" s="147"/>
      <c r="V216" s="88">
        <v>-0.11978378932783817</v>
      </c>
      <c r="W216" s="278">
        <v>-1.8799295114593703E-3</v>
      </c>
      <c r="X216" s="278"/>
      <c r="Y216" s="284">
        <v>1.32845423830464E-2</v>
      </c>
      <c r="Z216" s="66">
        <v>-1.7495536038757795E-2</v>
      </c>
      <c r="AA216" s="66">
        <v>-1.7846289895679095E-2</v>
      </c>
      <c r="AB216" s="88">
        <v>2.2188533510996665E-2</v>
      </c>
      <c r="AC216" s="278">
        <v>4.3422436153175703E-3</v>
      </c>
      <c r="AD216" s="283">
        <v>4.6929974722388704E-3</v>
      </c>
      <c r="AE216" s="282">
        <f>SUM(Y216:AB216)</f>
        <v>1.3124995960617572E-4</v>
      </c>
      <c r="AF216" s="281">
        <v>-0.3565208968923258</v>
      </c>
      <c r="AG216" s="280">
        <v>0.1718961527155187</v>
      </c>
      <c r="AH216" s="279">
        <v>-0.12601890996596557</v>
      </c>
      <c r="AI216" s="278">
        <v>0.63498374037021499</v>
      </c>
      <c r="AJ216" s="278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</row>
    <row r="217" spans="1:93" s="1" customFormat="1" ht="15" thickBot="1" x14ac:dyDescent="0.4">
      <c r="A217" s="183"/>
      <c r="B217" s="277">
        <v>1</v>
      </c>
      <c r="C217" s="276">
        <v>1</v>
      </c>
      <c r="D217" s="275">
        <v>0</v>
      </c>
      <c r="E217" s="18"/>
      <c r="F217" s="17"/>
      <c r="G217" s="274"/>
      <c r="H217" s="274"/>
      <c r="I217" s="16"/>
      <c r="J217" s="241"/>
      <c r="K217" s="270"/>
      <c r="L217" s="270"/>
      <c r="M217" s="270"/>
      <c r="N217" s="270"/>
      <c r="O217" s="129"/>
      <c r="P217" s="129"/>
      <c r="Q217" s="129"/>
      <c r="R217" s="129"/>
      <c r="S217" s="129">
        <v>0.3042766945348877</v>
      </c>
      <c r="T217" s="273">
        <f>1/(1+EXP(-S217))</f>
        <v>0.57548765600552332</v>
      </c>
      <c r="U217" s="272"/>
      <c r="V217" s="269">
        <v>0.14387191400138083</v>
      </c>
      <c r="W217" s="263"/>
      <c r="X217" s="263"/>
      <c r="Y217" s="271"/>
      <c r="Z217" s="270"/>
      <c r="AA217" s="270"/>
      <c r="AB217" s="269"/>
      <c r="AC217" s="263"/>
      <c r="AD217" s="268"/>
      <c r="AE217" s="267"/>
      <c r="AF217" s="266"/>
      <c r="AG217" s="265"/>
      <c r="AH217" s="264"/>
      <c r="AI217" s="263"/>
      <c r="AJ217" s="263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</row>
    <row r="218" spans="1:93" s="1" customFormat="1" ht="15" thickBot="1" x14ac:dyDescent="0.4">
      <c r="A218" s="181">
        <f>A214+1</f>
        <v>53</v>
      </c>
      <c r="B218" s="108">
        <v>0</v>
      </c>
      <c r="C218" s="107">
        <v>0</v>
      </c>
      <c r="D218" s="297">
        <v>0</v>
      </c>
      <c r="E218" s="103" cm="1">
        <f t="array" ref="E218:F220">AF214:AG216</f>
        <v>-2.3165939737445891</v>
      </c>
      <c r="F218" s="286">
        <v>-2.2319503673836509</v>
      </c>
      <c r="G218" s="286" cm="1">
        <f t="array" ref="G218:G220">AI214:AI216</f>
        <v>-2.2134761511678227</v>
      </c>
      <c r="H218" s="286" cm="1">
        <f t="array" ref="H218:H220">AH214:AH216</f>
        <v>-5.9632799315866736E-2</v>
      </c>
      <c r="I218" s="296">
        <f>AJ214</f>
        <v>-3.7494636433137302E-2</v>
      </c>
      <c r="J218" s="295">
        <v>3</v>
      </c>
      <c r="K218" s="294" cm="1">
        <f t="array" ref="K218:N220" xml:space="preserve"> MMULT(E218:F220, TRANSPOSE(B218:C221))+H218:H220</f>
        <v>-5.9632799315866736E-2</v>
      </c>
      <c r="L218" s="294">
        <v>-2.2915831666995174</v>
      </c>
      <c r="M218" s="294">
        <v>-2.3762267730604556</v>
      </c>
      <c r="N218" s="294">
        <v>-4.6081771404441065</v>
      </c>
      <c r="O218" s="135">
        <f>1/(1+EXP(-K218))</f>
        <v>0.48509621648501827</v>
      </c>
      <c r="P218" s="135">
        <f>1/(1+EXP(-L218))</f>
        <v>9.1822442605622417E-2</v>
      </c>
      <c r="Q218" s="135">
        <f>1/(1+EXP(-M218))</f>
        <v>8.5003580496896519E-2</v>
      </c>
      <c r="R218" s="135">
        <f>1/(1+EXP(-N218))</f>
        <v>9.8715564419871709E-3</v>
      </c>
      <c r="S218" s="293" cm="1">
        <f t="array" ref="S218:S221">MMULT(TRANSPOSE(O218:R220), G218:G220)+I218</f>
        <v>-0.69794466799693267</v>
      </c>
      <c r="T218" s="273">
        <f>1/(1+EXP(-S218))</f>
        <v>0.33226807881467846</v>
      </c>
      <c r="U218" s="292" cm="1">
        <f t="array" ref="U218">0.25*(-SUMPRODUCT(D218:D221,LN(T218:T221))-SUMPRODUCT(1-D218:D221,LN(1-T218:T221)))</f>
        <v>0.62455357275334433</v>
      </c>
      <c r="V218" s="99" cm="1">
        <f t="array" ref="V218:V221">0.25*(T218:T221-D218:D221)</f>
        <v>8.3067019703669615E-2</v>
      </c>
      <c r="W218" s="288" cm="1">
        <f t="array" ref="W218:W220" xml:space="preserve"> TRANSPOSE(MMULT( TRANSPOSE(_xlfn.ANCHORARRAY(V218)), TRANSPOSE(O218:R220)))</f>
        <v>2.1424906482361561E-2</v>
      </c>
      <c r="X218" s="288">
        <f>SUM(_xlfn.ANCHORARRAY(V218))</f>
        <v>-2.4290962995118515E-3</v>
      </c>
      <c r="Y218" s="291" cm="1">
        <f t="array" ref="Y218:AB220">(G218:G220)*(TRANSPOSE(_xlfn.ANCHORARRAY(V218))*(O218:R220)*(1-O218:R220))</f>
        <v>-4.5925875749117662E-2</v>
      </c>
      <c r="Z218" s="60">
        <v>2.0421409044949244E-2</v>
      </c>
      <c r="AA218" s="60">
        <v>2.0531205470542005E-2</v>
      </c>
      <c r="AB218" s="99">
        <v>-3.1239574204897317E-3</v>
      </c>
      <c r="AC218" s="288" cm="1">
        <f t="array" ref="AC218:AD220">MMULT((_xlfn.ANCHORARRAY(Y218)),(B218:C221))</f>
        <v>1.7407248050052275E-2</v>
      </c>
      <c r="AD218" s="290">
        <v>1.729745162445951E-2</v>
      </c>
      <c r="AE218" s="282">
        <f>SUM(Y218:AB218)</f>
        <v>-8.0972186541161447E-3</v>
      </c>
      <c r="AF218" s="281" cm="1">
        <f t="array" ref="AF218:AG220">E218:F220-3*(_xlfn.ANCHORARRAY(AC218))</f>
        <v>-2.368815717894746</v>
      </c>
      <c r="AG218" s="280">
        <v>-2.2838427222570297</v>
      </c>
      <c r="AH218" s="289" cm="1">
        <f t="array" ref="AH218:AH220">(H218:H220)-3*(AE218:AE220)</f>
        <v>-3.5341143353518303E-2</v>
      </c>
      <c r="AI218" s="288" cm="1">
        <f t="array" ref="AI218:AI220">G218:G220-3*(_xlfn.ANCHORARRAY(W218))</f>
        <v>-2.2777508706149074</v>
      </c>
      <c r="AJ218" s="288">
        <f>I218-3*(X218)</f>
        <v>-3.0207347534601747E-2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</row>
    <row r="219" spans="1:93" s="1" customFormat="1" ht="15" thickBot="1" x14ac:dyDescent="0.4">
      <c r="A219" s="182"/>
      <c r="B219" s="95">
        <v>0</v>
      </c>
      <c r="C219" s="94">
        <v>1</v>
      </c>
      <c r="D219" s="287">
        <v>1</v>
      </c>
      <c r="E219" s="36">
        <v>-0.68888982671868582</v>
      </c>
      <c r="F219" s="35">
        <v>0.49325910534422429</v>
      </c>
      <c r="G219" s="286">
        <v>0.25339176099417504</v>
      </c>
      <c r="H219" s="286">
        <v>-0.17265610488384095</v>
      </c>
      <c r="I219" s="34"/>
      <c r="J219" s="210"/>
      <c r="K219" s="285">
        <v>-0.17265610488384095</v>
      </c>
      <c r="L219" s="285">
        <v>0.32060300046038337</v>
      </c>
      <c r="M219" s="285">
        <v>-0.86154593160252679</v>
      </c>
      <c r="N219" s="285">
        <v>-0.36828682625830245</v>
      </c>
      <c r="O219" s="133">
        <f>1/(1+EXP(-K219))</f>
        <v>0.45694288219968732</v>
      </c>
      <c r="P219" s="133">
        <f>1/(1+EXP(-L219))</f>
        <v>0.57947120094836013</v>
      </c>
      <c r="Q219" s="133">
        <f>1/(1+EXP(-M219))</f>
        <v>0.29701645746338606</v>
      </c>
      <c r="R219" s="133">
        <f>1/(1+EXP(-N219))</f>
        <v>0.40895504951236195</v>
      </c>
      <c r="S219" s="133">
        <v>0.2308652236647564</v>
      </c>
      <c r="T219" s="273">
        <f>1/(1+EXP(-S219))</f>
        <v>0.55746131431619816</v>
      </c>
      <c r="U219" s="147"/>
      <c r="V219" s="88">
        <v>-0.11063467142095046</v>
      </c>
      <c r="W219" s="278">
        <v>-2.5227500824833785E-3</v>
      </c>
      <c r="X219" s="278"/>
      <c r="Y219" s="284">
        <v>5.2231024656176645E-3</v>
      </c>
      <c r="Z219" s="66">
        <v>-6.8314255536748676E-3</v>
      </c>
      <c r="AA219" s="66">
        <v>-6.309590150376629E-3</v>
      </c>
      <c r="AB219" s="88">
        <v>8.8438560502013819E-3</v>
      </c>
      <c r="AC219" s="278">
        <v>2.5342658998247529E-3</v>
      </c>
      <c r="AD219" s="283">
        <v>2.0124304965265143E-3</v>
      </c>
      <c r="AE219" s="282">
        <f>SUM(Y219:AB219)</f>
        <v>9.2594281176754979E-4</v>
      </c>
      <c r="AF219" s="281">
        <v>-0.69649262441816007</v>
      </c>
      <c r="AG219" s="280">
        <v>0.48722181385464475</v>
      </c>
      <c r="AH219" s="279">
        <v>-0.17543393331914359</v>
      </c>
      <c r="AI219" s="278">
        <v>0.26096001124162516</v>
      </c>
      <c r="AJ219" s="278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</row>
    <row r="220" spans="1:93" s="1" customFormat="1" ht="15" thickBot="1" x14ac:dyDescent="0.4">
      <c r="A220" s="182"/>
      <c r="B220" s="95">
        <v>1</v>
      </c>
      <c r="C220" s="94">
        <v>0</v>
      </c>
      <c r="D220" s="287">
        <v>1</v>
      </c>
      <c r="E220" s="36">
        <v>-0.3565208968923258</v>
      </c>
      <c r="F220" s="35">
        <v>0.1718961527155187</v>
      </c>
      <c r="G220" s="286">
        <v>0.63498374037021499</v>
      </c>
      <c r="H220" s="286">
        <v>-0.12601890996596557</v>
      </c>
      <c r="I220" s="34"/>
      <c r="J220" s="210"/>
      <c r="K220" s="285">
        <v>-0.12601890996596557</v>
      </c>
      <c r="L220" s="285">
        <v>4.5877242749553127E-2</v>
      </c>
      <c r="M220" s="285">
        <v>-0.48253980685829134</v>
      </c>
      <c r="N220" s="285">
        <v>-0.31064365414277267</v>
      </c>
      <c r="O220" s="133">
        <f>1/(1+EXP(-K220))</f>
        <v>0.46853689966887019</v>
      </c>
      <c r="P220" s="133">
        <f>1/(1+EXP(-L220))</f>
        <v>0.51146729946871994</v>
      </c>
      <c r="Q220" s="133">
        <f>1/(1+EXP(-M220))</f>
        <v>0.38165256645032514</v>
      </c>
      <c r="R220" s="133">
        <f>1/(1+EXP(-N220))</f>
        <v>0.42295763797287289</v>
      </c>
      <c r="S220" s="133">
        <v>9.1956662740526357E-2</v>
      </c>
      <c r="T220" s="273">
        <f>1/(1+EXP(-S220))</f>
        <v>0.52297297961992173</v>
      </c>
      <c r="U220" s="147"/>
      <c r="V220" s="88">
        <v>-0.11925675509501957</v>
      </c>
      <c r="W220" s="278">
        <v>-2.1075999222958941E-3</v>
      </c>
      <c r="X220" s="278"/>
      <c r="Y220" s="284">
        <v>1.3134336840629339E-2</v>
      </c>
      <c r="Z220" s="66">
        <v>-1.7553566406543066E-2</v>
      </c>
      <c r="AA220" s="66">
        <v>-1.7870896630648631E-2</v>
      </c>
      <c r="AB220" s="88">
        <v>2.2377948121315817E-2</v>
      </c>
      <c r="AC220" s="278">
        <v>4.5070514906671855E-3</v>
      </c>
      <c r="AD220" s="283">
        <v>4.8243817147727505E-3</v>
      </c>
      <c r="AE220" s="282">
        <f>SUM(Y220:AB220)</f>
        <v>8.7821924753459651E-5</v>
      </c>
      <c r="AF220" s="281">
        <v>-0.37004205136432733</v>
      </c>
      <c r="AG220" s="280">
        <v>0.15742300757120045</v>
      </c>
      <c r="AH220" s="279">
        <v>-0.12628237574022594</v>
      </c>
      <c r="AI220" s="278">
        <v>0.64130654013710264</v>
      </c>
      <c r="AJ220" s="278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</row>
    <row r="221" spans="1:93" s="1" customFormat="1" ht="15" thickBot="1" x14ac:dyDescent="0.4">
      <c r="A221" s="183"/>
      <c r="B221" s="277">
        <v>1</v>
      </c>
      <c r="C221" s="276">
        <v>1</v>
      </c>
      <c r="D221" s="275">
        <v>0</v>
      </c>
      <c r="E221" s="18"/>
      <c r="F221" s="17"/>
      <c r="G221" s="274"/>
      <c r="H221" s="274"/>
      <c r="I221" s="16"/>
      <c r="J221" s="241"/>
      <c r="K221" s="270"/>
      <c r="L221" s="270"/>
      <c r="M221" s="270"/>
      <c r="N221" s="270"/>
      <c r="O221" s="129"/>
      <c r="P221" s="129"/>
      <c r="Q221" s="129"/>
      <c r="R221" s="129"/>
      <c r="S221" s="129">
        <v>0.31285197194918057</v>
      </c>
      <c r="T221" s="273">
        <f>1/(1+EXP(-S221))</f>
        <v>0.57758124205115424</v>
      </c>
      <c r="U221" s="272"/>
      <c r="V221" s="269">
        <v>0.14439531051278856</v>
      </c>
      <c r="W221" s="263"/>
      <c r="X221" s="263"/>
      <c r="Y221" s="271"/>
      <c r="Z221" s="270"/>
      <c r="AA221" s="270"/>
      <c r="AB221" s="269"/>
      <c r="AC221" s="263"/>
      <c r="AD221" s="268"/>
      <c r="AE221" s="267"/>
      <c r="AF221" s="266"/>
      <c r="AG221" s="265"/>
      <c r="AH221" s="264"/>
      <c r="AI221" s="263"/>
      <c r="AJ221" s="263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</row>
    <row r="222" spans="1:93" s="1" customFormat="1" ht="15" thickBot="1" x14ac:dyDescent="0.4">
      <c r="A222" s="181">
        <f>A218+1</f>
        <v>54</v>
      </c>
      <c r="B222" s="108">
        <v>0</v>
      </c>
      <c r="C222" s="107">
        <v>0</v>
      </c>
      <c r="D222" s="297">
        <v>0</v>
      </c>
      <c r="E222" s="103" cm="1">
        <f t="array" ref="E222:F224">AF218:AG220</f>
        <v>-2.368815717894746</v>
      </c>
      <c r="F222" s="286">
        <v>-2.2838427222570297</v>
      </c>
      <c r="G222" s="286" cm="1">
        <f t="array" ref="G222:G224">AI218:AI220</f>
        <v>-2.2777508706149074</v>
      </c>
      <c r="H222" s="286" cm="1">
        <f t="array" ref="H222:H224">AH218:AH220</f>
        <v>-3.5341143353518303E-2</v>
      </c>
      <c r="I222" s="296">
        <f>AJ218</f>
        <v>-3.0207347534601747E-2</v>
      </c>
      <c r="J222" s="295">
        <v>3</v>
      </c>
      <c r="K222" s="294" cm="1">
        <f t="array" ref="K222:N224" xml:space="preserve"> MMULT(E222:F224, TRANSPOSE(B222:C225))+H222:H224</f>
        <v>-3.5341143353518303E-2</v>
      </c>
      <c r="L222" s="294">
        <v>-2.3191838656105479</v>
      </c>
      <c r="M222" s="294">
        <v>-2.4041568612482642</v>
      </c>
      <c r="N222" s="294">
        <v>-4.6879995835052934</v>
      </c>
      <c r="O222" s="135">
        <f>1/(1+EXP(-K222))</f>
        <v>0.4911656336501371</v>
      </c>
      <c r="P222" s="135">
        <f>1/(1+EXP(-L222))</f>
        <v>8.9546574841055757E-2</v>
      </c>
      <c r="Q222" s="135">
        <f>1/(1+EXP(-M222))</f>
        <v>8.285626377985951E-2</v>
      </c>
      <c r="R222" s="135">
        <f>1/(1+EXP(-N222))</f>
        <v>9.1211210828500231E-3</v>
      </c>
      <c r="S222" s="293" cm="1">
        <f t="array" ref="S222:S225">MMULT(TRANSPOSE(O222:R224), G222:G224)+I222</f>
        <v>-0.72946263244004994</v>
      </c>
      <c r="T222" s="273">
        <f>1/(1+EXP(-S222))</f>
        <v>0.32531266010497489</v>
      </c>
      <c r="U222" s="292" cm="1">
        <f t="array" ref="U222">0.25*(-SUMPRODUCT(D222:D225,LN(T222:T225))-SUMPRODUCT(1-D222:D225,LN(1-T222:T225)))</f>
        <v>0.62093814580747309</v>
      </c>
      <c r="V222" s="99" cm="1">
        <f t="array" ref="V222:V225">0.25*(T222:T225-D222:D225)</f>
        <v>8.1328165026243723E-2</v>
      </c>
      <c r="W222" s="288" cm="1">
        <f t="array" ref="W222:W224" xml:space="preserve"> TRANSPOSE(MMULT( TRANSPOSE(_xlfn.ANCHORARRAY(V222)), TRANSPOSE(O222:R224)))</f>
        <v>2.1586624725047947E-2</v>
      </c>
      <c r="X222" s="288">
        <f>SUM(_xlfn.ANCHORARRAY(V222))</f>
        <v>-2.399961444831733E-3</v>
      </c>
      <c r="Y222" s="291" cm="1">
        <f t="array" ref="Y222:AB224">(G222:G224)*(TRANSPOSE(_xlfn.ANCHORARRAY(V222))*(O222:R224)*(1-O222:R224))</f>
        <v>-4.6296867013592272E-2</v>
      </c>
      <c r="Z222" s="60">
        <v>2.0415962310146338E-2</v>
      </c>
      <c r="AA222" s="60">
        <v>2.0547801780523657E-2</v>
      </c>
      <c r="AB222" s="99">
        <v>-2.9834399573459122E-3</v>
      </c>
      <c r="AC222" s="288" cm="1">
        <f t="array" ref="AC222:AD224">MMULT((_xlfn.ANCHORARRAY(Y222)),(B222:C225))</f>
        <v>1.7564361823177745E-2</v>
      </c>
      <c r="AD222" s="290">
        <v>1.7432522352800427E-2</v>
      </c>
      <c r="AE222" s="282">
        <f>SUM(Y222:AB222)</f>
        <v>-8.3165428802681879E-3</v>
      </c>
      <c r="AF222" s="281" cm="1">
        <f t="array" ref="AF222:AG224">E222:F224-3*(_xlfn.ANCHORARRAY(AC222))</f>
        <v>-2.4215088033642793</v>
      </c>
      <c r="AG222" s="280">
        <v>-2.3361402893154311</v>
      </c>
      <c r="AH222" s="289" cm="1">
        <f t="array" ref="AH222:AH224">(H222:H224)-3*(AE222:AE224)</f>
        <v>-1.039151471271374E-2</v>
      </c>
      <c r="AI222" s="288" cm="1">
        <f t="array" ref="AI222:AI224">G222:G224-3*(_xlfn.ANCHORARRAY(W222))</f>
        <v>-2.3425107447900513</v>
      </c>
      <c r="AJ222" s="288">
        <f>I222-3*(X222)</f>
        <v>-2.3007463200106548E-2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</row>
    <row r="223" spans="1:93" s="1" customFormat="1" ht="15" thickBot="1" x14ac:dyDescent="0.4">
      <c r="A223" s="182"/>
      <c r="B223" s="95">
        <v>0</v>
      </c>
      <c r="C223" s="94">
        <v>1</v>
      </c>
      <c r="D223" s="287">
        <v>1</v>
      </c>
      <c r="E223" s="36">
        <v>-0.69649262441816007</v>
      </c>
      <c r="F223" s="35">
        <v>0.48722181385464475</v>
      </c>
      <c r="G223" s="286">
        <v>0.26096001124162516</v>
      </c>
      <c r="H223" s="286">
        <v>-0.17543393331914359</v>
      </c>
      <c r="I223" s="34"/>
      <c r="J223" s="210"/>
      <c r="K223" s="285">
        <v>-0.17543393331914359</v>
      </c>
      <c r="L223" s="285">
        <v>0.31178788053550116</v>
      </c>
      <c r="M223" s="285">
        <v>-0.87192655773730365</v>
      </c>
      <c r="N223" s="285">
        <v>-0.38470474388265891</v>
      </c>
      <c r="O223" s="133">
        <f>1/(1+EXP(-K223))</f>
        <v>0.45625365782782612</v>
      </c>
      <c r="P223" s="133">
        <f>1/(1+EXP(-L223))</f>
        <v>0.57732160239372909</v>
      </c>
      <c r="Q223" s="133">
        <f>1/(1+EXP(-M223))</f>
        <v>0.29485358359989544</v>
      </c>
      <c r="R223" s="133">
        <f>1/(1+EXP(-N223))</f>
        <v>0.40499267306940068</v>
      </c>
      <c r="S223" s="133">
        <v>0.24213125486750903</v>
      </c>
      <c r="T223" s="273">
        <f>1/(1+EXP(-S223))</f>
        <v>0.56023879649451447</v>
      </c>
      <c r="U223" s="147"/>
      <c r="V223" s="88">
        <v>-0.10994030087637138</v>
      </c>
      <c r="W223" s="278">
        <v>-2.6740143084126519E-3</v>
      </c>
      <c r="X223" s="278"/>
      <c r="Y223" s="284">
        <v>5.2652335954734893E-3</v>
      </c>
      <c r="Z223" s="66">
        <v>-7.0009785053648495E-3</v>
      </c>
      <c r="AA223" s="66">
        <v>-6.4410411253053353E-3</v>
      </c>
      <c r="AB223" s="88">
        <v>9.1135111790379437E-3</v>
      </c>
      <c r="AC223" s="278">
        <v>2.6724700537326083E-3</v>
      </c>
      <c r="AD223" s="283">
        <v>2.1125326736730942E-3</v>
      </c>
      <c r="AE223" s="282">
        <f>SUM(Y223:AB223)</f>
        <v>9.3672514384124904E-4</v>
      </c>
      <c r="AF223" s="281">
        <v>-0.7045100345793579</v>
      </c>
      <c r="AG223" s="280">
        <v>0.48088421583362545</v>
      </c>
      <c r="AH223" s="279">
        <v>-0.17824410875066735</v>
      </c>
      <c r="AI223" s="278">
        <v>0.2689820541668631</v>
      </c>
      <c r="AJ223" s="278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</row>
    <row r="224" spans="1:93" s="1" customFormat="1" ht="15" thickBot="1" x14ac:dyDescent="0.4">
      <c r="A224" s="182"/>
      <c r="B224" s="95">
        <v>1</v>
      </c>
      <c r="C224" s="94">
        <v>0</v>
      </c>
      <c r="D224" s="287">
        <v>1</v>
      </c>
      <c r="E224" s="36">
        <v>-0.37004205136432733</v>
      </c>
      <c r="F224" s="35">
        <v>0.15742300757120045</v>
      </c>
      <c r="G224" s="286">
        <v>0.64130654013710264</v>
      </c>
      <c r="H224" s="286">
        <v>-0.12628237574022594</v>
      </c>
      <c r="I224" s="34"/>
      <c r="J224" s="210"/>
      <c r="K224" s="285">
        <v>-0.12628237574022594</v>
      </c>
      <c r="L224" s="285">
        <v>3.1140631830974513E-2</v>
      </c>
      <c r="M224" s="285">
        <v>-0.49632442710455327</v>
      </c>
      <c r="N224" s="285">
        <v>-0.33890141953335284</v>
      </c>
      <c r="O224" s="133">
        <f>1/(1+EXP(-K224))</f>
        <v>0.46847129458131442</v>
      </c>
      <c r="P224" s="133">
        <f>1/(1+EXP(-L224))</f>
        <v>0.50778452888783776</v>
      </c>
      <c r="Q224" s="133">
        <f>1/(1+EXP(-M224))</f>
        <v>0.37840483006622511</v>
      </c>
      <c r="R224" s="133">
        <f>1/(1+EXP(-N224))</f>
        <v>0.41607636005158549</v>
      </c>
      <c r="S224" s="133">
        <v>0.10068521233672612</v>
      </c>
      <c r="T224" s="273">
        <f>1/(1+EXP(-S224))</f>
        <v>0.52515006008681475</v>
      </c>
      <c r="U224" s="147"/>
      <c r="V224" s="88">
        <v>-0.11871248497829631</v>
      </c>
      <c r="W224" s="278">
        <v>-2.3477260774388137E-3</v>
      </c>
      <c r="X224" s="278"/>
      <c r="Y224" s="284">
        <v>1.2987224594684106E-2</v>
      </c>
      <c r="Z224" s="66">
        <v>-1.7622085943126104E-2</v>
      </c>
      <c r="AA224" s="66">
        <v>-1.7907145705727455E-2</v>
      </c>
      <c r="AB224" s="88">
        <v>2.2580682098175788E-2</v>
      </c>
      <c r="AC224" s="278">
        <v>4.6735363924483332E-3</v>
      </c>
      <c r="AD224" s="283">
        <v>4.958596155049684E-3</v>
      </c>
      <c r="AE224" s="282">
        <f>SUM(Y224:AB224)</f>
        <v>3.8675044006335202E-5</v>
      </c>
      <c r="AF224" s="281">
        <v>-0.38406266054167232</v>
      </c>
      <c r="AG224" s="280">
        <v>0.14254721910605139</v>
      </c>
      <c r="AH224" s="279">
        <v>-0.12639840087224494</v>
      </c>
      <c r="AI224" s="278">
        <v>0.64834971836941913</v>
      </c>
      <c r="AJ224" s="278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</row>
    <row r="225" spans="1:93" s="1" customFormat="1" ht="15" thickBot="1" x14ac:dyDescent="0.4">
      <c r="A225" s="183"/>
      <c r="B225" s="277">
        <v>1</v>
      </c>
      <c r="C225" s="276">
        <v>1</v>
      </c>
      <c r="D225" s="275">
        <v>0</v>
      </c>
      <c r="E225" s="18"/>
      <c r="F225" s="17"/>
      <c r="G225" s="274"/>
      <c r="H225" s="274"/>
      <c r="I225" s="16"/>
      <c r="J225" s="241"/>
      <c r="K225" s="270"/>
      <c r="L225" s="270"/>
      <c r="M225" s="270"/>
      <c r="N225" s="270"/>
      <c r="O225" s="129"/>
      <c r="P225" s="129"/>
      <c r="Q225" s="129"/>
      <c r="R225" s="129"/>
      <c r="S225" s="129">
        <v>0.32153639439244097</v>
      </c>
      <c r="T225" s="273">
        <f>1/(1+EXP(-S225))</f>
        <v>0.5796986375343689</v>
      </c>
      <c r="U225" s="272"/>
      <c r="V225" s="269">
        <v>0.14492465938359222</v>
      </c>
      <c r="W225" s="263"/>
      <c r="X225" s="263"/>
      <c r="Y225" s="271"/>
      <c r="Z225" s="270"/>
      <c r="AA225" s="270"/>
      <c r="AB225" s="269"/>
      <c r="AC225" s="263"/>
      <c r="AD225" s="268"/>
      <c r="AE225" s="267"/>
      <c r="AF225" s="266"/>
      <c r="AG225" s="265"/>
      <c r="AH225" s="264"/>
      <c r="AI225" s="263"/>
      <c r="AJ225" s="263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</row>
    <row r="226" spans="1:93" s="1" customFormat="1" ht="15" thickBot="1" x14ac:dyDescent="0.4">
      <c r="A226" s="181">
        <f>A222+1</f>
        <v>55</v>
      </c>
      <c r="B226" s="108">
        <v>0</v>
      </c>
      <c r="C226" s="107">
        <v>0</v>
      </c>
      <c r="D226" s="297">
        <v>0</v>
      </c>
      <c r="E226" s="103" cm="1">
        <f t="array" ref="E226:F228">AF222:AG224</f>
        <v>-2.4215088033642793</v>
      </c>
      <c r="F226" s="286">
        <v>-2.3361402893154311</v>
      </c>
      <c r="G226" s="286" cm="1">
        <f t="array" ref="G226:G228">AI222:AI224</f>
        <v>-2.3425107447900513</v>
      </c>
      <c r="H226" s="286" cm="1">
        <f t="array" ref="H226:H228">AH222:AH224</f>
        <v>-1.039151471271374E-2</v>
      </c>
      <c r="I226" s="296">
        <f>AJ222</f>
        <v>-2.3007463200106548E-2</v>
      </c>
      <c r="J226" s="295">
        <v>3</v>
      </c>
      <c r="K226" s="294" cm="1">
        <f t="array" ref="K226:N228" xml:space="preserve"> MMULT(E226:F228, TRANSPOSE(B226:C229))+H226:H228</f>
        <v>-1.039151471271374E-2</v>
      </c>
      <c r="L226" s="294">
        <v>-2.3465318040281447</v>
      </c>
      <c r="M226" s="294">
        <v>-2.4319003180769929</v>
      </c>
      <c r="N226" s="294">
        <v>-4.7680406073924235</v>
      </c>
      <c r="O226" s="135">
        <f>1/(1+EXP(-K226))</f>
        <v>0.49740214469892202</v>
      </c>
      <c r="P226" s="135">
        <f>1/(1+EXP(-L226))</f>
        <v>8.7341838207014577E-2</v>
      </c>
      <c r="Q226" s="135">
        <f>1/(1+EXP(-M226))</f>
        <v>8.0772259752720899E-2</v>
      </c>
      <c r="R226" s="135">
        <f>1/(1+EXP(-N226))</f>
        <v>8.425421925490258E-3</v>
      </c>
      <c r="S226" s="293" cm="1">
        <f t="array" ref="S226:S229">MMULT(TRANSPOSE(O226:R228), G226:G228)+I226</f>
        <v>-0.7619262869417518</v>
      </c>
      <c r="T226" s="273">
        <f>1/(1+EXP(-S226))</f>
        <v>0.31822819464536711</v>
      </c>
      <c r="U226" s="292" cm="1">
        <f t="array" ref="U226">0.25*(-SUMPRODUCT(D226:D229,LN(T226:T229))-SUMPRODUCT(1-D226:D229,LN(1-T226:T229)))</f>
        <v>0.61724552094014684</v>
      </c>
      <c r="V226" s="99" cm="1">
        <f t="array" ref="V226:V229">0.25*(T226:T229-D226:D229)</f>
        <v>7.9557048661341778E-2</v>
      </c>
      <c r="W226" s="288" cm="1">
        <f t="array" ref="W226:W228" xml:space="preserve"> TRANSPOSE(MMULT( TRANSPOSE(_xlfn.ANCHORARRAY(V226)), TRANSPOSE(O226:R228)))</f>
        <v>2.1714706383722256E-2</v>
      </c>
      <c r="X226" s="288">
        <f>SUM(_xlfn.ANCHORARRAY(V226))</f>
        <v>-2.3554659886319551E-3</v>
      </c>
      <c r="Y226" s="291" cm="1">
        <f t="array" ref="Y226:AB228">(G226:G228)*(TRANSPOSE(_xlfn.ANCHORARRAY(V226))*(O226:R228)*(1-O226:R228))</f>
        <v>-4.6589552590279838E-2</v>
      </c>
      <c r="Z226" s="60">
        <v>2.039409829037616E-2</v>
      </c>
      <c r="AA226" s="60">
        <v>2.0549847021220757E-2</v>
      </c>
      <c r="AB226" s="99">
        <v>-2.8466484724796385E-3</v>
      </c>
      <c r="AC226" s="288" cm="1">
        <f t="array" ref="AC226:AD228">MMULT((_xlfn.ANCHORARRAY(Y226)),(B226:C229))</f>
        <v>1.7703198548741118E-2</v>
      </c>
      <c r="AD226" s="290">
        <v>1.7547449817896521E-2</v>
      </c>
      <c r="AE226" s="282">
        <f>SUM(Y226:AB226)</f>
        <v>-8.4922557511625599E-3</v>
      </c>
      <c r="AF226" s="281" cm="1">
        <f t="array" ref="AF226:AG228">E226:F228-3*(_xlfn.ANCHORARRAY(AC226))</f>
        <v>-2.4746183990105028</v>
      </c>
      <c r="AG226" s="280">
        <v>-2.3887826387691207</v>
      </c>
      <c r="AH226" s="289" cm="1">
        <f t="array" ref="AH226:AH228">(H226:H228)-3*(AE226:AE228)</f>
        <v>1.508525254077394E-2</v>
      </c>
      <c r="AI226" s="288" cm="1">
        <f t="array" ref="AI226:AI228">G226:G228-3*(_xlfn.ANCHORARRAY(W226))</f>
        <v>-2.4076548639412181</v>
      </c>
      <c r="AJ226" s="288">
        <f>I226-3*(X226)</f>
        <v>-1.5941065234210683E-2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</row>
    <row r="227" spans="1:93" s="1" customFormat="1" ht="15" thickBot="1" x14ac:dyDescent="0.4">
      <c r="A227" s="182"/>
      <c r="B227" s="95">
        <v>0</v>
      </c>
      <c r="C227" s="94">
        <v>1</v>
      </c>
      <c r="D227" s="287">
        <v>1</v>
      </c>
      <c r="E227" s="36">
        <v>-0.7045100345793579</v>
      </c>
      <c r="F227" s="35">
        <v>0.48088421583362545</v>
      </c>
      <c r="G227" s="286">
        <v>0.2689820541668631</v>
      </c>
      <c r="H227" s="286">
        <v>-0.17824410875066735</v>
      </c>
      <c r="I227" s="34"/>
      <c r="J227" s="210"/>
      <c r="K227" s="285">
        <v>-0.17824410875066735</v>
      </c>
      <c r="L227" s="285">
        <v>0.30264010708295808</v>
      </c>
      <c r="M227" s="285">
        <v>-0.88275414333002522</v>
      </c>
      <c r="N227" s="285">
        <v>-0.40186992749639983</v>
      </c>
      <c r="O227" s="133">
        <f>1/(1+EXP(-K227))</f>
        <v>0.45555657807613842</v>
      </c>
      <c r="P227" s="133">
        <f>1/(1+EXP(-L227))</f>
        <v>0.57508778573832597</v>
      </c>
      <c r="Q227" s="133">
        <f>1/(1+EXP(-M227))</f>
        <v>0.29260737801347841</v>
      </c>
      <c r="R227" s="133">
        <f>1/(1+EXP(-N227))</f>
        <v>0.40086315273611112</v>
      </c>
      <c r="S227" s="133">
        <v>0.25387395900505388</v>
      </c>
      <c r="T227" s="273">
        <f>1/(1+EXP(-S227))</f>
        <v>0.56312978342344977</v>
      </c>
      <c r="U227" s="147"/>
      <c r="V227" s="88">
        <v>-0.10921755414413756</v>
      </c>
      <c r="W227" s="278">
        <v>-2.8307072576204684E-3</v>
      </c>
      <c r="X227" s="278"/>
      <c r="Y227" s="284">
        <v>5.3075860820371284E-3</v>
      </c>
      <c r="Z227" s="66">
        <v>-7.1787546635385712E-3</v>
      </c>
      <c r="AA227" s="66">
        <v>-6.5782557004057246E-3</v>
      </c>
      <c r="AB227" s="88">
        <v>9.3968150638984137E-3</v>
      </c>
      <c r="AC227" s="278">
        <v>2.8185593634926891E-3</v>
      </c>
      <c r="AD227" s="283">
        <v>2.2180604003598425E-3</v>
      </c>
      <c r="AE227" s="282">
        <f>SUM(Y227:AB227)</f>
        <v>9.4739078199124541E-4</v>
      </c>
      <c r="AF227" s="281">
        <v>-0.71296571266983599</v>
      </c>
      <c r="AG227" s="280">
        <v>0.47423003463254593</v>
      </c>
      <c r="AH227" s="279">
        <v>-0.18108628109664107</v>
      </c>
      <c r="AI227" s="278">
        <v>0.27747417593972451</v>
      </c>
      <c r="AJ227" s="278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</row>
    <row r="228" spans="1:93" s="1" customFormat="1" ht="15" thickBot="1" x14ac:dyDescent="0.4">
      <c r="A228" s="182"/>
      <c r="B228" s="95">
        <v>1</v>
      </c>
      <c r="C228" s="94">
        <v>0</v>
      </c>
      <c r="D228" s="287">
        <v>1</v>
      </c>
      <c r="E228" s="36">
        <v>-0.38406266054167232</v>
      </c>
      <c r="F228" s="35">
        <v>0.14254721910605139</v>
      </c>
      <c r="G228" s="286">
        <v>0.64834971836941913</v>
      </c>
      <c r="H228" s="286">
        <v>-0.12639840087224494</v>
      </c>
      <c r="I228" s="34"/>
      <c r="J228" s="210"/>
      <c r="K228" s="285">
        <v>-0.12639840087224494</v>
      </c>
      <c r="L228" s="285">
        <v>1.6148818233806456E-2</v>
      </c>
      <c r="M228" s="285">
        <v>-0.51046106141391723</v>
      </c>
      <c r="N228" s="285">
        <v>-0.36791384230786583</v>
      </c>
      <c r="O228" s="133">
        <f>1/(1+EXP(-K228))</f>
        <v>0.46844240373988588</v>
      </c>
      <c r="P228" s="133">
        <f>1/(1+EXP(-L228))</f>
        <v>0.50403711682409891</v>
      </c>
      <c r="Q228" s="133">
        <f>1/(1+EXP(-M228))</f>
        <v>0.37508544819422018</v>
      </c>
      <c r="R228" s="133">
        <f>1/(1+EXP(-N228))</f>
        <v>0.40904520682829082</v>
      </c>
      <c r="S228" s="133">
        <v>0.10967532875180697</v>
      </c>
      <c r="T228" s="273">
        <f>1/(1+EXP(-S228))</f>
        <v>0.52739138084978332</v>
      </c>
      <c r="U228" s="147"/>
      <c r="V228" s="88">
        <v>-0.11815215478755417</v>
      </c>
      <c r="W228" s="278">
        <v>-2.6003918019954081E-3</v>
      </c>
      <c r="X228" s="278"/>
      <c r="Y228" s="284">
        <v>1.2843829149171666E-2</v>
      </c>
      <c r="Z228" s="66">
        <v>-1.770163851501988E-2</v>
      </c>
      <c r="AA228" s="66">
        <v>-1.7955678735681886E-2</v>
      </c>
      <c r="AB228" s="88">
        <v>2.2796601118115021E-2</v>
      </c>
      <c r="AC228" s="278">
        <v>4.8409223824331347E-3</v>
      </c>
      <c r="AD228" s="283">
        <v>5.0949626030951413E-3</v>
      </c>
      <c r="AE228" s="282">
        <f>SUM(Y228:AB228)</f>
        <v>-1.6886983415079215E-5</v>
      </c>
      <c r="AF228" s="281">
        <v>-0.39858542768897171</v>
      </c>
      <c r="AG228" s="280">
        <v>0.12726233129676598</v>
      </c>
      <c r="AH228" s="279">
        <v>-0.12634773992199971</v>
      </c>
      <c r="AI228" s="278">
        <v>0.65615089377540536</v>
      </c>
      <c r="AJ228" s="27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</row>
    <row r="229" spans="1:93" s="1" customFormat="1" ht="15" thickBot="1" x14ac:dyDescent="0.4">
      <c r="A229" s="183"/>
      <c r="B229" s="277">
        <v>1</v>
      </c>
      <c r="C229" s="276">
        <v>1</v>
      </c>
      <c r="D229" s="275">
        <v>0</v>
      </c>
      <c r="E229" s="18"/>
      <c r="F229" s="17"/>
      <c r="G229" s="274"/>
      <c r="H229" s="274"/>
      <c r="I229" s="16"/>
      <c r="J229" s="241"/>
      <c r="K229" s="270"/>
      <c r="L229" s="270"/>
      <c r="M229" s="270"/>
      <c r="N229" s="270"/>
      <c r="O229" s="129"/>
      <c r="P229" s="129"/>
      <c r="Q229" s="129"/>
      <c r="R229" s="129"/>
      <c r="S229" s="129">
        <v>0.33028523432029017</v>
      </c>
      <c r="T229" s="273">
        <f>1/(1+EXP(-S229))</f>
        <v>0.58182877712687198</v>
      </c>
      <c r="U229" s="272"/>
      <c r="V229" s="269">
        <v>0.14545719428171799</v>
      </c>
      <c r="W229" s="263"/>
      <c r="X229" s="263"/>
      <c r="Y229" s="271"/>
      <c r="Z229" s="270"/>
      <c r="AA229" s="270"/>
      <c r="AB229" s="269"/>
      <c r="AC229" s="263"/>
      <c r="AD229" s="268"/>
      <c r="AE229" s="267"/>
      <c r="AF229" s="266"/>
      <c r="AG229" s="265"/>
      <c r="AH229" s="264"/>
      <c r="AI229" s="263"/>
      <c r="AJ229" s="263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</row>
    <row r="230" spans="1:93" s="1" customFormat="1" ht="15" thickBot="1" x14ac:dyDescent="0.4">
      <c r="A230" s="181">
        <f>A226+1</f>
        <v>56</v>
      </c>
      <c r="B230" s="108">
        <v>0</v>
      </c>
      <c r="C230" s="107">
        <v>0</v>
      </c>
      <c r="D230" s="297">
        <v>0</v>
      </c>
      <c r="E230" s="103" cm="1">
        <f t="array" ref="E230:F232">AF226:AG228</f>
        <v>-2.4746183990105028</v>
      </c>
      <c r="F230" s="286">
        <v>-2.3887826387691207</v>
      </c>
      <c r="G230" s="286" cm="1">
        <f t="array" ref="G230:G232">AI226:AI228</f>
        <v>-2.4076548639412181</v>
      </c>
      <c r="H230" s="286" cm="1">
        <f t="array" ref="H230:H232">AH226:AH228</f>
        <v>1.508525254077394E-2</v>
      </c>
      <c r="I230" s="296">
        <f>AJ226</f>
        <v>-1.5941065234210683E-2</v>
      </c>
      <c r="J230" s="295">
        <v>3</v>
      </c>
      <c r="K230" s="294" cm="1">
        <f t="array" ref="K230:N232" xml:space="preserve"> MMULT(E230:F232, TRANSPOSE(B230:C233))+H230:H232</f>
        <v>1.508525254077394E-2</v>
      </c>
      <c r="L230" s="294">
        <v>-2.3736973862283466</v>
      </c>
      <c r="M230" s="294">
        <v>-2.4595331464697288</v>
      </c>
      <c r="N230" s="294">
        <v>-4.8483157852388494</v>
      </c>
      <c r="O230" s="135">
        <f>1/(1+EXP(-K230))</f>
        <v>0.50377124161863041</v>
      </c>
      <c r="P230" s="135">
        <f>1/(1+EXP(-L230))</f>
        <v>8.520051769190834E-2</v>
      </c>
      <c r="Q230" s="135">
        <f>1/(1+EXP(-M230))</f>
        <v>7.8744197722714238E-2</v>
      </c>
      <c r="R230" s="135">
        <f>1/(1+EXP(-N230))</f>
        <v>7.7805614839880051E-3</v>
      </c>
      <c r="S230" s="293" cm="1">
        <f t="array" ref="S230:S233">MMULT(TRANSPOSE(O230:R232), G230:G232)+I230</f>
        <v>-0.79526155503004048</v>
      </c>
      <c r="T230" s="273">
        <f>1/(1+EXP(-S230))</f>
        <v>0.31104002954556309</v>
      </c>
      <c r="U230" s="292" cm="1">
        <f t="array" ref="U230">0.25*(-SUMPRODUCT(D230:D233,LN(T230:T233))-SUMPRODUCT(1-D230:D233,LN(1-T230:T233)))</f>
        <v>0.61348447933851236</v>
      </c>
      <c r="V230" s="99" cm="1">
        <f t="array" ref="V230:V233">0.25*(T230:T233-D230:D233)</f>
        <v>7.7760007386390773E-2</v>
      </c>
      <c r="W230" s="288" cm="1">
        <f t="array" ref="W230:W232" xml:space="preserve"> TRANSPOSE(MMULT( TRANSPOSE(_xlfn.ANCHORARRAY(V230)), TRANSPOSE(O230:R232)))</f>
        <v>2.1809128428444648E-2</v>
      </c>
      <c r="X230" s="288">
        <f>SUM(_xlfn.ANCHORARRAY(V230))</f>
        <v>-2.2947881984962115E-3</v>
      </c>
      <c r="Y230" s="291" cm="1">
        <f t="array" ref="Y230:AB232">(G230:G232)*(TRANSPOSE(_xlfn.ANCHORARRAY(V230))*(O230:R232)*(1-O230:R232))</f>
        <v>-4.6802152319367962E-2</v>
      </c>
      <c r="Z230" s="60">
        <v>2.0354575190234418E-2</v>
      </c>
      <c r="AA230" s="60">
        <v>2.0536014368008674E-2</v>
      </c>
      <c r="AB230" s="99">
        <v>-2.7135371146717515E-3</v>
      </c>
      <c r="AC230" s="288" cm="1">
        <f t="array" ref="AC230:AD232">MMULT((_xlfn.ANCHORARRAY(Y230)),(B230:C233))</f>
        <v>1.7822477253336924E-2</v>
      </c>
      <c r="AD230" s="290">
        <v>1.7641038075562665E-2</v>
      </c>
      <c r="AE230" s="282">
        <f>SUM(Y230:AB230)</f>
        <v>-8.6250998757966216E-3</v>
      </c>
      <c r="AF230" s="281" cm="1">
        <f t="array" ref="AF230:AG232">E230:F232-3*(_xlfn.ANCHORARRAY(AC230))</f>
        <v>-2.5280858307705136</v>
      </c>
      <c r="AG230" s="280">
        <v>-2.4417057529958086</v>
      </c>
      <c r="AH230" s="289" cm="1">
        <f t="array" ref="AH230:AH232">(H230:H232)-3*(AE230:AE232)</f>
        <v>4.0960552168163807E-2</v>
      </c>
      <c r="AI230" s="288" cm="1">
        <f t="array" ref="AI230:AI232">G230:G232-3*(_xlfn.ANCHORARRAY(W230))</f>
        <v>-2.4730822492265521</v>
      </c>
      <c r="AJ230" s="288">
        <f>I230-3*(X230)</f>
        <v>-9.0567006387220483E-3</v>
      </c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</row>
    <row r="231" spans="1:93" s="1" customFormat="1" ht="15" thickBot="1" x14ac:dyDescent="0.4">
      <c r="A231" s="182"/>
      <c r="B231" s="95">
        <v>0</v>
      </c>
      <c r="C231" s="94">
        <v>1</v>
      </c>
      <c r="D231" s="287">
        <v>1</v>
      </c>
      <c r="E231" s="36">
        <v>-0.71296571266983599</v>
      </c>
      <c r="F231" s="35">
        <v>0.47423003463254593</v>
      </c>
      <c r="G231" s="286">
        <v>0.27747417593972451</v>
      </c>
      <c r="H231" s="286">
        <v>-0.18108628109664107</v>
      </c>
      <c r="I231" s="34"/>
      <c r="J231" s="210"/>
      <c r="K231" s="285">
        <v>-0.18108628109664107</v>
      </c>
      <c r="L231" s="285">
        <v>0.29314375353590483</v>
      </c>
      <c r="M231" s="285">
        <v>-0.89405199376647704</v>
      </c>
      <c r="N231" s="285">
        <v>-0.41982195913393117</v>
      </c>
      <c r="O231" s="133">
        <f>1/(1+EXP(-K231))</f>
        <v>0.45485173840582155</v>
      </c>
      <c r="P231" s="133">
        <f>1/(1+EXP(-L231))</f>
        <v>0.57276560105405772</v>
      </c>
      <c r="Q231" s="133">
        <f>1/(1+EXP(-M231))</f>
        <v>0.29027434647477435</v>
      </c>
      <c r="R231" s="133">
        <f>1/(1+EXP(-N231))</f>
        <v>0.39655935453563201</v>
      </c>
      <c r="S231" s="133">
        <v>0.2660786314578949</v>
      </c>
      <c r="T231" s="273">
        <f>1/(1+EXP(-S231))</f>
        <v>0.56612996259296533</v>
      </c>
      <c r="U231" s="147"/>
      <c r="V231" s="88">
        <v>-0.10846750935175867</v>
      </c>
      <c r="W231" s="278">
        <v>-2.9931621090144508E-3</v>
      </c>
      <c r="X231" s="278"/>
      <c r="Y231" s="284">
        <v>5.3501179150284277E-3</v>
      </c>
      <c r="Z231" s="66">
        <v>-7.3648749696815334E-3</v>
      </c>
      <c r="AA231" s="66">
        <v>-6.7211696747264344E-3</v>
      </c>
      <c r="AB231" s="88">
        <v>9.6936691611765394E-3</v>
      </c>
      <c r="AC231" s="278">
        <v>2.972499486450105E-3</v>
      </c>
      <c r="AD231" s="283">
        <v>2.328794191495006E-3</v>
      </c>
      <c r="AE231" s="282">
        <f>SUM(Y231:AB231)</f>
        <v>9.5774243179699847E-4</v>
      </c>
      <c r="AF231" s="281">
        <v>-0.7218832111291863</v>
      </c>
      <c r="AG231" s="280">
        <v>0.4672436520580609</v>
      </c>
      <c r="AH231" s="279">
        <v>-0.18395950839203207</v>
      </c>
      <c r="AI231" s="278">
        <v>0.28645366226676788</v>
      </c>
      <c r="AJ231" s="278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</row>
    <row r="232" spans="1:93" s="1" customFormat="1" ht="15" thickBot="1" x14ac:dyDescent="0.4">
      <c r="A232" s="182"/>
      <c r="B232" s="95">
        <v>1</v>
      </c>
      <c r="C232" s="94">
        <v>0</v>
      </c>
      <c r="D232" s="287">
        <v>1</v>
      </c>
      <c r="E232" s="36">
        <v>-0.39858542768897171</v>
      </c>
      <c r="F232" s="35">
        <v>0.12726233129676598</v>
      </c>
      <c r="G232" s="286">
        <v>0.65615089377540536</v>
      </c>
      <c r="H232" s="286">
        <v>-0.12634773992199971</v>
      </c>
      <c r="I232" s="34"/>
      <c r="J232" s="210"/>
      <c r="K232" s="285">
        <v>-0.12634773992199971</v>
      </c>
      <c r="L232" s="285">
        <v>9.1459137476626595E-4</v>
      </c>
      <c r="M232" s="285">
        <v>-0.52493316761097142</v>
      </c>
      <c r="N232" s="285">
        <v>-0.39767083631420547</v>
      </c>
      <c r="O232" s="133">
        <f>1/(1+EXP(-K232))</f>
        <v>0.46845501854528976</v>
      </c>
      <c r="P232" s="133">
        <f>1/(1+EXP(-L232))</f>
        <v>0.50022864782775334</v>
      </c>
      <c r="Q232" s="133">
        <f>1/(1+EXP(-M232))</f>
        <v>0.37169941953749497</v>
      </c>
      <c r="R232" s="133">
        <f>1/(1+EXP(-N232))</f>
        <v>0.4018720748991339</v>
      </c>
      <c r="S232" s="133">
        <v>0.11890462554140419</v>
      </c>
      <c r="T232" s="273">
        <f>1/(1+EXP(-S232))</f>
        <v>0.52969118269695814</v>
      </c>
      <c r="U232" s="147"/>
      <c r="V232" s="88">
        <v>-0.11757720432576046</v>
      </c>
      <c r="W232" s="278">
        <v>-2.8655971344867803E-3</v>
      </c>
      <c r="X232" s="278"/>
      <c r="Y232" s="284">
        <v>1.2704803019267474E-2</v>
      </c>
      <c r="Z232" s="66">
        <v>-1.7792759580876647E-2</v>
      </c>
      <c r="AA232" s="66">
        <v>-1.8017154311763001E-2</v>
      </c>
      <c r="AB232" s="88">
        <v>2.3025469681321589E-2</v>
      </c>
      <c r="AC232" s="278">
        <v>5.0083153695585879E-3</v>
      </c>
      <c r="AD232" s="283">
        <v>5.2327101004449421E-3</v>
      </c>
      <c r="AE232" s="282">
        <f>SUM(Y232:AB232)</f>
        <v>-7.9641192050585591E-5</v>
      </c>
      <c r="AF232" s="281">
        <v>-0.41361037379764748</v>
      </c>
      <c r="AG232" s="280">
        <v>0.11156420099543116</v>
      </c>
      <c r="AH232" s="279">
        <v>-0.12610881634584795</v>
      </c>
      <c r="AI232" s="278">
        <v>0.66474768517886573</v>
      </c>
      <c r="AJ232" s="278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</row>
    <row r="233" spans="1:93" s="1" customFormat="1" ht="15" thickBot="1" x14ac:dyDescent="0.4">
      <c r="A233" s="183"/>
      <c r="B233" s="277">
        <v>1</v>
      </c>
      <c r="C233" s="276">
        <v>1</v>
      </c>
      <c r="D233" s="275">
        <v>0</v>
      </c>
      <c r="E233" s="18"/>
      <c r="F233" s="17"/>
      <c r="G233" s="274"/>
      <c r="H233" s="274"/>
      <c r="I233" s="16"/>
      <c r="J233" s="241"/>
      <c r="K233" s="270"/>
      <c r="L233" s="270"/>
      <c r="M233" s="270"/>
      <c r="N233" s="270"/>
      <c r="O233" s="129"/>
      <c r="P233" s="129"/>
      <c r="Q233" s="129"/>
      <c r="R233" s="129"/>
      <c r="S233" s="129">
        <v>0.33904972930407884</v>
      </c>
      <c r="T233" s="273">
        <f>1/(1+EXP(-S233))</f>
        <v>0.58395967237052859</v>
      </c>
      <c r="U233" s="272"/>
      <c r="V233" s="269">
        <v>0.14598991809263215</v>
      </c>
      <c r="W233" s="263"/>
      <c r="X233" s="263"/>
      <c r="Y233" s="271"/>
      <c r="Z233" s="270"/>
      <c r="AA233" s="270"/>
      <c r="AB233" s="269"/>
      <c r="AC233" s="263"/>
      <c r="AD233" s="268"/>
      <c r="AE233" s="267"/>
      <c r="AF233" s="266"/>
      <c r="AG233" s="265"/>
      <c r="AH233" s="264"/>
      <c r="AI233" s="263"/>
      <c r="AJ233" s="26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</row>
    <row r="234" spans="1:93" s="1" customFormat="1" ht="15" thickBot="1" x14ac:dyDescent="0.4">
      <c r="A234" s="181">
        <f>A230+1</f>
        <v>57</v>
      </c>
      <c r="B234" s="108">
        <v>0</v>
      </c>
      <c r="C234" s="107">
        <v>0</v>
      </c>
      <c r="D234" s="297">
        <v>0</v>
      </c>
      <c r="E234" s="103" cm="1">
        <f t="array" ref="E234:F236">AF230:AG232</f>
        <v>-2.5280858307705136</v>
      </c>
      <c r="F234" s="286">
        <v>-2.4417057529958086</v>
      </c>
      <c r="G234" s="286" cm="1">
        <f t="array" ref="G234:G236">AI230:AI232</f>
        <v>-2.4730822492265521</v>
      </c>
      <c r="H234" s="286" cm="1">
        <f t="array" ref="H234:H236">AH230:AH232</f>
        <v>4.0960552168163807E-2</v>
      </c>
      <c r="I234" s="296">
        <f>AJ230</f>
        <v>-9.0567006387220483E-3</v>
      </c>
      <c r="J234" s="295">
        <v>3</v>
      </c>
      <c r="K234" s="294" cm="1">
        <f t="array" ref="K234:N236" xml:space="preserve"> MMULT(E234:F236, TRANSPOSE(B234:C237))+H234:H236</f>
        <v>4.0960552168163807E-2</v>
      </c>
      <c r="L234" s="294">
        <v>-2.4007452008276449</v>
      </c>
      <c r="M234" s="294">
        <v>-2.4871252786023499</v>
      </c>
      <c r="N234" s="294">
        <v>-4.9288310315981585</v>
      </c>
      <c r="O234" s="135">
        <f>1/(1+EXP(-K234))</f>
        <v>0.5102387065685432</v>
      </c>
      <c r="P234" s="135">
        <f>1/(1+EXP(-L234))</f>
        <v>8.3115888853737871E-2</v>
      </c>
      <c r="Q234" s="135">
        <f>1/(1+EXP(-M234))</f>
        <v>7.6765688946163549E-2</v>
      </c>
      <c r="R234" s="135">
        <f>1/(1+EXP(-N234))</f>
        <v>7.1829871801753148E-3</v>
      </c>
      <c r="S234" s="293" cm="1">
        <f t="array" ref="S234:S237">MMULT(TRANSPOSE(O234:R236), G234:G236)+I234</f>
        <v>-0.82938516239032967</v>
      </c>
      <c r="T234" s="273">
        <f>1/(1+EXP(-S234))</f>
        <v>0.30377509004836256</v>
      </c>
      <c r="U234" s="292" cm="1">
        <f t="array" ref="U234">0.25*(-SUMPRODUCT(D234:D237,LN(T234:T237))-SUMPRODUCT(1-D234:D237,LN(1-T234:T237)))</f>
        <v>0.6096642148640592</v>
      </c>
      <c r="V234" s="99" cm="1">
        <f t="array" ref="V234:V237">0.25*(T234:T237-D234:D237)</f>
        <v>7.594377251209064E-2</v>
      </c>
      <c r="W234" s="288" cm="1">
        <f t="array" ref="W234:W236" xml:space="preserve"> TRANSPOSE(MMULT( TRANSPOSE(_xlfn.ANCHORARRAY(V234)), TRANSPOSE(O234:R236)))</f>
        <v>2.1870261747612352E-2</v>
      </c>
      <c r="X234" s="288">
        <f>SUM(_xlfn.ANCHORARRAY(V234))</f>
        <v>-2.2173753729927692E-3</v>
      </c>
      <c r="Y234" s="291" cm="1">
        <f t="array" ref="Y234:AB236">(G234:G236)*(TRANSPOSE(_xlfn.ANCHORARRAY(V234))*(O234:R236)*(1-O234:R236))</f>
        <v>-4.6934110058880915E-2</v>
      </c>
      <c r="Z234" s="60">
        <v>2.0296372628595134E-2</v>
      </c>
      <c r="AA234" s="60">
        <v>2.0505193324854773E-2</v>
      </c>
      <c r="AB234" s="99">
        <v>-2.5840966871061785E-3</v>
      </c>
      <c r="AC234" s="288" cm="1">
        <f t="array" ref="AC234:AD236">MMULT((_xlfn.ANCHORARRAY(Y234)),(B234:C237))</f>
        <v>1.7921096637748594E-2</v>
      </c>
      <c r="AD234" s="290">
        <v>1.7712275941488956E-2</v>
      </c>
      <c r="AE234" s="282">
        <f>SUM(Y234:AB234)</f>
        <v>-8.7166407925371864E-3</v>
      </c>
      <c r="AF234" s="281" cm="1">
        <f t="array" ref="AF234:AG236">E234:F236-3*(_xlfn.ANCHORARRAY(AC234))</f>
        <v>-2.5818491206837595</v>
      </c>
      <c r="AG234" s="280">
        <v>-2.4948425808202757</v>
      </c>
      <c r="AH234" s="289" cm="1">
        <f t="array" ref="AH234:AH236">(H234:H236)-3*(AE234:AE236)</f>
        <v>6.7110474545775373E-2</v>
      </c>
      <c r="AI234" s="288" cm="1">
        <f t="array" ref="AI234:AI236">G234:G236-3*(_xlfn.ANCHORARRAY(W234))</f>
        <v>-2.538693034469389</v>
      </c>
      <c r="AJ234" s="288">
        <f>I234-3*(X234)</f>
        <v>-2.4045745197437407E-3</v>
      </c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</row>
    <row r="235" spans="1:93" s="1" customFormat="1" ht="15" thickBot="1" x14ac:dyDescent="0.4">
      <c r="A235" s="182"/>
      <c r="B235" s="95">
        <v>0</v>
      </c>
      <c r="C235" s="94">
        <v>1</v>
      </c>
      <c r="D235" s="287">
        <v>1</v>
      </c>
      <c r="E235" s="36">
        <v>-0.7218832111291863</v>
      </c>
      <c r="F235" s="35">
        <v>0.4672436520580609</v>
      </c>
      <c r="G235" s="286">
        <v>0.28645366226676788</v>
      </c>
      <c r="H235" s="286">
        <v>-0.18395950839203207</v>
      </c>
      <c r="I235" s="34"/>
      <c r="J235" s="210"/>
      <c r="K235" s="285">
        <v>-0.18395950839203207</v>
      </c>
      <c r="L235" s="285">
        <v>0.28328414366602883</v>
      </c>
      <c r="M235" s="285">
        <v>-0.90584271952121842</v>
      </c>
      <c r="N235" s="285">
        <v>-0.43859906746315747</v>
      </c>
      <c r="O235" s="133">
        <f>1/(1+EXP(-K235))</f>
        <v>0.45413938116735464</v>
      </c>
      <c r="P235" s="133">
        <f>1/(1+EXP(-L235))</f>
        <v>0.57035119093493669</v>
      </c>
      <c r="Q235" s="133">
        <f>1/(1+EXP(-M235))</f>
        <v>0.2878512981646722</v>
      </c>
      <c r="R235" s="133">
        <f>1/(1+EXP(-N235))</f>
        <v>0.39207483401404153</v>
      </c>
      <c r="S235" s="133">
        <v>0.27872681778302483</v>
      </c>
      <c r="T235" s="273">
        <f>1/(1+EXP(-S235))</f>
        <v>0.56923405875796462</v>
      </c>
      <c r="U235" s="147"/>
      <c r="V235" s="88">
        <v>-0.10769148531050884</v>
      </c>
      <c r="W235" s="278">
        <v>-3.1617662282316106E-3</v>
      </c>
      <c r="X235" s="278"/>
      <c r="Y235" s="284">
        <v>5.3928392251120488E-3</v>
      </c>
      <c r="Z235" s="66">
        <v>-7.5594763202287262E-3</v>
      </c>
      <c r="AA235" s="66">
        <v>-6.8697269910850218E-3</v>
      </c>
      <c r="AB235" s="88">
        <v>1.0003900543275355E-2</v>
      </c>
      <c r="AC235" s="278">
        <v>3.134173552190333E-3</v>
      </c>
      <c r="AD235" s="283">
        <v>2.4444242230466286E-3</v>
      </c>
      <c r="AE235" s="282">
        <f>SUM(Y235:AB235)</f>
        <v>9.6753645707365471E-4</v>
      </c>
      <c r="AF235" s="281">
        <v>-0.73128573178575729</v>
      </c>
      <c r="AG235" s="280">
        <v>0.45991037938892099</v>
      </c>
      <c r="AH235" s="279">
        <v>-0.18686211776325304</v>
      </c>
      <c r="AI235" s="278">
        <v>0.29593896095146272</v>
      </c>
      <c r="AJ235" s="278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</row>
    <row r="236" spans="1:93" s="1" customFormat="1" ht="15" thickBot="1" x14ac:dyDescent="0.4">
      <c r="A236" s="182"/>
      <c r="B236" s="95">
        <v>1</v>
      </c>
      <c r="C236" s="94">
        <v>0</v>
      </c>
      <c r="D236" s="287">
        <v>1</v>
      </c>
      <c r="E236" s="36">
        <v>-0.41361037379764748</v>
      </c>
      <c r="F236" s="35">
        <v>0.11156420099543116</v>
      </c>
      <c r="G236" s="286">
        <v>0.66474768517886573</v>
      </c>
      <c r="H236" s="286">
        <v>-0.12610881634584795</v>
      </c>
      <c r="I236" s="34"/>
      <c r="J236" s="210"/>
      <c r="K236" s="285">
        <v>-0.12610881634584795</v>
      </c>
      <c r="L236" s="285">
        <v>-1.454461535041679E-2</v>
      </c>
      <c r="M236" s="285">
        <v>-0.53971919014349545</v>
      </c>
      <c r="N236" s="285">
        <v>-0.42815498914806427</v>
      </c>
      <c r="O236" s="133">
        <f>1/(1+EXP(-K236))</f>
        <v>0.46851451213796735</v>
      </c>
      <c r="P236" s="133">
        <f>1/(1+EXP(-L236))</f>
        <v>0.49636391026214</v>
      </c>
      <c r="Q236" s="133">
        <f>1/(1+EXP(-M236))</f>
        <v>0.36825290821095041</v>
      </c>
      <c r="R236" s="133">
        <f>1/(1+EXP(-N236))</f>
        <v>0.39456698907564908</v>
      </c>
      <c r="S236" s="133">
        <v>0.12834676352000224</v>
      </c>
      <c r="T236" s="273">
        <f>1/(1+EXP(-S236))</f>
        <v>0.53204271660159352</v>
      </c>
      <c r="U236" s="147"/>
      <c r="V236" s="88">
        <v>-0.11698932084960162</v>
      </c>
      <c r="W236" s="278">
        <v>-3.1432444487623917E-3</v>
      </c>
      <c r="X236" s="278"/>
      <c r="Y236" s="284">
        <v>1.257081568962478E-2</v>
      </c>
      <c r="Z236" s="66">
        <v>-1.7895969922245476E-2</v>
      </c>
      <c r="AA236" s="66">
        <v>-1.8092246246187004E-2</v>
      </c>
      <c r="AB236" s="88">
        <v>2.3266956371838555E-2</v>
      </c>
      <c r="AC236" s="278">
        <v>5.1747101256515507E-3</v>
      </c>
      <c r="AD236" s="283">
        <v>5.3709864495930792E-3</v>
      </c>
      <c r="AE236" s="282">
        <f>SUM(Y236:AB236)</f>
        <v>-1.5044410696914493E-4</v>
      </c>
      <c r="AF236" s="281">
        <v>-0.42913450417460214</v>
      </c>
      <c r="AG236" s="280">
        <v>9.5451241646651919E-2</v>
      </c>
      <c r="AH236" s="279">
        <v>-0.12565748402494051</v>
      </c>
      <c r="AI236" s="278">
        <v>0.67417741852515289</v>
      </c>
      <c r="AJ236" s="278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</row>
    <row r="237" spans="1:93" s="1" customFormat="1" ht="15" thickBot="1" x14ac:dyDescent="0.4">
      <c r="A237" s="183"/>
      <c r="B237" s="277">
        <v>1</v>
      </c>
      <c r="C237" s="276">
        <v>1</v>
      </c>
      <c r="D237" s="275">
        <v>0</v>
      </c>
      <c r="E237" s="18"/>
      <c r="F237" s="17"/>
      <c r="G237" s="274"/>
      <c r="H237" s="274"/>
      <c r="I237" s="16"/>
      <c r="J237" s="241"/>
      <c r="K237" s="270"/>
      <c r="L237" s="270"/>
      <c r="M237" s="270"/>
      <c r="N237" s="270"/>
      <c r="O237" s="129"/>
      <c r="P237" s="129"/>
      <c r="Q237" s="129"/>
      <c r="R237" s="129"/>
      <c r="S237" s="129">
        <v>0.34777794599155437</v>
      </c>
      <c r="T237" s="273">
        <f>1/(1+EXP(-S237))</f>
        <v>0.58607863310010822</v>
      </c>
      <c r="U237" s="272"/>
      <c r="V237" s="269">
        <v>0.14651965827502705</v>
      </c>
      <c r="W237" s="263"/>
      <c r="X237" s="263"/>
      <c r="Y237" s="271"/>
      <c r="Z237" s="270"/>
      <c r="AA237" s="270"/>
      <c r="AB237" s="269"/>
      <c r="AC237" s="263"/>
      <c r="AD237" s="268"/>
      <c r="AE237" s="267"/>
      <c r="AF237" s="266"/>
      <c r="AG237" s="265"/>
      <c r="AH237" s="264"/>
      <c r="AI237" s="263"/>
      <c r="AJ237" s="263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</row>
    <row r="238" spans="1:93" s="1" customFormat="1" ht="15" thickBot="1" x14ac:dyDescent="0.4">
      <c r="A238" s="181">
        <f>A234+1</f>
        <v>58</v>
      </c>
      <c r="B238" s="108">
        <v>0</v>
      </c>
      <c r="C238" s="107">
        <v>0</v>
      </c>
      <c r="D238" s="297">
        <v>0</v>
      </c>
      <c r="E238" s="103" cm="1">
        <f t="array" ref="E238:F240">AF234:AG236</f>
        <v>-2.5818491206837595</v>
      </c>
      <c r="F238" s="286">
        <v>-2.4948425808202757</v>
      </c>
      <c r="G238" s="286" cm="1">
        <f t="array" ref="G238:G240">AI234:AI236</f>
        <v>-2.538693034469389</v>
      </c>
      <c r="H238" s="286" cm="1">
        <f t="array" ref="H238:H240">AH234:AH236</f>
        <v>6.7110474545775373E-2</v>
      </c>
      <c r="I238" s="296">
        <f>AJ234</f>
        <v>-2.4045745197437407E-3</v>
      </c>
      <c r="J238" s="295">
        <v>3</v>
      </c>
      <c r="K238" s="294" cm="1">
        <f t="array" ref="K238:N240" xml:space="preserve"> MMULT(E238:F240, TRANSPOSE(B238:C241))+H238:H240</f>
        <v>6.7110474545775373E-2</v>
      </c>
      <c r="L238" s="294">
        <v>-2.4277321062745001</v>
      </c>
      <c r="M238" s="294">
        <v>-2.5147386461379839</v>
      </c>
      <c r="N238" s="294">
        <v>-5.00958122695826</v>
      </c>
      <c r="O238" s="135">
        <f>1/(1+EXP(-K238))</f>
        <v>0.51677132452919561</v>
      </c>
      <c r="P238" s="135">
        <f>1/(1+EXP(-L238))</f>
        <v>8.108228286181092E-2</v>
      </c>
      <c r="Q238" s="135">
        <f>1/(1+EXP(-M238))</f>
        <v>7.4831383525936532E-2</v>
      </c>
      <c r="R238" s="135">
        <f>1/(1+EXP(-N238))</f>
        <v>6.6294545118391413E-3</v>
      </c>
      <c r="S238" s="293" cm="1">
        <f t="array" ref="S238:S241">MMULT(TRANSPOSE(O238:R240), G238:G240)+I238</f>
        <v>-0.86420604031575665</v>
      </c>
      <c r="T238" s="273">
        <f>1/(1+EXP(-S238))</f>
        <v>0.29646133300303507</v>
      </c>
      <c r="U238" s="292" cm="1">
        <f t="array" ref="U238">0.25*(-SUMPRODUCT(D238:D241,LN(T238:T241))-SUMPRODUCT(1-D238:D241,LN(1-T238:T241)))</f>
        <v>0.60579413265156479</v>
      </c>
      <c r="V238" s="99" cm="1">
        <f t="array" ref="V238:V241">0.25*(T238:T241-D238:D241)</f>
        <v>7.4115333250758766E-2</v>
      </c>
      <c r="W238" s="288" cm="1">
        <f t="array" ref="W238:W240" xml:space="preserve"> TRANSPOSE(MMULT( TRANSPOSE(_xlfn.ANCHORARRAY(V238)), TRANSPOSE(O238:R240)))</f>
        <v>2.1898871544399345E-2</v>
      </c>
      <c r="X238" s="288">
        <f>SUM(_xlfn.ANCHORARRAY(V238))</f>
        <v>-2.1229652124220844E-3</v>
      </c>
      <c r="Y238" s="291" cm="1">
        <f t="array" ref="Y238:AB240">(G238:G240)*(TRANSPOSE(_xlfn.ANCHORARRAY(V238))*(O238:R240)*(1-O238:R240))</f>
        <v>-4.6986096028553172E-2</v>
      </c>
      <c r="Z238" s="60">
        <v>2.0218735251232783E-2</v>
      </c>
      <c r="AA238" s="60">
        <v>2.0456534660926982E-2</v>
      </c>
      <c r="AB238" s="99">
        <v>-2.4583516248040537E-3</v>
      </c>
      <c r="AC238" s="288" cm="1">
        <f t="array" ref="AC238:AD240">MMULT((_xlfn.ANCHORARRAY(Y238)),(B238:C241))</f>
        <v>1.7998183036122928E-2</v>
      </c>
      <c r="AD238" s="290">
        <v>1.7760383626428729E-2</v>
      </c>
      <c r="AE238" s="282">
        <f>SUM(Y238:AB238)</f>
        <v>-8.7691777411974606E-3</v>
      </c>
      <c r="AF238" s="281" cm="1">
        <f t="array" ref="AF238:AG240">E238:F240-3*(_xlfn.ANCHORARRAY(AC238))</f>
        <v>-2.6358436697921284</v>
      </c>
      <c r="AG238" s="280">
        <v>-2.5481237316995617</v>
      </c>
      <c r="AH238" s="289" cm="1">
        <f t="array" ref="AH238:AH240">(H238:H240)-3*(AE238:AE240)</f>
        <v>9.3418007769367761E-2</v>
      </c>
      <c r="AI238" s="288" cm="1">
        <f t="array" ref="AI238:AI240">G238:G240-3*(_xlfn.ANCHORARRAY(W238))</f>
        <v>-2.6043896491025871</v>
      </c>
      <c r="AJ238" s="288">
        <f>I238-3*(X238)</f>
        <v>3.9643211175225124E-3</v>
      </c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</row>
    <row r="239" spans="1:93" s="1" customFormat="1" ht="15" thickBot="1" x14ac:dyDescent="0.4">
      <c r="A239" s="182"/>
      <c r="B239" s="95">
        <v>0</v>
      </c>
      <c r="C239" s="94">
        <v>1</v>
      </c>
      <c r="D239" s="287">
        <v>1</v>
      </c>
      <c r="E239" s="36">
        <v>-0.73128573178575729</v>
      </c>
      <c r="F239" s="35">
        <v>0.45991037938892099</v>
      </c>
      <c r="G239" s="286">
        <v>0.29593896095146272</v>
      </c>
      <c r="H239" s="286">
        <v>-0.18686211776325304</v>
      </c>
      <c r="I239" s="34"/>
      <c r="J239" s="210"/>
      <c r="K239" s="285">
        <v>-0.18686211776325304</v>
      </c>
      <c r="L239" s="285">
        <v>0.27304826162566798</v>
      </c>
      <c r="M239" s="285">
        <v>-0.9181478495490103</v>
      </c>
      <c r="N239" s="285">
        <v>-0.45823747016008931</v>
      </c>
      <c r="O239" s="133">
        <f>1/(1+EXP(-K239))</f>
        <v>0.45341992985722934</v>
      </c>
      <c r="P239" s="133">
        <f>1/(1+EXP(-L239))</f>
        <v>0.56784109515375414</v>
      </c>
      <c r="Q239" s="133">
        <f>1/(1+EXP(-M239))</f>
        <v>0.28533543298193709</v>
      </c>
      <c r="R239" s="133">
        <f>1/(1+EXP(-N239))</f>
        <v>0.38740402812415881</v>
      </c>
      <c r="S239" s="133">
        <v>0.29179670714513051</v>
      </c>
      <c r="T239" s="273">
        <f>1/(1+EXP(-S239))</f>
        <v>0.57243593957851691</v>
      </c>
      <c r="U239" s="147"/>
      <c r="V239" s="88">
        <v>-0.10689101510537077</v>
      </c>
      <c r="W239" s="278">
        <v>-3.3369500764777391E-3</v>
      </c>
      <c r="X239" s="278"/>
      <c r="Y239" s="284">
        <v>5.4358142499935603E-3</v>
      </c>
      <c r="Z239" s="66">
        <v>-7.7627148243379759E-3</v>
      </c>
      <c r="AA239" s="66">
        <v>-7.023883641724041E-3</v>
      </c>
      <c r="AB239" s="88">
        <v>1.0327260923732736E-2</v>
      </c>
      <c r="AC239" s="278">
        <v>3.3033772820086947E-3</v>
      </c>
      <c r="AD239" s="283">
        <v>2.5645460993947598E-3</v>
      </c>
      <c r="AE239" s="282">
        <f>SUM(Y239:AB239)</f>
        <v>9.7647670766428003E-4</v>
      </c>
      <c r="AF239" s="281">
        <v>-0.74119586363178336</v>
      </c>
      <c r="AG239" s="280">
        <v>0.45221674109073673</v>
      </c>
      <c r="AH239" s="279">
        <v>-0.18979154788624589</v>
      </c>
      <c r="AI239" s="278">
        <v>0.30594981118089593</v>
      </c>
      <c r="AJ239" s="278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</row>
    <row r="240" spans="1:93" s="1" customFormat="1" ht="15" thickBot="1" x14ac:dyDescent="0.4">
      <c r="A240" s="182"/>
      <c r="B240" s="95">
        <v>1</v>
      </c>
      <c r="C240" s="94">
        <v>0</v>
      </c>
      <c r="D240" s="287">
        <v>1</v>
      </c>
      <c r="E240" s="36">
        <v>-0.42913450417460214</v>
      </c>
      <c r="F240" s="35">
        <v>9.5451241646651919E-2</v>
      </c>
      <c r="G240" s="286">
        <v>0.67417741852515289</v>
      </c>
      <c r="H240" s="286">
        <v>-0.12565748402494051</v>
      </c>
      <c r="I240" s="34"/>
      <c r="J240" s="210"/>
      <c r="K240" s="285">
        <v>-0.12565748402494051</v>
      </c>
      <c r="L240" s="285">
        <v>-3.0206242378288589E-2</v>
      </c>
      <c r="M240" s="285">
        <v>-0.55479198819954267</v>
      </c>
      <c r="N240" s="285">
        <v>-0.4593407465528907</v>
      </c>
      <c r="O240" s="133">
        <f>1/(1+EXP(-K240))</f>
        <v>0.46862689939140306</v>
      </c>
      <c r="P240" s="133">
        <f>1/(1+EXP(-L240))</f>
        <v>0.49244901353411485</v>
      </c>
      <c r="Q240" s="133">
        <f>1/(1+EXP(-M240))</f>
        <v>0.36475334739070553</v>
      </c>
      <c r="R240" s="133">
        <f>1/(1+EXP(-N240))</f>
        <v>0.38714222875020149</v>
      </c>
      <c r="S240" s="133">
        <v>0.13797185506483814</v>
      </c>
      <c r="T240" s="273">
        <f>1/(1+EXP(-S240))</f>
        <v>0.53443834972109905</v>
      </c>
      <c r="U240" s="147"/>
      <c r="V240" s="88">
        <v>-0.11639041256972524</v>
      </c>
      <c r="W240" s="278">
        <v>-3.4331239491241991E-3</v>
      </c>
      <c r="X240" s="278"/>
      <c r="Y240" s="284">
        <v>1.2442540034031769E-2</v>
      </c>
      <c r="Z240" s="66">
        <v>-1.8011768283165634E-2</v>
      </c>
      <c r="AA240" s="66">
        <v>-1.8181641106952681E-2</v>
      </c>
      <c r="AB240" s="88">
        <v>2.3520642531741461E-2</v>
      </c>
      <c r="AC240" s="278">
        <v>5.33900142478878E-3</v>
      </c>
      <c r="AD240" s="283">
        <v>5.508874248575827E-3</v>
      </c>
      <c r="AE240" s="282">
        <f>SUM(Y240:AB240)</f>
        <v>-2.3022682434508529E-4</v>
      </c>
      <c r="AF240" s="281">
        <v>-0.4451515084489685</v>
      </c>
      <c r="AG240" s="280">
        <v>7.8924618900924434E-2</v>
      </c>
      <c r="AH240" s="279">
        <v>-0.12496680355190526</v>
      </c>
      <c r="AI240" s="278">
        <v>0.68447679037252551</v>
      </c>
      <c r="AJ240" s="278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</row>
    <row r="241" spans="1:93" s="1" customFormat="1" ht="15" thickBot="1" x14ac:dyDescent="0.4">
      <c r="A241" s="183"/>
      <c r="B241" s="277">
        <v>1</v>
      </c>
      <c r="C241" s="276">
        <v>1</v>
      </c>
      <c r="D241" s="275">
        <v>0</v>
      </c>
      <c r="E241" s="18"/>
      <c r="F241" s="17"/>
      <c r="G241" s="274"/>
      <c r="H241" s="274"/>
      <c r="I241" s="16"/>
      <c r="J241" s="241"/>
      <c r="K241" s="270"/>
      <c r="L241" s="270"/>
      <c r="M241" s="270"/>
      <c r="N241" s="270"/>
      <c r="O241" s="129"/>
      <c r="P241" s="129"/>
      <c r="Q241" s="129"/>
      <c r="R241" s="129"/>
      <c r="S241" s="129">
        <v>0.35641576942107844</v>
      </c>
      <c r="T241" s="273">
        <f>1/(1+EXP(-S241))</f>
        <v>0.5881725168476607</v>
      </c>
      <c r="U241" s="272"/>
      <c r="V241" s="269">
        <v>0.14704312921191517</v>
      </c>
      <c r="W241" s="263"/>
      <c r="X241" s="263"/>
      <c r="Y241" s="271"/>
      <c r="Z241" s="270"/>
      <c r="AA241" s="270"/>
      <c r="AB241" s="269"/>
      <c r="AC241" s="263"/>
      <c r="AD241" s="268"/>
      <c r="AE241" s="267"/>
      <c r="AF241" s="266"/>
      <c r="AG241" s="265"/>
      <c r="AH241" s="264"/>
      <c r="AI241" s="263"/>
      <c r="AJ241" s="263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</row>
    <row r="242" spans="1:93" s="1" customFormat="1" ht="15" thickBot="1" x14ac:dyDescent="0.4">
      <c r="A242" s="181">
        <f>A238+1</f>
        <v>59</v>
      </c>
      <c r="B242" s="108">
        <v>0</v>
      </c>
      <c r="C242" s="107">
        <v>0</v>
      </c>
      <c r="D242" s="297">
        <v>0</v>
      </c>
      <c r="E242" s="103" cm="1">
        <f t="array" ref="E242:F244">AF238:AG240</f>
        <v>-2.6358436697921284</v>
      </c>
      <c r="F242" s="286">
        <v>-2.5481237316995617</v>
      </c>
      <c r="G242" s="286" cm="1">
        <f t="array" ref="G242:G244">AI238:AI240</f>
        <v>-2.6043896491025871</v>
      </c>
      <c r="H242" s="286" cm="1">
        <f t="array" ref="H242:H244">AH238:AH240</f>
        <v>9.3418007769367761E-2</v>
      </c>
      <c r="I242" s="296">
        <f>AJ238</f>
        <v>3.9643211175225124E-3</v>
      </c>
      <c r="J242" s="295">
        <v>3</v>
      </c>
      <c r="K242" s="294" cm="1">
        <f t="array" ref="K242:N244" xml:space="preserve"> MMULT(E242:F244, TRANSPOSE(B242:C245))+H242:H244</f>
        <v>9.3418007769367761E-2</v>
      </c>
      <c r="L242" s="294">
        <v>-2.4547057239301942</v>
      </c>
      <c r="M242" s="294">
        <v>-2.5424256620227608</v>
      </c>
      <c r="N242" s="294">
        <v>-5.0905493937223225</v>
      </c>
      <c r="O242" s="135">
        <f>1/(1+EXP(-K242))</f>
        <v>0.52333753233746616</v>
      </c>
      <c r="P242" s="135">
        <f>1/(1+EXP(-L242))</f>
        <v>7.9095109011107168E-2</v>
      </c>
      <c r="Q242" s="135">
        <f>1/(1+EXP(-M242))</f>
        <v>7.2936986987737609E-2</v>
      </c>
      <c r="R242" s="135">
        <f>1/(1+EXP(-N242))</f>
        <v>6.1169897833219392E-3</v>
      </c>
      <c r="S242" s="293" cm="1">
        <f t="array" ref="S242:S245">MMULT(TRANSPOSE(O242:R244), G242:G244)+I242</f>
        <v>-0.8996269168400256</v>
      </c>
      <c r="T242" s="273">
        <f>1/(1+EXP(-S242))</f>
        <v>0.28912717211257838</v>
      </c>
      <c r="U242" s="292" cm="1">
        <f t="array" ref="U242">0.25*(-SUMPRODUCT(D242:D245,LN(T242:T245))-SUMPRODUCT(1-D242:D245,LN(1-T242:T245)))</f>
        <v>0.60188364246008907</v>
      </c>
      <c r="V242" s="99" cm="1">
        <f t="array" ref="V242:V245">0.25*(T242:T245-D242:D245)</f>
        <v>7.2281793028144595E-2</v>
      </c>
      <c r="W242" s="288" cm="1">
        <f t="array" ref="W242:W244" xml:space="preserve"> TRANSPOSE(MMULT( TRANSPOSE(_xlfn.ANCHORARRAY(V242)), TRANSPOSE(O242:R244)))</f>
        <v>2.1896102720020561E-2</v>
      </c>
      <c r="X242" s="288">
        <f>SUM(_xlfn.ANCHORARRAY(V242))</f>
        <v>-2.0115930451183317E-3</v>
      </c>
      <c r="Y242" s="291" cm="1">
        <f t="array" ref="Y242:AB244">(G242:G244)*(TRANSPOSE(_xlfn.ANCHORARRAY(V242))*(O242:R244)*(1-O242:R244))</f>
        <v>-4.695995986231332E-2</v>
      </c>
      <c r="Z242" s="60">
        <v>2.0121204565747241E-2</v>
      </c>
      <c r="AA242" s="60">
        <v>2.0389483795309853E-2</v>
      </c>
      <c r="AB242" s="99">
        <v>-2.3363547943267096E-3</v>
      </c>
      <c r="AC242" s="288" cm="1">
        <f t="array" ref="AC242:AD244">MMULT((_xlfn.ANCHORARRAY(Y242)),(B242:C245))</f>
        <v>1.8053129000983142E-2</v>
      </c>
      <c r="AD242" s="290">
        <v>1.778484977142053E-2</v>
      </c>
      <c r="AE242" s="282">
        <f>SUM(Y242:AB242)</f>
        <v>-8.7856262955829361E-3</v>
      </c>
      <c r="AF242" s="281" cm="1">
        <f t="array" ref="AF242:AG244">E242:F244-3*(_xlfn.ANCHORARRAY(AC242))</f>
        <v>-2.6900030567950779</v>
      </c>
      <c r="AG242" s="280">
        <v>-2.6014782810138235</v>
      </c>
      <c r="AH242" s="289" cm="1">
        <f t="array" ref="AH242:AH244">(H242:H244)-3*(AE242:AE244)</f>
        <v>0.11977488665611657</v>
      </c>
      <c r="AI242" s="288" cm="1">
        <f t="array" ref="AI242:AI244">G242:G244-3*(_xlfn.ANCHORARRAY(W242))</f>
        <v>-2.6700779572626487</v>
      </c>
      <c r="AJ242" s="288">
        <f>I242-3*(X242)</f>
        <v>9.9991002528775075E-3</v>
      </c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</row>
    <row r="243" spans="1:93" s="1" customFormat="1" ht="15" thickBot="1" x14ac:dyDescent="0.4">
      <c r="A243" s="182"/>
      <c r="B243" s="95">
        <v>0</v>
      </c>
      <c r="C243" s="94">
        <v>1</v>
      </c>
      <c r="D243" s="287">
        <v>1</v>
      </c>
      <c r="E243" s="36">
        <v>-0.74119586363178336</v>
      </c>
      <c r="F243" s="35">
        <v>0.45221674109073673</v>
      </c>
      <c r="G243" s="286">
        <v>0.30594981118089593</v>
      </c>
      <c r="H243" s="286">
        <v>-0.18979154788624589</v>
      </c>
      <c r="I243" s="34"/>
      <c r="J243" s="210"/>
      <c r="K243" s="285">
        <v>-0.18979154788624589</v>
      </c>
      <c r="L243" s="285">
        <v>0.26242519320449087</v>
      </c>
      <c r="M243" s="285">
        <v>-0.93098741151802922</v>
      </c>
      <c r="N243" s="285">
        <v>-0.47877067042729249</v>
      </c>
      <c r="O243" s="133">
        <f>1/(1+EXP(-K243))</f>
        <v>0.45269402789027469</v>
      </c>
      <c r="P243" s="133">
        <f>1/(1+EXP(-L243))</f>
        <v>0.56523236428040402</v>
      </c>
      <c r="Q243" s="133">
        <f>1/(1+EXP(-M243))</f>
        <v>0.282724433061804</v>
      </c>
      <c r="R243" s="133">
        <f>1/(1+EXP(-N243))</f>
        <v>0.38254245549684984</v>
      </c>
      <c r="S243" s="133">
        <v>0.3052636580646354</v>
      </c>
      <c r="T243" s="273">
        <f>1/(1+EXP(-S243))</f>
        <v>0.57572875480630248</v>
      </c>
      <c r="U243" s="147"/>
      <c r="V243" s="88">
        <v>-0.10606781129842438</v>
      </c>
      <c r="W243" s="278">
        <v>-3.5191695943398091E-3</v>
      </c>
      <c r="X243" s="278"/>
      <c r="Y243" s="284">
        <v>5.4791609619937913E-3</v>
      </c>
      <c r="Z243" s="66">
        <v>-7.9747674074126963E-3</v>
      </c>
      <c r="AA243" s="66">
        <v>-7.1836103223803681E-3</v>
      </c>
      <c r="AB243" s="88">
        <v>1.0663425629217699E-2</v>
      </c>
      <c r="AC243" s="278">
        <v>3.4798153068373314E-3</v>
      </c>
      <c r="AD243" s="283">
        <v>2.6886582218050032E-3</v>
      </c>
      <c r="AE243" s="282">
        <f>SUM(Y243:AB243)</f>
        <v>9.8420886141842648E-4</v>
      </c>
      <c r="AF243" s="281">
        <v>-0.75163530955229541</v>
      </c>
      <c r="AG243" s="280">
        <v>0.4441507664253217</v>
      </c>
      <c r="AH243" s="279">
        <v>-0.19274417447050116</v>
      </c>
      <c r="AI243" s="278">
        <v>0.31650731996391535</v>
      </c>
      <c r="AJ243" s="278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</row>
    <row r="244" spans="1:93" s="1" customFormat="1" ht="15" thickBot="1" x14ac:dyDescent="0.4">
      <c r="A244" s="182"/>
      <c r="B244" s="95">
        <v>1</v>
      </c>
      <c r="C244" s="94">
        <v>0</v>
      </c>
      <c r="D244" s="287">
        <v>1</v>
      </c>
      <c r="E244" s="36">
        <v>-0.4451515084489685</v>
      </c>
      <c r="F244" s="35">
        <v>7.8924618900924434E-2</v>
      </c>
      <c r="G244" s="286">
        <v>0.68447679037252551</v>
      </c>
      <c r="H244" s="286">
        <v>-0.12496680355190526</v>
      </c>
      <c r="I244" s="34"/>
      <c r="J244" s="210"/>
      <c r="K244" s="285">
        <v>-0.12496680355190526</v>
      </c>
      <c r="L244" s="285">
        <v>-4.6042184650980825E-2</v>
      </c>
      <c r="M244" s="285">
        <v>-0.57011831200087371</v>
      </c>
      <c r="N244" s="285">
        <v>-0.49119369309994931</v>
      </c>
      <c r="O244" s="133">
        <f>1/(1+EXP(-K244))</f>
        <v>0.46879889341266151</v>
      </c>
      <c r="P244" s="133">
        <f>1/(1+EXP(-L244))</f>
        <v>0.48849148682365778</v>
      </c>
      <c r="Q244" s="133">
        <f>1/(1+EXP(-M244))</f>
        <v>0.36120952542261658</v>
      </c>
      <c r="R244" s="133">
        <f>1/(1+EXP(-N244))</f>
        <v>0.37961240441131877</v>
      </c>
      <c r="S244" s="133">
        <v>0.14774701069466914</v>
      </c>
      <c r="T244" s="273">
        <f>1/(1+EXP(-S244))</f>
        <v>0.53686970744143336</v>
      </c>
      <c r="U244" s="147"/>
      <c r="V244" s="88">
        <v>-0.11578257313964166</v>
      </c>
      <c r="W244" s="278">
        <v>-3.734899618820689E-3</v>
      </c>
      <c r="X244" s="278"/>
      <c r="Y244" s="284">
        <v>1.2320637859068347E-2</v>
      </c>
      <c r="Z244" s="66">
        <v>-1.8140623062791541E-2</v>
      </c>
      <c r="AA244" s="66">
        <v>-1.828603511709051E-2</v>
      </c>
      <c r="AB244" s="88">
        <v>2.3786034225353452E-2</v>
      </c>
      <c r="AC244" s="278">
        <v>5.4999991082629422E-3</v>
      </c>
      <c r="AD244" s="283">
        <v>5.6454111625619113E-3</v>
      </c>
      <c r="AE244" s="282">
        <f>SUM(Y244:AB244)</f>
        <v>-3.1998609546025208E-4</v>
      </c>
      <c r="AF244" s="281">
        <v>-0.46165150577375735</v>
      </c>
      <c r="AG244" s="280">
        <v>6.19883854132387E-2</v>
      </c>
      <c r="AH244" s="279">
        <v>-0.1240068452655245</v>
      </c>
      <c r="AI244" s="278">
        <v>0.69568148922898754</v>
      </c>
      <c r="AJ244" s="278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</row>
    <row r="245" spans="1:93" s="1" customFormat="1" ht="15" thickBot="1" x14ac:dyDescent="0.4">
      <c r="A245" s="183"/>
      <c r="B245" s="277">
        <v>1</v>
      </c>
      <c r="C245" s="276">
        <v>1</v>
      </c>
      <c r="D245" s="275">
        <v>0</v>
      </c>
      <c r="E245" s="18"/>
      <c r="F245" s="17"/>
      <c r="G245" s="274"/>
      <c r="H245" s="274"/>
      <c r="I245" s="16"/>
      <c r="J245" s="241"/>
      <c r="K245" s="270"/>
      <c r="L245" s="270"/>
      <c r="M245" s="270"/>
      <c r="N245" s="270"/>
      <c r="O245" s="129"/>
      <c r="P245" s="129"/>
      <c r="Q245" s="129"/>
      <c r="R245" s="129"/>
      <c r="S245" s="129">
        <v>0.36490796842716666</v>
      </c>
      <c r="T245" s="273">
        <f>1/(1+EXP(-S245))</f>
        <v>0.59022799345921251</v>
      </c>
      <c r="U245" s="272"/>
      <c r="V245" s="269">
        <v>0.14755699836480313</v>
      </c>
      <c r="W245" s="263"/>
      <c r="X245" s="263"/>
      <c r="Y245" s="271"/>
      <c r="Z245" s="270"/>
      <c r="AA245" s="270"/>
      <c r="AB245" s="269"/>
      <c r="AC245" s="263"/>
      <c r="AD245" s="268"/>
      <c r="AE245" s="267"/>
      <c r="AF245" s="266"/>
      <c r="AG245" s="265"/>
      <c r="AH245" s="264"/>
      <c r="AI245" s="263"/>
      <c r="AJ245" s="263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</row>
    <row r="246" spans="1:93" s="1" customFormat="1" ht="15" thickBot="1" x14ac:dyDescent="0.4">
      <c r="A246" s="181">
        <f>A242+1</f>
        <v>60</v>
      </c>
      <c r="B246" s="108">
        <v>0</v>
      </c>
      <c r="C246" s="107">
        <v>0</v>
      </c>
      <c r="D246" s="297">
        <v>0</v>
      </c>
      <c r="E246" s="103" cm="1">
        <f t="array" ref="E246:F248">AF242:AG244</f>
        <v>-2.6900030567950779</v>
      </c>
      <c r="F246" s="286">
        <v>-2.6014782810138235</v>
      </c>
      <c r="G246" s="286" cm="1">
        <f t="array" ref="G246:G248">AI242:AI244</f>
        <v>-2.6700779572626487</v>
      </c>
      <c r="H246" s="286" cm="1">
        <f t="array" ref="H246:H248">AH242:AH244</f>
        <v>0.11977488665611657</v>
      </c>
      <c r="I246" s="296">
        <f>AJ242</f>
        <v>9.9991002528775075E-3</v>
      </c>
      <c r="J246" s="295">
        <v>3</v>
      </c>
      <c r="K246" s="294" cm="1">
        <f t="array" ref="K246:N248" xml:space="preserve"> MMULT(E246:F248, TRANSPOSE(B246:C249))+H246:H248</f>
        <v>0.11977488665611657</v>
      </c>
      <c r="L246" s="294">
        <v>-2.4817033943577069</v>
      </c>
      <c r="M246" s="294">
        <v>-2.5702281701389613</v>
      </c>
      <c r="N246" s="294">
        <v>-5.1717064511527848</v>
      </c>
      <c r="O246" s="135">
        <f>1/(1+EXP(-K246))</f>
        <v>0.52990797516733856</v>
      </c>
      <c r="P246" s="135">
        <f>1/(1+EXP(-L246))</f>
        <v>7.7150835481792315E-2</v>
      </c>
      <c r="Q246" s="135">
        <f>1/(1+EXP(-M246))</f>
        <v>7.1079237224772523E-2</v>
      </c>
      <c r="R246" s="135">
        <f>1/(1+EXP(-N246))</f>
        <v>5.6428541508892873E-3</v>
      </c>
      <c r="S246" s="293" cm="1">
        <f t="array" ref="S246:S249">MMULT(TRANSPOSE(O246:R248), G246:G248)+I246</f>
        <v>-0.93554601477169907</v>
      </c>
      <c r="T246" s="273">
        <f>1/(1+EXP(-S246))</f>
        <v>0.28180090418394049</v>
      </c>
      <c r="U246" s="292" cm="1">
        <f t="array" ref="U246">0.25*(-SUMPRODUCT(D246:D249,LN(T246:T249))-SUMPRODUCT(1-D246:D249,LN(1-T246:T249)))</f>
        <v>0.59794195713052001</v>
      </c>
      <c r="V246" s="99" cm="1">
        <f t="array" ref="V246:V249">0.25*(T246:T249-D246:D249)</f>
        <v>7.0450226045985123E-2</v>
      </c>
      <c r="W246" s="288" cm="1">
        <f t="array" ref="W246:W248" xml:space="preserve"> TRANSPOSE(MMULT( TRANSPOSE(_xlfn.ANCHORARRAY(V246)), TRANSPOSE(O246:R248)))</f>
        <v>2.1863451454746753E-2</v>
      </c>
      <c r="X246" s="288">
        <f>SUM(_xlfn.ANCHORARRAY(V246))</f>
        <v>-1.8835844955704673E-3</v>
      </c>
      <c r="Y246" s="291" cm="1">
        <f t="array" ref="Y246:AB248">(G246:G248)*(TRANSPOSE(_xlfn.ANCHORARRAY(V246))*(O246:R248)*(1-O246:R248))</f>
        <v>-4.6858639117502758E-2</v>
      </c>
      <c r="Z246" s="60">
        <v>2.0003637184599438E-2</v>
      </c>
      <c r="AA246" s="60">
        <v>2.0303800671364985E-2</v>
      </c>
      <c r="AB246" s="99">
        <v>-2.2181806172320109E-3</v>
      </c>
      <c r="AC246" s="288" cm="1">
        <f t="array" ref="AC246:AD248">MMULT((_xlfn.ANCHORARRAY(Y246)),(B246:C249))</f>
        <v>1.8085620054132973E-2</v>
      </c>
      <c r="AD246" s="290">
        <v>1.7785456567367425E-2</v>
      </c>
      <c r="AE246" s="282">
        <f>SUM(Y246:AB246)</f>
        <v>-8.7693818787703461E-3</v>
      </c>
      <c r="AF246" s="281" cm="1">
        <f t="array" ref="AF246:AG248">E246:F248-3*(_xlfn.ANCHORARRAY(AC246))</f>
        <v>-2.7442599169574766</v>
      </c>
      <c r="AG246" s="280">
        <v>-2.6548346507159257</v>
      </c>
      <c r="AH246" s="289" cm="1">
        <f t="array" ref="AH246:AH248">(H246:H248)-3*(AE246:AE248)</f>
        <v>0.14608303229242761</v>
      </c>
      <c r="AI246" s="288" cm="1">
        <f t="array" ref="AI246:AI248">G246:G248-3*(_xlfn.ANCHORARRAY(W246))</f>
        <v>-2.7356683116268892</v>
      </c>
      <c r="AJ246" s="288">
        <f>I246-3*(X246)</f>
        <v>1.5649853739588909E-2</v>
      </c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</row>
    <row r="247" spans="1:93" s="1" customFormat="1" ht="15" thickBot="1" x14ac:dyDescent="0.4">
      <c r="A247" s="182"/>
      <c r="B247" s="95">
        <v>0</v>
      </c>
      <c r="C247" s="94">
        <v>1</v>
      </c>
      <c r="D247" s="287">
        <v>1</v>
      </c>
      <c r="E247" s="36">
        <v>-0.75163530955229541</v>
      </c>
      <c r="F247" s="35">
        <v>0.4441507664253217</v>
      </c>
      <c r="G247" s="286">
        <v>0.31650731996391535</v>
      </c>
      <c r="H247" s="286">
        <v>-0.19274417447050116</v>
      </c>
      <c r="I247" s="34"/>
      <c r="J247" s="210"/>
      <c r="K247" s="285">
        <v>-0.19274417447050116</v>
      </c>
      <c r="L247" s="285">
        <v>0.25140659195482051</v>
      </c>
      <c r="M247" s="285">
        <v>-0.94437948402279659</v>
      </c>
      <c r="N247" s="285">
        <v>-0.50022871759747489</v>
      </c>
      <c r="O247" s="133">
        <f>1/(1+EXP(-K247))</f>
        <v>0.4519625814919076</v>
      </c>
      <c r="P247" s="133">
        <f>1/(1+EXP(-L247))</f>
        <v>0.56252268077346479</v>
      </c>
      <c r="Q247" s="133">
        <f>1/(1+EXP(-M247))</f>
        <v>0.28001655666244735</v>
      </c>
      <c r="R247" s="133">
        <f>1/(1+EXP(-N247))</f>
        <v>0.37748692081933322</v>
      </c>
      <c r="S247" s="133">
        <v>0.31910082807768303</v>
      </c>
      <c r="T247" s="273">
        <f>1/(1+EXP(-S247))</f>
        <v>0.579105101444499</v>
      </c>
      <c r="U247" s="147"/>
      <c r="V247" s="88">
        <v>-0.10522372463887525</v>
      </c>
      <c r="W247" s="278">
        <v>-3.7088825629557828E-3</v>
      </c>
      <c r="X247" s="278"/>
      <c r="Y247" s="284">
        <v>5.5230483093512417E-3</v>
      </c>
      <c r="Z247" s="66">
        <v>-8.1958312741871701E-3</v>
      </c>
      <c r="AA247" s="66">
        <v>-7.3488934364003295E-3</v>
      </c>
      <c r="AB247" s="88">
        <v>1.1011992018722281E-2</v>
      </c>
      <c r="AC247" s="278">
        <v>3.6630985823219511E-3</v>
      </c>
      <c r="AD247" s="283">
        <v>2.8161607445351105E-3</v>
      </c>
      <c r="AE247" s="282">
        <f>SUM(Y247:AB247)</f>
        <v>9.9031561748602268E-4</v>
      </c>
      <c r="AF247" s="281">
        <v>-0.76262460529926124</v>
      </c>
      <c r="AG247" s="280">
        <v>0.43570228419171636</v>
      </c>
      <c r="AH247" s="279">
        <v>-0.19571512132295923</v>
      </c>
      <c r="AI247" s="278">
        <v>0.32763396765278269</v>
      </c>
      <c r="AJ247" s="278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</row>
    <row r="248" spans="1:93" s="1" customFormat="1" ht="15" thickBot="1" x14ac:dyDescent="0.4">
      <c r="A248" s="182"/>
      <c r="B248" s="95">
        <v>1</v>
      </c>
      <c r="C248" s="94">
        <v>0</v>
      </c>
      <c r="D248" s="287">
        <v>1</v>
      </c>
      <c r="E248" s="36">
        <v>-0.46165150577375735</v>
      </c>
      <c r="F248" s="35">
        <v>6.19883854132387E-2</v>
      </c>
      <c r="G248" s="286">
        <v>0.69568148922898754</v>
      </c>
      <c r="H248" s="286">
        <v>-0.1240068452655245</v>
      </c>
      <c r="I248" s="34"/>
      <c r="J248" s="210"/>
      <c r="K248" s="285">
        <v>-0.1240068452655245</v>
      </c>
      <c r="L248" s="285">
        <v>-6.2018459852285795E-2</v>
      </c>
      <c r="M248" s="285">
        <v>-0.58565835103928188</v>
      </c>
      <c r="N248" s="285">
        <v>-0.52366996562604318</v>
      </c>
      <c r="O248" s="133">
        <f>1/(1+EXP(-K248))</f>
        <v>0.46903795559815015</v>
      </c>
      <c r="P248" s="133">
        <f>1/(1+EXP(-L248))</f>
        <v>0.48450035272918585</v>
      </c>
      <c r="Q248" s="133">
        <f>1/(1+EXP(-M248))</f>
        <v>0.35763164906192596</v>
      </c>
      <c r="R248" s="133">
        <f>1/(1+EXP(-N248))</f>
        <v>0.37199447419679599</v>
      </c>
      <c r="S248" s="133">
        <v>0.15763700382954401</v>
      </c>
      <c r="T248" s="273">
        <f>1/(1+EXP(-S248))</f>
        <v>0.53932784513809662</v>
      </c>
      <c r="U248" s="147"/>
      <c r="V248" s="88">
        <v>-0.11516803871547585</v>
      </c>
      <c r="W248" s="278">
        <v>-4.048097004770837E-3</v>
      </c>
      <c r="X248" s="278"/>
      <c r="Y248" s="284">
        <v>1.2205745314877824E-2</v>
      </c>
      <c r="Z248" s="66">
        <v>-1.8282963337236877E-2</v>
      </c>
      <c r="AA248" s="66">
        <v>-1.8406130606716298E-2</v>
      </c>
      <c r="AB248" s="88">
        <v>2.4062577281372739E-2</v>
      </c>
      <c r="AC248" s="278">
        <v>5.6564466746564408E-3</v>
      </c>
      <c r="AD248" s="283">
        <v>5.7796139441358627E-3</v>
      </c>
      <c r="AE248" s="282">
        <f>SUM(Y248:AB248)</f>
        <v>-4.207713477026101E-4</v>
      </c>
      <c r="AF248" s="281">
        <v>-0.47862084579772668</v>
      </c>
      <c r="AG248" s="280">
        <v>4.4649543580831112E-2</v>
      </c>
      <c r="AH248" s="279">
        <v>-0.12274453122241666</v>
      </c>
      <c r="AI248" s="278">
        <v>0.70782578024330001</v>
      </c>
      <c r="AJ248" s="27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</row>
    <row r="249" spans="1:93" s="1" customFormat="1" ht="15" thickBot="1" x14ac:dyDescent="0.4">
      <c r="A249" s="183"/>
      <c r="B249" s="277">
        <v>1</v>
      </c>
      <c r="C249" s="276">
        <v>1</v>
      </c>
      <c r="D249" s="275">
        <v>0</v>
      </c>
      <c r="E249" s="18"/>
      <c r="F249" s="17"/>
      <c r="G249" s="274"/>
      <c r="H249" s="274"/>
      <c r="I249" s="16"/>
      <c r="J249" s="241"/>
      <c r="K249" s="270"/>
      <c r="L249" s="270"/>
      <c r="M249" s="270"/>
      <c r="N249" s="270"/>
      <c r="O249" s="129"/>
      <c r="P249" s="129"/>
      <c r="Q249" s="129"/>
      <c r="R249" s="129"/>
      <c r="S249" s="129">
        <v>0.37319928319267903</v>
      </c>
      <c r="T249" s="273">
        <f>1/(1+EXP(-S249))</f>
        <v>0.59223181125118196</v>
      </c>
      <c r="U249" s="272"/>
      <c r="V249" s="269">
        <v>0.14805795281279549</v>
      </c>
      <c r="W249" s="263"/>
      <c r="X249" s="263"/>
      <c r="Y249" s="271"/>
      <c r="Z249" s="270"/>
      <c r="AA249" s="270"/>
      <c r="AB249" s="269"/>
      <c r="AC249" s="263"/>
      <c r="AD249" s="268"/>
      <c r="AE249" s="267"/>
      <c r="AF249" s="266"/>
      <c r="AG249" s="265"/>
      <c r="AH249" s="264"/>
      <c r="AI249" s="263"/>
      <c r="AJ249" s="263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</row>
    <row r="250" spans="1:93" s="1" customFormat="1" ht="15" thickBot="1" x14ac:dyDescent="0.4">
      <c r="A250" s="181">
        <f>A246+1</f>
        <v>61</v>
      </c>
      <c r="B250" s="108">
        <v>0</v>
      </c>
      <c r="C250" s="107">
        <v>0</v>
      </c>
      <c r="D250" s="297">
        <v>0</v>
      </c>
      <c r="E250" s="103" cm="1">
        <f t="array" ref="E250:F252">AF246:AG248</f>
        <v>-2.7442599169574766</v>
      </c>
      <c r="F250" s="286">
        <v>-2.6548346507159257</v>
      </c>
      <c r="G250" s="286" cm="1">
        <f t="array" ref="G250:G252">AI246:AI248</f>
        <v>-2.7356683116268892</v>
      </c>
      <c r="H250" s="286" cm="1">
        <f t="array" ref="H250:H252">AH246:AH248</f>
        <v>0.14608303229242761</v>
      </c>
      <c r="I250" s="296">
        <f>AJ246</f>
        <v>1.5649853739588909E-2</v>
      </c>
      <c r="J250" s="295">
        <v>3</v>
      </c>
      <c r="K250" s="294" cm="1">
        <f t="array" ref="K250:N252" xml:space="preserve"> MMULT(E250:F252, TRANSPOSE(B250:C253))+H250:H252</f>
        <v>0.14608303229242761</v>
      </c>
      <c r="L250" s="294">
        <v>-2.5087516184234979</v>
      </c>
      <c r="M250" s="294">
        <v>-2.5981768846650488</v>
      </c>
      <c r="N250" s="294">
        <v>-5.253011535380975</v>
      </c>
      <c r="O250" s="135">
        <f>1/(1+EXP(-K250))</f>
        <v>0.53645594952331344</v>
      </c>
      <c r="P250" s="135">
        <f>1/(1+EXP(-L250))</f>
        <v>7.5246931854099156E-2</v>
      </c>
      <c r="Q250" s="135">
        <f>1/(1+EXP(-M250))</f>
        <v>6.9255845151383749E-2</v>
      </c>
      <c r="R250" s="135">
        <f>1/(1+EXP(-N250))</f>
        <v>5.2045104430720251E-3</v>
      </c>
      <c r="S250" s="293" cm="1">
        <f t="array" ref="S250:S253">MMULT(TRANSPOSE(O250:R252), G250:G252)+I250</f>
        <v>-0.97185877556500611</v>
      </c>
      <c r="T250" s="273">
        <f>1/(1+EXP(-S250))</f>
        <v>0.27451016388570271</v>
      </c>
      <c r="U250" s="292" cm="1">
        <f t="array" ref="U250">0.25*(-SUMPRODUCT(D250:D253,LN(T250:T253))-SUMPRODUCT(1-D250:D253,LN(1-T250:T253)))</f>
        <v>0.5939779056059098</v>
      </c>
      <c r="V250" s="99" cm="1">
        <f t="array" ref="V250:V253">0.25*(T250:T253-D250:D253)</f>
        <v>6.8627540971425677E-2</v>
      </c>
      <c r="W250" s="288" cm="1">
        <f t="array" ref="W250:W252" xml:space="preserve"> TRANSPOSE(MMULT( TRANSPOSE(_xlfn.ANCHORARRAY(V250)), TRANSPOSE(O250:R252)))</f>
        <v>2.1802725160793787E-2</v>
      </c>
      <c r="X250" s="288">
        <f>SUM(_xlfn.ANCHORARRAY(V250))</f>
        <v>-1.7395344339414254E-3</v>
      </c>
      <c r="Y250" s="291" cm="1">
        <f t="array" ref="Y250:AB252">(G250:G252)*(TRANSPOSE(_xlfn.ANCHORARRAY(V250))*(O250:R252)*(1-O250:R252))</f>
        <v>-4.6686031109019289E-2</v>
      </c>
      <c r="Z250" s="60">
        <v>1.9866208766595297E-2</v>
      </c>
      <c r="AA250" s="60">
        <v>2.0199565256540798E-2</v>
      </c>
      <c r="AB250" s="99">
        <v>-2.1039171272999335E-3</v>
      </c>
      <c r="AC250" s="288" cm="1">
        <f t="array" ref="AC250:AD252">MMULT((_xlfn.ANCHORARRAY(Y250)),(B250:C253))</f>
        <v>1.8095648129240863E-2</v>
      </c>
      <c r="AD250" s="290">
        <v>1.7762291639295363E-2</v>
      </c>
      <c r="AE250" s="282">
        <f>SUM(Y250:AB250)</f>
        <v>-8.7241742131831269E-3</v>
      </c>
      <c r="AF250" s="281" cm="1">
        <f t="array" ref="AF250:AG252">E250:F252-3*(_xlfn.ANCHORARRAY(AC250))</f>
        <v>-2.7985468613451991</v>
      </c>
      <c r="AG250" s="280">
        <v>-2.7081215256338118</v>
      </c>
      <c r="AH250" s="289" cm="1">
        <f t="array" ref="AH250:AH252">(H250:H252)-3*(AE250:AE252)</f>
        <v>0.172255554931977</v>
      </c>
      <c r="AI250" s="288" cm="1">
        <f t="array" ref="AI250:AI252">G250:G252-3*(_xlfn.ANCHORARRAY(W250))</f>
        <v>-2.8010764871092704</v>
      </c>
      <c r="AJ250" s="288">
        <f>I250-3*(X250)</f>
        <v>2.0868457041413185E-2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</row>
    <row r="251" spans="1:93" s="1" customFormat="1" ht="15" thickBot="1" x14ac:dyDescent="0.4">
      <c r="A251" s="182"/>
      <c r="B251" s="95">
        <v>0</v>
      </c>
      <c r="C251" s="94">
        <v>1</v>
      </c>
      <c r="D251" s="287">
        <v>1</v>
      </c>
      <c r="E251" s="36">
        <v>-0.76262460529926124</v>
      </c>
      <c r="F251" s="35">
        <v>0.43570228419171636</v>
      </c>
      <c r="G251" s="286">
        <v>0.32763396765278269</v>
      </c>
      <c r="H251" s="286">
        <v>-0.19571512132295923</v>
      </c>
      <c r="I251" s="34"/>
      <c r="J251" s="210"/>
      <c r="K251" s="285">
        <v>-0.19571512132295923</v>
      </c>
      <c r="L251" s="285">
        <v>0.23998716286875713</v>
      </c>
      <c r="M251" s="285">
        <v>-0.95833972662222044</v>
      </c>
      <c r="N251" s="285">
        <v>-0.52263744243050414</v>
      </c>
      <c r="O251" s="133">
        <f>1/(1+EXP(-K251))</f>
        <v>0.45122680606524207</v>
      </c>
      <c r="P251" s="133">
        <f>1/(1+EXP(-L251))</f>
        <v>0.5597104857555717</v>
      </c>
      <c r="Q251" s="133">
        <f>1/(1+EXP(-M251))</f>
        <v>0.27721073237599225</v>
      </c>
      <c r="R251" s="133">
        <f>1/(1+EXP(-N251))</f>
        <v>0.37223571853851267</v>
      </c>
      <c r="S251" s="133">
        <v>0.33327987187151087</v>
      </c>
      <c r="T251" s="273">
        <f>1/(1+EXP(-S251))</f>
        <v>0.5825572055311109</v>
      </c>
      <c r="U251" s="147"/>
      <c r="V251" s="88">
        <v>-0.10436069861722228</v>
      </c>
      <c r="W251" s="278">
        <v>-3.9065200238498216E-3</v>
      </c>
      <c r="X251" s="278"/>
      <c r="Y251" s="284">
        <v>5.5676911984398709E-3</v>
      </c>
      <c r="Z251" s="66">
        <v>-8.4261208700335457E-3</v>
      </c>
      <c r="AA251" s="66">
        <v>-7.519734174036557E-3</v>
      </c>
      <c r="AB251" s="88">
        <v>1.1372476929338668E-2</v>
      </c>
      <c r="AC251" s="278">
        <v>3.8527427553021109E-3</v>
      </c>
      <c r="AD251" s="283">
        <v>2.9463560593051222E-3</v>
      </c>
      <c r="AE251" s="282">
        <f>SUM(Y251:AB251)</f>
        <v>9.9431308370843616E-4</v>
      </c>
      <c r="AF251" s="281">
        <v>-0.77418283356516759</v>
      </c>
      <c r="AG251" s="280">
        <v>0.42686321601380101</v>
      </c>
      <c r="AH251" s="279">
        <v>-0.19869806057408454</v>
      </c>
      <c r="AI251" s="278">
        <v>0.33935352772433214</v>
      </c>
      <c r="AJ251" s="278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</row>
    <row r="252" spans="1:93" s="1" customFormat="1" ht="15" thickBot="1" x14ac:dyDescent="0.4">
      <c r="A252" s="182"/>
      <c r="B252" s="95">
        <v>1</v>
      </c>
      <c r="C252" s="94">
        <v>0</v>
      </c>
      <c r="D252" s="287">
        <v>1</v>
      </c>
      <c r="E252" s="36">
        <v>-0.47862084579772668</v>
      </c>
      <c r="F252" s="35">
        <v>4.4649543580831112E-2</v>
      </c>
      <c r="G252" s="286">
        <v>0.70782578024330001</v>
      </c>
      <c r="H252" s="286">
        <v>-0.12274453122241666</v>
      </c>
      <c r="I252" s="34"/>
      <c r="J252" s="210"/>
      <c r="K252" s="285">
        <v>-0.12274453122241666</v>
      </c>
      <c r="L252" s="285">
        <v>-7.8094987641585539E-2</v>
      </c>
      <c r="M252" s="285">
        <v>-0.60136537702014337</v>
      </c>
      <c r="N252" s="285">
        <v>-0.55671583343931219</v>
      </c>
      <c r="O252" s="133">
        <f>1/(1+EXP(-K252))</f>
        <v>0.46935233623930189</v>
      </c>
      <c r="P252" s="133">
        <f>1/(1+EXP(-L252))</f>
        <v>0.4804861697047294</v>
      </c>
      <c r="Q252" s="133">
        <f>1/(1+EXP(-M252))</f>
        <v>0.35403137919003802</v>
      </c>
      <c r="R252" s="133">
        <f>1/(1+EXP(-N252))</f>
        <v>0.36430769249211031</v>
      </c>
      <c r="S252" s="133">
        <v>0.16760502209408998</v>
      </c>
      <c r="T252" s="273">
        <f>1/(1+EXP(-S252))</f>
        <v>0.54180344139257941</v>
      </c>
      <c r="U252" s="147"/>
      <c r="V252" s="88">
        <v>-0.11454913965185515</v>
      </c>
      <c r="W252" s="278">
        <v>-4.3720943816992278E-3</v>
      </c>
      <c r="X252" s="278"/>
      <c r="Y252" s="284">
        <v>1.2098458930661592E-2</v>
      </c>
      <c r="Z252" s="66">
        <v>-1.8439169612951185E-2</v>
      </c>
      <c r="AA252" s="66">
        <v>-1.8542632318248268E-2</v>
      </c>
      <c r="AB252" s="88">
        <v>2.4349675141324245E-2</v>
      </c>
      <c r="AC252" s="278">
        <v>5.8070428230759773E-3</v>
      </c>
      <c r="AD252" s="283">
        <v>5.9105055283730605E-3</v>
      </c>
      <c r="AE252" s="282">
        <f>SUM(Y252:AB252)</f>
        <v>-5.3366785921361501E-4</v>
      </c>
      <c r="AF252" s="281">
        <v>-0.49604197426695462</v>
      </c>
      <c r="AG252" s="280">
        <v>2.6918026995711931E-2</v>
      </c>
      <c r="AH252" s="279">
        <v>-0.12114352764477582</v>
      </c>
      <c r="AI252" s="278">
        <v>0.72094206338839772</v>
      </c>
      <c r="AJ252" s="278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</row>
    <row r="253" spans="1:93" s="1" customFormat="1" ht="15" thickBot="1" x14ac:dyDescent="0.4">
      <c r="A253" s="183"/>
      <c r="B253" s="277">
        <v>1</v>
      </c>
      <c r="C253" s="276">
        <v>1</v>
      </c>
      <c r="D253" s="275">
        <v>0</v>
      </c>
      <c r="E253" s="18"/>
      <c r="F253" s="17"/>
      <c r="G253" s="274"/>
      <c r="H253" s="274"/>
      <c r="I253" s="16"/>
      <c r="J253" s="241"/>
      <c r="K253" s="270"/>
      <c r="L253" s="270"/>
      <c r="M253" s="270"/>
      <c r="N253" s="270"/>
      <c r="O253" s="129"/>
      <c r="P253" s="129"/>
      <c r="Q253" s="129"/>
      <c r="R253" s="129"/>
      <c r="S253" s="129">
        <v>0.38123548149666708</v>
      </c>
      <c r="T253" s="273">
        <f>1/(1+EXP(-S253))</f>
        <v>0.59417105145484128</v>
      </c>
      <c r="U253" s="272"/>
      <c r="V253" s="269">
        <v>0.14854276286371032</v>
      </c>
      <c r="W253" s="263"/>
      <c r="X253" s="263"/>
      <c r="Y253" s="271"/>
      <c r="Z253" s="270"/>
      <c r="AA253" s="270"/>
      <c r="AB253" s="269"/>
      <c r="AC253" s="263"/>
      <c r="AD253" s="268"/>
      <c r="AE253" s="267"/>
      <c r="AF253" s="266"/>
      <c r="AG253" s="265"/>
      <c r="AH253" s="264"/>
      <c r="AI253" s="263"/>
      <c r="AJ253" s="26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</row>
    <row r="254" spans="1:93" s="1" customFormat="1" ht="15" thickBot="1" x14ac:dyDescent="0.4">
      <c r="A254" s="181">
        <f>A250+1</f>
        <v>62</v>
      </c>
      <c r="B254" s="108">
        <v>0</v>
      </c>
      <c r="C254" s="107">
        <v>0</v>
      </c>
      <c r="D254" s="297">
        <v>0</v>
      </c>
      <c r="E254" s="103" cm="1">
        <f t="array" ref="E254:F256">AF250:AG252</f>
        <v>-2.7985468613451991</v>
      </c>
      <c r="F254" s="286">
        <v>-2.7081215256338118</v>
      </c>
      <c r="G254" s="286" cm="1">
        <f t="array" ref="G254:G256">AI250:AI252</f>
        <v>-2.8010764871092704</v>
      </c>
      <c r="H254" s="286" cm="1">
        <f t="array" ref="H254:H256">AH250:AH252</f>
        <v>0.172255554931977</v>
      </c>
      <c r="I254" s="296">
        <f>AJ250</f>
        <v>2.0868457041413185E-2</v>
      </c>
      <c r="J254" s="295">
        <v>3</v>
      </c>
      <c r="K254" s="294" cm="1">
        <f t="array" ref="K254:N256" xml:space="preserve"> MMULT(E254:F256, TRANSPOSE(B254:C257))+H254:H256</f>
        <v>0.172255554931977</v>
      </c>
      <c r="L254" s="294">
        <v>-2.5358659707018347</v>
      </c>
      <c r="M254" s="294">
        <v>-2.6262913064132221</v>
      </c>
      <c r="N254" s="294">
        <v>-5.3344128320470343</v>
      </c>
      <c r="O254" s="135">
        <f>1/(1+EXP(-K254))</f>
        <v>0.54295772118515084</v>
      </c>
      <c r="P254" s="135">
        <f>1/(1+EXP(-L254))</f>
        <v>7.3381779282549423E-2</v>
      </c>
      <c r="Q254" s="135">
        <f>1/(1+EXP(-M254))</f>
        <v>6.7465404725371325E-2</v>
      </c>
      <c r="R254" s="135">
        <f>1/(1+EXP(-N254))</f>
        <v>4.7995938418618159E-3</v>
      </c>
      <c r="S254" s="293" cm="1">
        <f t="array" ref="S254:S257">MMULT(TRANSPOSE(O254:R256), G254:G256)+I254</f>
        <v>-1.0084595345490734</v>
      </c>
      <c r="T254" s="273">
        <f>1/(1+EXP(-S254))</f>
        <v>0.26728143052539305</v>
      </c>
      <c r="U254" s="292" cm="1">
        <f t="array" ref="U254">0.25*(-SUMPRODUCT(D254:D257,LN(T254:T257))-SUMPRODUCT(1-D254:D257,LN(1-T254:T257)))</f>
        <v>0.58999976834411227</v>
      </c>
      <c r="V254" s="99" cm="1">
        <f t="array" ref="V254:V257">0.25*(T254:T257-D254:D257)</f>
        <v>6.6820357631348262E-2</v>
      </c>
      <c r="W254" s="288" cm="1">
        <f t="array" ref="W254:W256" xml:space="preserve"> TRANSPOSE(MMULT( TRANSPOSE(_xlfn.ANCHORARRAY(V254)), TRANSPOSE(O254:R256)))</f>
        <v>2.1715993646092498E-2</v>
      </c>
      <c r="X254" s="288">
        <f>SUM(_xlfn.ANCHORARRAY(V254))</f>
        <v>-1.5802741252840535E-3</v>
      </c>
      <c r="Y254" s="291" cm="1">
        <f t="array" ref="Y254:AB256">(G254:G256)*(TRANSPOSE(_xlfn.ANCHORARRAY(V254))*(O254:R256)*(1-O254:R256))</f>
        <v>-4.6446838006505134E-2</v>
      </c>
      <c r="Z254" s="60">
        <v>1.9709404082952131E-2</v>
      </c>
      <c r="AA254" s="60">
        <v>2.0077168949679102E-2</v>
      </c>
      <c r="AB254" s="99">
        <v>-1.9936576158164588E-3</v>
      </c>
      <c r="AC254" s="288" cm="1">
        <f t="array" ref="AC254:AD256">MMULT((_xlfn.ANCHORARRAY(Y254)),(B254:C257))</f>
        <v>1.8083511333862642E-2</v>
      </c>
      <c r="AD254" s="290">
        <v>1.7715746467135671E-2</v>
      </c>
      <c r="AE254" s="282">
        <f>SUM(Y254:AB254)</f>
        <v>-8.6539225896903604E-3</v>
      </c>
      <c r="AF254" s="281" cm="1">
        <f t="array" ref="AF254:AG256">E254:F256-3*(_xlfn.ANCHORARRAY(AC254))</f>
        <v>-2.8527973953467871</v>
      </c>
      <c r="AG254" s="280">
        <v>-2.761268765035219</v>
      </c>
      <c r="AH254" s="289" cm="1">
        <f t="array" ref="AH254:AH256">(H254:H256)-3*(AE254:AE256)</f>
        <v>0.19821732270104808</v>
      </c>
      <c r="AI254" s="288" cm="1">
        <f t="array" ref="AI254:AI256">G254:G256-3*(_xlfn.ANCHORARRAY(W254))</f>
        <v>-2.8662244680475477</v>
      </c>
      <c r="AJ254" s="288">
        <f>I254-3*(X254)</f>
        <v>2.5609279417265346E-2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</row>
    <row r="255" spans="1:93" s="1" customFormat="1" ht="15" thickBot="1" x14ac:dyDescent="0.4">
      <c r="A255" s="182"/>
      <c r="B255" s="95">
        <v>0</v>
      </c>
      <c r="C255" s="94">
        <v>1</v>
      </c>
      <c r="D255" s="287">
        <v>1</v>
      </c>
      <c r="E255" s="36">
        <v>-0.77418283356516759</v>
      </c>
      <c r="F255" s="35">
        <v>0.42686321601380101</v>
      </c>
      <c r="G255" s="286">
        <v>0.33935352772433214</v>
      </c>
      <c r="H255" s="286">
        <v>-0.19869806057408454</v>
      </c>
      <c r="I255" s="34"/>
      <c r="J255" s="210"/>
      <c r="K255" s="285">
        <v>-0.19869806057408454</v>
      </c>
      <c r="L255" s="285">
        <v>0.22816515543971647</v>
      </c>
      <c r="M255" s="285">
        <v>-0.97288089413925216</v>
      </c>
      <c r="N255" s="285">
        <v>-0.5460176781254511</v>
      </c>
      <c r="O255" s="133">
        <f>1/(1+EXP(-K255))</f>
        <v>0.45048827513589002</v>
      </c>
      <c r="P255" s="133">
        <f>1/(1+EXP(-L255))</f>
        <v>0.55679510939574006</v>
      </c>
      <c r="Q255" s="133">
        <f>1/(1+EXP(-M255))</f>
        <v>0.27430665146469613</v>
      </c>
      <c r="R255" s="133">
        <f>1/(1+EXP(-N255))</f>
        <v>0.36678883067953172</v>
      </c>
      <c r="S255" s="133">
        <v>0.34777166899462653</v>
      </c>
      <c r="T255" s="273">
        <f>1/(1+EXP(-S255))</f>
        <v>0.58607711035965726</v>
      </c>
      <c r="U255" s="147"/>
      <c r="V255" s="88">
        <v>-0.10348072241008568</v>
      </c>
      <c r="W255" s="278">
        <v>-4.1124543121927315E-3</v>
      </c>
      <c r="X255" s="278"/>
      <c r="Y255" s="284">
        <v>5.6133435043323075E-3</v>
      </c>
      <c r="Z255" s="66">
        <v>-8.6658621468158024E-3</v>
      </c>
      <c r="AA255" s="66">
        <v>-7.6961455525720399E-3</v>
      </c>
      <c r="AB255" s="88">
        <v>1.1744312896815859E-2</v>
      </c>
      <c r="AC255" s="278">
        <v>4.0481673442438193E-3</v>
      </c>
      <c r="AD255" s="283">
        <v>3.0784507500000568E-3</v>
      </c>
      <c r="AE255" s="282">
        <f>SUM(Y255:AB255)</f>
        <v>9.9564870176032348E-4</v>
      </c>
      <c r="AF255" s="281">
        <v>-0.78632733559789902</v>
      </c>
      <c r="AG255" s="280">
        <v>0.41762786376380084</v>
      </c>
      <c r="AH255" s="279">
        <v>-0.20168500667936551</v>
      </c>
      <c r="AI255" s="278">
        <v>0.3516908906609103</v>
      </c>
      <c r="AJ255" s="278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</row>
    <row r="256" spans="1:93" s="1" customFormat="1" ht="15" thickBot="1" x14ac:dyDescent="0.4">
      <c r="A256" s="182"/>
      <c r="B256" s="95">
        <v>1</v>
      </c>
      <c r="C256" s="94">
        <v>0</v>
      </c>
      <c r="D256" s="287">
        <v>1</v>
      </c>
      <c r="E256" s="36">
        <v>-0.49604197426695462</v>
      </c>
      <c r="F256" s="35">
        <v>2.6918026995711931E-2</v>
      </c>
      <c r="G256" s="286">
        <v>0.72094206338839772</v>
      </c>
      <c r="H256" s="286">
        <v>-0.12114352764477582</v>
      </c>
      <c r="I256" s="34"/>
      <c r="J256" s="210"/>
      <c r="K256" s="285">
        <v>-0.12114352764477582</v>
      </c>
      <c r="L256" s="285">
        <v>-9.422550064906389E-2</v>
      </c>
      <c r="M256" s="285">
        <v>-0.61718550191173049</v>
      </c>
      <c r="N256" s="285">
        <v>-0.5902674749160185</v>
      </c>
      <c r="O256" s="133">
        <f>1/(1+EXP(-K256))</f>
        <v>0.46975110282531285</v>
      </c>
      <c r="P256" s="133">
        <f>1/(1+EXP(-L256))</f>
        <v>0.47646103804273182</v>
      </c>
      <c r="Q256" s="133">
        <f>1/(1+EXP(-M256))</f>
        <v>0.35042183540055688</v>
      </c>
      <c r="R256" s="133">
        <f>1/(1+EXP(-N256))</f>
        <v>0.35657348549331586</v>
      </c>
      <c r="S256" s="133">
        <v>0.17761346909468531</v>
      </c>
      <c r="T256" s="273">
        <f>1/(1+EXP(-S256))</f>
        <v>0.54428700328162594</v>
      </c>
      <c r="U256" s="147"/>
      <c r="V256" s="88">
        <v>-0.11392824917959352</v>
      </c>
      <c r="W256" s="278">
        <v>-4.7061188080566724E-3</v>
      </c>
      <c r="X256" s="278"/>
      <c r="Y256" s="284">
        <v>1.1999322980098627E-2</v>
      </c>
      <c r="Z256" s="66">
        <v>-1.8609564814387559E-2</v>
      </c>
      <c r="AA256" s="66">
        <v>-1.8696243955963299E-2</v>
      </c>
      <c r="AB256" s="88">
        <v>2.4646709200555297E-2</v>
      </c>
      <c r="AC256" s="278">
        <v>5.950465244591998E-3</v>
      </c>
      <c r="AD256" s="283">
        <v>6.0371443861677379E-3</v>
      </c>
      <c r="AE256" s="282">
        <f>SUM(Y256:AB256)</f>
        <v>-6.5977658969693445E-4</v>
      </c>
      <c r="AF256" s="281">
        <v>-0.51389337000073065</v>
      </c>
      <c r="AG256" s="280">
        <v>8.806593837208717E-3</v>
      </c>
      <c r="AH256" s="279">
        <v>-0.11916419787568501</v>
      </c>
      <c r="AI256" s="278">
        <v>0.73506041981256776</v>
      </c>
      <c r="AJ256" s="278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</row>
    <row r="257" spans="1:93" s="1" customFormat="1" ht="15" thickBot="1" x14ac:dyDescent="0.4">
      <c r="A257" s="183"/>
      <c r="B257" s="277">
        <v>1</v>
      </c>
      <c r="C257" s="276">
        <v>1</v>
      </c>
      <c r="D257" s="275">
        <v>0</v>
      </c>
      <c r="E257" s="18"/>
      <c r="F257" s="17"/>
      <c r="G257" s="274"/>
      <c r="H257" s="274"/>
      <c r="I257" s="16"/>
      <c r="J257" s="241"/>
      <c r="K257" s="270"/>
      <c r="L257" s="270"/>
      <c r="M257" s="270"/>
      <c r="N257" s="270"/>
      <c r="O257" s="129"/>
      <c r="P257" s="129"/>
      <c r="Q257" s="129"/>
      <c r="R257" s="129"/>
      <c r="S257" s="129">
        <v>0.38896433558542542</v>
      </c>
      <c r="T257" s="273">
        <f>1/(1+EXP(-S257))</f>
        <v>0.5960333593321876</v>
      </c>
      <c r="U257" s="272"/>
      <c r="V257" s="269">
        <v>0.1490083398330469</v>
      </c>
      <c r="W257" s="263"/>
      <c r="X257" s="263"/>
      <c r="Y257" s="271"/>
      <c r="Z257" s="270"/>
      <c r="AA257" s="270"/>
      <c r="AB257" s="269"/>
      <c r="AC257" s="263"/>
      <c r="AD257" s="268"/>
      <c r="AE257" s="267"/>
      <c r="AF257" s="266"/>
      <c r="AG257" s="265"/>
      <c r="AH257" s="264"/>
      <c r="AI257" s="263"/>
      <c r="AJ257" s="263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</row>
    <row r="258" spans="1:93" s="1" customFormat="1" ht="15" thickBot="1" x14ac:dyDescent="0.4">
      <c r="A258" s="181">
        <f>A254+1</f>
        <v>63</v>
      </c>
      <c r="B258" s="108">
        <v>0</v>
      </c>
      <c r="C258" s="107">
        <v>0</v>
      </c>
      <c r="D258" s="297">
        <v>0</v>
      </c>
      <c r="E258" s="103" cm="1">
        <f t="array" ref="E258:F260">AF254:AG256</f>
        <v>-2.8527973953467871</v>
      </c>
      <c r="F258" s="286">
        <v>-2.761268765035219</v>
      </c>
      <c r="G258" s="286" cm="1">
        <f t="array" ref="G258:G260">AI254:AI256</f>
        <v>-2.8662244680475477</v>
      </c>
      <c r="H258" s="286" cm="1">
        <f t="array" ref="H258:H260">AH254:AH256</f>
        <v>0.19821732270104808</v>
      </c>
      <c r="I258" s="296">
        <f>AJ254</f>
        <v>2.5609279417265346E-2</v>
      </c>
      <c r="J258" s="295">
        <v>3</v>
      </c>
      <c r="K258" s="294" cm="1">
        <f t="array" ref="K258:N260" xml:space="preserve"> MMULT(E258:F260, TRANSPOSE(B258:C261))+H258:H260</f>
        <v>0.19821732270104808</v>
      </c>
      <c r="L258" s="294">
        <v>-2.5630514423341708</v>
      </c>
      <c r="M258" s="294">
        <v>-2.6545800726457389</v>
      </c>
      <c r="N258" s="294">
        <v>-5.4158488376809579</v>
      </c>
      <c r="O258" s="135">
        <f>1/(1+EXP(-K258))</f>
        <v>0.5493927160515375</v>
      </c>
      <c r="P258" s="135">
        <f>1/(1+EXP(-L258))</f>
        <v>7.1554555991409294E-2</v>
      </c>
      <c r="Q258" s="135">
        <f>1/(1+EXP(-M258))</f>
        <v>6.5707279701888666E-2</v>
      </c>
      <c r="R258" s="135">
        <f>1/(1+EXP(-N258))</f>
        <v>4.4258870912930806E-3</v>
      </c>
      <c r="S258" s="293" cm="1">
        <f t="array" ref="S258:S261">MMULT(TRANSPOSE(O258:R260), G258:G260)+I258</f>
        <v>-1.0452430848864582</v>
      </c>
      <c r="T258" s="273">
        <f>1/(1+EXP(-S258))</f>
        <v>0.26013960478586173</v>
      </c>
      <c r="U258" s="292" cm="1">
        <f t="array" ref="U258">0.25*(-SUMPRODUCT(D258:D261,LN(T258:T261))-SUMPRODUCT(1-D258:D261,LN(1-T258:T261)))</f>
        <v>0.5860151408413683</v>
      </c>
      <c r="V258" s="99" cm="1">
        <f t="array" ref="V258:V261">0.25*(T258:T261-D258:D261)</f>
        <v>6.5034901196465433E-2</v>
      </c>
      <c r="W258" s="288" cm="1">
        <f t="array" ref="W258:W260" xml:space="preserve"> TRANSPOSE(MMULT( TRANSPOSE(_xlfn.ANCHORARRAY(V258)), TRANSPOSE(O258:R260)))</f>
        <v>2.1605534654743047E-2</v>
      </c>
      <c r="X258" s="288">
        <f>SUM(_xlfn.ANCHORARRAY(V258))</f>
        <v>-1.4068292693995843E-3</v>
      </c>
      <c r="Y258" s="291" cm="1">
        <f t="array" ref="Y258:AB260">(G258:G260)*(TRANSPOSE(_xlfn.ANCHORARRAY(V258))*(O258:R260)*(1-O258:R260))</f>
        <v>-4.6146396017679572E-2</v>
      </c>
      <c r="Z258" s="60">
        <v>1.9533994659693237E-2</v>
      </c>
      <c r="AA258" s="60">
        <v>1.9937293231845347E-2</v>
      </c>
      <c r="AB258" s="99">
        <v>-1.8874924956989467E-3</v>
      </c>
      <c r="AC258" s="288" cm="1">
        <f t="array" ref="AC258:AD260">MMULT((_xlfn.ANCHORARRAY(Y258)),(B258:C261))</f>
        <v>1.8049800736146399E-2</v>
      </c>
      <c r="AD258" s="290">
        <v>1.7646502163994288E-2</v>
      </c>
      <c r="AE258" s="282">
        <f>SUM(Y258:AB258)</f>
        <v>-8.5626006218399355E-3</v>
      </c>
      <c r="AF258" s="281" cm="1">
        <f t="array" ref="AF258:AG260">E258:F260-3*(_xlfn.ANCHORARRAY(AC258))</f>
        <v>-2.9069467975552263</v>
      </c>
      <c r="AG258" s="280">
        <v>-2.8142082715272019</v>
      </c>
      <c r="AH258" s="289" cm="1">
        <f t="array" ref="AH258:AH260">(H258:H260)-3*(AE258:AE260)</f>
        <v>0.22390512456656789</v>
      </c>
      <c r="AI258" s="288" cm="1">
        <f t="array" ref="AI258:AI260">G258:G260-3*(_xlfn.ANCHORARRAY(W258))</f>
        <v>-2.931041072011777</v>
      </c>
      <c r="AJ258" s="288">
        <f>I258-3*(X258)</f>
        <v>2.9829767225464099E-2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</row>
    <row r="259" spans="1:93" s="1" customFormat="1" ht="15" thickBot="1" x14ac:dyDescent="0.4">
      <c r="A259" s="182"/>
      <c r="B259" s="95">
        <v>0</v>
      </c>
      <c r="C259" s="94">
        <v>1</v>
      </c>
      <c r="D259" s="287">
        <v>1</v>
      </c>
      <c r="E259" s="36">
        <v>-0.78632733559789902</v>
      </c>
      <c r="F259" s="35">
        <v>0.41762786376380084</v>
      </c>
      <c r="G259" s="286">
        <v>0.3516908906609103</v>
      </c>
      <c r="H259" s="286">
        <v>-0.20168500667936551</v>
      </c>
      <c r="I259" s="34"/>
      <c r="J259" s="210"/>
      <c r="K259" s="285">
        <v>-0.20168500667936551</v>
      </c>
      <c r="L259" s="285">
        <v>0.21594285708443534</v>
      </c>
      <c r="M259" s="285">
        <v>-0.98801234227726453</v>
      </c>
      <c r="N259" s="285">
        <v>-0.57038447851346374</v>
      </c>
      <c r="O259" s="133">
        <f>1/(1+EXP(-K259))</f>
        <v>0.44974897072635195</v>
      </c>
      <c r="P259" s="133">
        <f>1/(1+EXP(-L259))</f>
        <v>0.55377690251846046</v>
      </c>
      <c r="Q259" s="133">
        <f>1/(1+EXP(-M259))</f>
        <v>0.27130485598917053</v>
      </c>
      <c r="R259" s="133">
        <f>1/(1+EXP(-N259))</f>
        <v>0.36114811317467427</v>
      </c>
      <c r="S259" s="133">
        <v>0.36254704253888115</v>
      </c>
      <c r="T259" s="273">
        <f>1/(1+EXP(-S259))</f>
        <v>0.58965686110093596</v>
      </c>
      <c r="U259" s="147"/>
      <c r="V259" s="88">
        <v>-0.10258578472476601</v>
      </c>
      <c r="W259" s="278">
        <v>-4.3269655754640118E-3</v>
      </c>
      <c r="X259" s="278"/>
      <c r="Y259" s="284">
        <v>5.6602895256046403E-3</v>
      </c>
      <c r="Z259" s="66">
        <v>-8.9152841329526306E-3</v>
      </c>
      <c r="AA259" s="66">
        <v>-7.8781474822318676E-3</v>
      </c>
      <c r="AB259" s="88">
        <v>1.2126843143780481E-2</v>
      </c>
      <c r="AC259" s="278">
        <v>4.248695661548613E-3</v>
      </c>
      <c r="AD259" s="283">
        <v>3.21155901082785E-3</v>
      </c>
      <c r="AE259" s="282">
        <f>SUM(Y259:AB259)</f>
        <v>9.9370105420062277E-4</v>
      </c>
      <c r="AF259" s="281">
        <v>-0.79907342258254488</v>
      </c>
      <c r="AG259" s="280">
        <v>0.40799318673131729</v>
      </c>
      <c r="AH259" s="279">
        <v>-0.20466610984196737</v>
      </c>
      <c r="AI259" s="278">
        <v>0.36467178738730233</v>
      </c>
      <c r="AJ259" s="278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</row>
    <row r="260" spans="1:93" s="1" customFormat="1" ht="15" thickBot="1" x14ac:dyDescent="0.4">
      <c r="A260" s="182"/>
      <c r="B260" s="95">
        <v>1</v>
      </c>
      <c r="C260" s="94">
        <v>0</v>
      </c>
      <c r="D260" s="287">
        <v>1</v>
      </c>
      <c r="E260" s="36">
        <v>-0.51389337000073065</v>
      </c>
      <c r="F260" s="35">
        <v>8.806593837208717E-3</v>
      </c>
      <c r="G260" s="286">
        <v>0.73506041981256776</v>
      </c>
      <c r="H260" s="286">
        <v>-0.11916419787568501</v>
      </c>
      <c r="I260" s="34"/>
      <c r="J260" s="210"/>
      <c r="K260" s="285">
        <v>-0.11916419787568501</v>
      </c>
      <c r="L260" s="285">
        <v>-0.11035760403847629</v>
      </c>
      <c r="M260" s="285">
        <v>-0.63305756787641565</v>
      </c>
      <c r="N260" s="285">
        <v>-0.62425097403920693</v>
      </c>
      <c r="O260" s="133">
        <f>1/(1+EXP(-K260))</f>
        <v>0.47024415354842891</v>
      </c>
      <c r="P260" s="133">
        <f>1/(1+EXP(-L260))</f>
        <v>0.47243856541597506</v>
      </c>
      <c r="Q260" s="133">
        <f>1/(1+EXP(-M260))</f>
        <v>0.34681756720954399</v>
      </c>
      <c r="R260" s="133">
        <f>1/(1+EXP(-N260))</f>
        <v>0.34881525219440568</v>
      </c>
      <c r="S260" s="133">
        <v>0.18762477960175034</v>
      </c>
      <c r="T260" s="273">
        <f>1/(1+EXP(-S260))</f>
        <v>0.54676907412926801</v>
      </c>
      <c r="U260" s="147"/>
      <c r="V260" s="88">
        <v>-0.113307731467683</v>
      </c>
      <c r="W260" s="278">
        <v>-5.0492483477343406E-3</v>
      </c>
      <c r="X260" s="278"/>
      <c r="Y260" s="284">
        <v>1.190881877020686E-2</v>
      </c>
      <c r="Z260" s="66">
        <v>-1.879440606534143E-2</v>
      </c>
      <c r="AA260" s="66">
        <v>-1.8867665423226133E-2</v>
      </c>
      <c r="AB260" s="88">
        <v>2.4953061285104095E-2</v>
      </c>
      <c r="AC260" s="278">
        <v>6.0853958618779617E-3</v>
      </c>
      <c r="AD260" s="283">
        <v>6.1586552197626654E-3</v>
      </c>
      <c r="AE260" s="282">
        <f>SUM(Y260:AB260)</f>
        <v>-8.0019143325660638E-4</v>
      </c>
      <c r="AF260" s="281">
        <v>-0.53214955758636451</v>
      </c>
      <c r="AG260" s="280">
        <v>-9.6693718220792792E-3</v>
      </c>
      <c r="AH260" s="279">
        <v>-0.11676362357591519</v>
      </c>
      <c r="AI260" s="278">
        <v>0.7502081648557708</v>
      </c>
      <c r="AJ260" s="278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</row>
    <row r="261" spans="1:93" s="1" customFormat="1" ht="15" thickBot="1" x14ac:dyDescent="0.4">
      <c r="A261" s="183"/>
      <c r="B261" s="277">
        <v>1</v>
      </c>
      <c r="C261" s="276">
        <v>1</v>
      </c>
      <c r="D261" s="275">
        <v>0</v>
      </c>
      <c r="E261" s="18"/>
      <c r="F261" s="17"/>
      <c r="G261" s="274"/>
      <c r="H261" s="274"/>
      <c r="I261" s="16"/>
      <c r="J261" s="241"/>
      <c r="K261" s="270"/>
      <c r="L261" s="270"/>
      <c r="M261" s="270"/>
      <c r="N261" s="270"/>
      <c r="O261" s="129"/>
      <c r="P261" s="129"/>
      <c r="Q261" s="129"/>
      <c r="R261" s="129"/>
      <c r="S261" s="129">
        <v>0.39633648084134021</v>
      </c>
      <c r="T261" s="273">
        <f>1/(1+EXP(-S261))</f>
        <v>0.59780714290633596</v>
      </c>
      <c r="U261" s="272"/>
      <c r="V261" s="269">
        <v>0.14945178572658399</v>
      </c>
      <c r="W261" s="263"/>
      <c r="X261" s="263"/>
      <c r="Y261" s="271"/>
      <c r="Z261" s="270"/>
      <c r="AA261" s="270"/>
      <c r="AB261" s="269"/>
      <c r="AC261" s="263"/>
      <c r="AD261" s="268"/>
      <c r="AE261" s="267"/>
      <c r="AF261" s="266"/>
      <c r="AG261" s="265"/>
      <c r="AH261" s="264"/>
      <c r="AI261" s="263"/>
      <c r="AJ261" s="263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</row>
    <row r="262" spans="1:93" s="1" customFormat="1" ht="15" thickBot="1" x14ac:dyDescent="0.4">
      <c r="A262" s="181">
        <f>A258+1</f>
        <v>64</v>
      </c>
      <c r="B262" s="108">
        <v>0</v>
      </c>
      <c r="C262" s="107">
        <v>0</v>
      </c>
      <c r="D262" s="297">
        <v>0</v>
      </c>
      <c r="E262" s="103" cm="1">
        <f t="array" ref="E262:F264">AF258:AG260</f>
        <v>-2.9069467975552263</v>
      </c>
      <c r="F262" s="286">
        <v>-2.8142082715272019</v>
      </c>
      <c r="G262" s="286" cm="1">
        <f t="array" ref="G262:G264">AI258:AI260</f>
        <v>-2.931041072011777</v>
      </c>
      <c r="H262" s="286" cm="1">
        <f t="array" ref="H262:H264">AH258:AH260</f>
        <v>0.22390512456656789</v>
      </c>
      <c r="I262" s="296">
        <f>AJ258</f>
        <v>2.9829767225464099E-2</v>
      </c>
      <c r="J262" s="295">
        <v>3</v>
      </c>
      <c r="K262" s="294" cm="1">
        <f t="array" ref="K262:N264" xml:space="preserve"> MMULT(E262:F264, TRANSPOSE(B262:C265))+H262:H264</f>
        <v>0.22390512456656789</v>
      </c>
      <c r="L262" s="294">
        <v>-2.5903031469606339</v>
      </c>
      <c r="M262" s="294">
        <v>-2.6830416729886584</v>
      </c>
      <c r="N262" s="294">
        <v>-5.4972499445158602</v>
      </c>
      <c r="O262" s="135">
        <f>1/(1+EXP(-K262))</f>
        <v>0.55574359036914489</v>
      </c>
      <c r="P262" s="135">
        <f>1/(1+EXP(-L262))</f>
        <v>6.976510669824966E-2</v>
      </c>
      <c r="Q262" s="135">
        <f>1/(1+EXP(-M262))</f>
        <v>6.3981475396740053E-2</v>
      </c>
      <c r="R262" s="135">
        <f>1/(1+EXP(-N262))</f>
        <v>4.0813004800952729E-3</v>
      </c>
      <c r="S262" s="293" cm="1">
        <f t="array" ref="S262:S265">MMULT(TRANSPOSE(O262:R264), G262:G264)+I262</f>
        <v>-1.0821060826646458</v>
      </c>
      <c r="T262" s="273">
        <f>1/(1+EXP(-S262))</f>
        <v>0.25310766701571535</v>
      </c>
      <c r="U262" s="292" cm="1">
        <f t="array" ref="U262">0.25*(-SUMPRODUCT(D262:D265,LN(T262:T265))-SUMPRODUCT(1-D262:D265,LN(1-T262:T265)))</f>
        <v>0.58203082866068545</v>
      </c>
      <c r="V262" s="99" cm="1">
        <f t="array" ref="V262:V265">0.25*(T262:T265-D262:D265)</f>
        <v>6.3276916753928839E-2</v>
      </c>
      <c r="W262" s="288" cm="1">
        <f t="array" ref="W262:W264" xml:space="preserve"> TRANSPOSE(MMULT( TRANSPOSE(_xlfn.ANCHORARRAY(V262)), TRANSPOSE(O262:R264)))</f>
        <v>2.1473776952816628E-2</v>
      </c>
      <c r="X262" s="288">
        <f>SUM(_xlfn.ANCHORARRAY(V262))</f>
        <v>-1.2203720249562566E-3</v>
      </c>
      <c r="Y262" s="291" cm="1">
        <f t="array" ref="Y262:AB264">(G262:G264)*(TRANSPOSE(_xlfn.ANCHORARRAY(V262))*(O262:R264)*(1-O262:R264))</f>
        <v>-4.5790499240397659E-2</v>
      </c>
      <c r="Z262" s="60">
        <v>1.934100624861828E-2</v>
      </c>
      <c r="AA262" s="60">
        <v>1.9780877737787195E-2</v>
      </c>
      <c r="AB262" s="99">
        <v>-1.7855019312743576E-3</v>
      </c>
      <c r="AC262" s="288" cm="1">
        <f t="array" ref="AC262:AD264">MMULT((_xlfn.ANCHORARRAY(Y262)),(B262:C265))</f>
        <v>1.7995375806512837E-2</v>
      </c>
      <c r="AD262" s="290">
        <v>1.7555504317343922E-2</v>
      </c>
      <c r="AE262" s="282">
        <f>SUM(Y262:AB262)</f>
        <v>-8.4541171852665423E-3</v>
      </c>
      <c r="AF262" s="281" cm="1">
        <f t="array" ref="AF262:AG264">E262:F264-3*(_xlfn.ANCHORARRAY(AC262))</f>
        <v>-2.9609329249747649</v>
      </c>
      <c r="AG262" s="280">
        <v>-2.8668747844792337</v>
      </c>
      <c r="AH262" s="289" cm="1">
        <f t="array" ref="AH262:AH264">(H262:H264)-3*(AE262:AE264)</f>
        <v>0.24926747612236752</v>
      </c>
      <c r="AI262" s="288" cm="1">
        <f t="array" ref="AI262:AI264">G262:G264-3*(_xlfn.ANCHORARRAY(W262))</f>
        <v>-2.9954624028702268</v>
      </c>
      <c r="AJ262" s="288">
        <f>I262-3*(X262)</f>
        <v>3.3490883300332869E-2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</row>
    <row r="263" spans="1:93" s="1" customFormat="1" ht="15" thickBot="1" x14ac:dyDescent="0.4">
      <c r="A263" s="182"/>
      <c r="B263" s="95">
        <v>0</v>
      </c>
      <c r="C263" s="94">
        <v>1</v>
      </c>
      <c r="D263" s="287">
        <v>1</v>
      </c>
      <c r="E263" s="36">
        <v>-0.79907342258254488</v>
      </c>
      <c r="F263" s="35">
        <v>0.40799318673131729</v>
      </c>
      <c r="G263" s="286">
        <v>0.36467178738730233</v>
      </c>
      <c r="H263" s="286">
        <v>-0.20466610984196737</v>
      </c>
      <c r="I263" s="34"/>
      <c r="J263" s="210"/>
      <c r="K263" s="285">
        <v>-0.20466610984196737</v>
      </c>
      <c r="L263" s="285">
        <v>0.20332707688934992</v>
      </c>
      <c r="M263" s="285">
        <v>-1.0037395324245122</v>
      </c>
      <c r="N263" s="285">
        <v>-0.59574634569319496</v>
      </c>
      <c r="O263" s="133">
        <f>1/(1+EXP(-K263))</f>
        <v>0.44901133376276114</v>
      </c>
      <c r="P263" s="133">
        <f>1/(1+EXP(-L263))</f>
        <v>0.55065736670584486</v>
      </c>
      <c r="Q263" s="133">
        <f>1/(1+EXP(-M263))</f>
        <v>0.26820682025951226</v>
      </c>
      <c r="R263" s="133">
        <f>1/(1+EXP(-N263))</f>
        <v>0.35531746469648617</v>
      </c>
      <c r="S263" s="133">
        <v>0.37757743388389636</v>
      </c>
      <c r="T263" s="273">
        <f>1/(1+EXP(-S263))</f>
        <v>0.59328867682328379</v>
      </c>
      <c r="U263" s="147"/>
      <c r="V263" s="88">
        <v>-0.10167783079417905</v>
      </c>
      <c r="W263" s="278">
        <v>-4.5502087902636809E-3</v>
      </c>
      <c r="X263" s="278"/>
      <c r="Y263" s="284">
        <v>5.7088343845817634E-3</v>
      </c>
      <c r="Z263" s="66">
        <v>-9.1746080072158797E-3</v>
      </c>
      <c r="AA263" s="66">
        <v>-8.0657601007182687E-3</v>
      </c>
      <c r="AB263" s="88">
        <v>1.2519315622261927E-2</v>
      </c>
      <c r="AC263" s="278">
        <v>4.4535555215436586E-3</v>
      </c>
      <c r="AD263" s="283">
        <v>3.3447076150460477E-3</v>
      </c>
      <c r="AE263" s="282">
        <f>SUM(Y263:AB263)</f>
        <v>9.8778189890954236E-4</v>
      </c>
      <c r="AF263" s="281">
        <v>-0.81243408914717585</v>
      </c>
      <c r="AG263" s="280">
        <v>0.39795906388617913</v>
      </c>
      <c r="AH263" s="279">
        <v>-0.207629455538696</v>
      </c>
      <c r="AI263" s="278">
        <v>0.37832241375809339</v>
      </c>
      <c r="AJ263" s="278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</row>
    <row r="264" spans="1:93" s="1" customFormat="1" ht="15" thickBot="1" x14ac:dyDescent="0.4">
      <c r="A264" s="182"/>
      <c r="B264" s="95">
        <v>1</v>
      </c>
      <c r="C264" s="94">
        <v>0</v>
      </c>
      <c r="D264" s="287">
        <v>1</v>
      </c>
      <c r="E264" s="36">
        <v>-0.53214955758636451</v>
      </c>
      <c r="F264" s="35">
        <v>-9.6693718220792792E-3</v>
      </c>
      <c r="G264" s="286">
        <v>0.7502081648557708</v>
      </c>
      <c r="H264" s="286">
        <v>-0.11676362357591519</v>
      </c>
      <c r="I264" s="34"/>
      <c r="J264" s="210"/>
      <c r="K264" s="285">
        <v>-0.11676362357591519</v>
      </c>
      <c r="L264" s="285">
        <v>-0.12643299539799446</v>
      </c>
      <c r="M264" s="285">
        <v>-0.6489131811622797</v>
      </c>
      <c r="N264" s="285">
        <v>-0.65858255298435897</v>
      </c>
      <c r="O264" s="133">
        <f>1/(1+EXP(-K264))</f>
        <v>0.47084221406285126</v>
      </c>
      <c r="P264" s="133">
        <f>1/(1+EXP(-L264))</f>
        <v>0.4684337895699151</v>
      </c>
      <c r="Q264" s="133">
        <f>1/(1+EXP(-M264))</f>
        <v>0.34323449124307531</v>
      </c>
      <c r="R264" s="133">
        <f>1/(1+EXP(-N264))</f>
        <v>0.34105809320053543</v>
      </c>
      <c r="S264" s="133">
        <v>0.19760221331388089</v>
      </c>
      <c r="T264" s="273">
        <f>1/(1+EXP(-S264))</f>
        <v>0.54924043472865836</v>
      </c>
      <c r="U264" s="147"/>
      <c r="V264" s="88">
        <v>-0.11268989131783541</v>
      </c>
      <c r="W264" s="278">
        <v>-5.4004213056549413E-3</v>
      </c>
      <c r="X264" s="278"/>
      <c r="Y264" s="284">
        <v>1.1827356290574525E-2</v>
      </c>
      <c r="Z264" s="66">
        <v>-1.8993877823270115E-2</v>
      </c>
      <c r="AA264" s="66">
        <v>-1.9057591191754764E-2</v>
      </c>
      <c r="AB264" s="88">
        <v>2.526813784589205E-2</v>
      </c>
      <c r="AC264" s="278">
        <v>6.2105466541372868E-3</v>
      </c>
      <c r="AD264" s="283">
        <v>6.2742600226219358E-3</v>
      </c>
      <c r="AE264" s="282">
        <f>SUM(Y264:AB264)</f>
        <v>-9.5597487855830429E-4</v>
      </c>
      <c r="AF264" s="281">
        <v>-0.55078119754877641</v>
      </c>
      <c r="AG264" s="280">
        <v>-2.8492151889945087E-2</v>
      </c>
      <c r="AH264" s="279">
        <v>-0.11389569894024028</v>
      </c>
      <c r="AI264" s="278">
        <v>0.76640942877273566</v>
      </c>
      <c r="AJ264" s="278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</row>
    <row r="265" spans="1:93" s="1" customFormat="1" ht="15" thickBot="1" x14ac:dyDescent="0.4">
      <c r="A265" s="183"/>
      <c r="B265" s="277">
        <v>1</v>
      </c>
      <c r="C265" s="276">
        <v>1</v>
      </c>
      <c r="D265" s="275">
        <v>0</v>
      </c>
      <c r="E265" s="18"/>
      <c r="F265" s="17"/>
      <c r="G265" s="274"/>
      <c r="H265" s="274"/>
      <c r="I265" s="16"/>
      <c r="J265" s="241"/>
      <c r="K265" s="270"/>
      <c r="L265" s="270"/>
      <c r="M265" s="270"/>
      <c r="N265" s="270"/>
      <c r="O265" s="129"/>
      <c r="P265" s="129"/>
      <c r="Q265" s="129"/>
      <c r="R265" s="129"/>
      <c r="S265" s="129">
        <v>0.40330612904105789</v>
      </c>
      <c r="T265" s="273">
        <f>1/(1+EXP(-S265))</f>
        <v>0.59948173333251742</v>
      </c>
      <c r="U265" s="272"/>
      <c r="V265" s="269">
        <v>0.14987043333312935</v>
      </c>
      <c r="W265" s="263"/>
      <c r="X265" s="263"/>
      <c r="Y265" s="271"/>
      <c r="Z265" s="270"/>
      <c r="AA265" s="270"/>
      <c r="AB265" s="269"/>
      <c r="AC265" s="263"/>
      <c r="AD265" s="268"/>
      <c r="AE265" s="267"/>
      <c r="AF265" s="266"/>
      <c r="AG265" s="265"/>
      <c r="AH265" s="264"/>
      <c r="AI265" s="263"/>
      <c r="AJ265" s="263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</row>
    <row r="266" spans="1:93" s="1" customFormat="1" ht="15" thickBot="1" x14ac:dyDescent="0.4">
      <c r="A266" s="181">
        <f>A262+1</f>
        <v>65</v>
      </c>
      <c r="B266" s="108">
        <v>0</v>
      </c>
      <c r="C266" s="107">
        <v>0</v>
      </c>
      <c r="D266" s="297">
        <v>0</v>
      </c>
      <c r="E266" s="103" cm="1">
        <f t="array" ref="E266:F268">AF262:AG264</f>
        <v>-2.9609329249747649</v>
      </c>
      <c r="F266" s="286">
        <v>-2.8668747844792337</v>
      </c>
      <c r="G266" s="286" cm="1">
        <f t="array" ref="G266:G268">AI262:AI264</f>
        <v>-2.9954624028702268</v>
      </c>
      <c r="H266" s="286" cm="1">
        <f t="array" ref="H266:H268">AH262:AH264</f>
        <v>0.24926747612236752</v>
      </c>
      <c r="I266" s="296">
        <f>AJ262</f>
        <v>3.3490883300332869E-2</v>
      </c>
      <c r="J266" s="295">
        <v>3</v>
      </c>
      <c r="K266" s="294" cm="1">
        <f t="array" ref="K266:N268" xml:space="preserve"> MMULT(E266:F268, TRANSPOSE(B266:C269))+H266:H268</f>
        <v>0.24926747612236752</v>
      </c>
      <c r="L266" s="294">
        <v>-2.6176073083568663</v>
      </c>
      <c r="M266" s="294">
        <v>-2.7116654488523975</v>
      </c>
      <c r="N266" s="294">
        <v>-5.5785402333316307</v>
      </c>
      <c r="O266" s="135">
        <f>1/(1+EXP(-K266))</f>
        <v>0.56199619358892128</v>
      </c>
      <c r="P266" s="135">
        <f>1/(1+EXP(-L266))</f>
        <v>6.801380466467602E-2</v>
      </c>
      <c r="Q266" s="135">
        <f>1/(1+EXP(-M266))</f>
        <v>6.2288503824836035E-2</v>
      </c>
      <c r="R266" s="135">
        <f>1/(1+EXP(-N266))</f>
        <v>3.7638564675953039E-3</v>
      </c>
      <c r="S266" s="293" cm="1">
        <f t="array" ref="S266:S269">MMULT(TRANSPOSE(O266:R268), G266:G268)+I266</f>
        <v>-1.1189482616179836</v>
      </c>
      <c r="T266" s="273">
        <f>1/(1+EXP(-S266))</f>
        <v>0.246206422330951</v>
      </c>
      <c r="U266" s="292" cm="1">
        <f t="array" ref="U266">0.25*(-SUMPRODUCT(D266:D269,LN(T266:T269))-SUMPRODUCT(1-D266:D269,LN(1-T266:T269)))</f>
        <v>0.57805277507174924</v>
      </c>
      <c r="V266" s="99" cm="1">
        <f t="array" ref="V266:V269">0.25*(T266:T269-D266:D269)</f>
        <v>6.1551605582737749E-2</v>
      </c>
      <c r="W266" s="288" cm="1">
        <f t="array" ref="W266:W268" xml:space="preserve"> TRANSPOSE(MMULT( TRANSPOSE(_xlfn.ANCHORARRAY(V266)), TRANSPOSE(O266:R268)))</f>
        <v>2.1323243862759547E-2</v>
      </c>
      <c r="X266" s="288">
        <f>SUM(_xlfn.ANCHORARRAY(V266))</f>
        <v>-1.0221701506955283E-3</v>
      </c>
      <c r="Y266" s="291" cm="1">
        <f t="array" ref="Y266:AB268">(G266:G268)*(TRANSPOSE(_xlfn.ANCHORARRAY(V266))*(O266:R268)*(1-O266:R268))</f>
        <v>-4.538522761123305E-2</v>
      </c>
      <c r="Z266" s="60">
        <v>1.913167888401985E-2</v>
      </c>
      <c r="AA266" s="60">
        <v>1.9609080475570251E-2</v>
      </c>
      <c r="AB266" s="99">
        <v>-1.6877496520984882E-3</v>
      </c>
      <c r="AC266" s="288" cm="1">
        <f t="array" ref="AC266:AD268">MMULT((_xlfn.ANCHORARRAY(Y266)),(B266:C269))</f>
        <v>1.7921330823471762E-2</v>
      </c>
      <c r="AD266" s="290">
        <v>1.7443929231921361E-2</v>
      </c>
      <c r="AE266" s="282">
        <f>SUM(Y266:AB266)</f>
        <v>-8.3322179037414387E-3</v>
      </c>
      <c r="AF266" s="281" cm="1">
        <f t="array" ref="AF266:AG268">E266:F268-3*(_xlfn.ANCHORARRAY(AC266))</f>
        <v>-3.0146969174451801</v>
      </c>
      <c r="AG266" s="280">
        <v>-2.919206572174998</v>
      </c>
      <c r="AH266" s="289" cm="1">
        <f t="array" ref="AH266:AH268">(H266:H268)-3*(AE266:AE268)</f>
        <v>0.27426412983359183</v>
      </c>
      <c r="AI266" s="288" cm="1">
        <f t="array" ref="AI266:AI268">G266:G268-3*(_xlfn.ANCHORARRAY(W266))</f>
        <v>-3.0594321344585054</v>
      </c>
      <c r="AJ266" s="288">
        <f>I266-3*(X266)</f>
        <v>3.6557393752419454E-2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</row>
    <row r="267" spans="1:93" s="1" customFormat="1" ht="15" thickBot="1" x14ac:dyDescent="0.4">
      <c r="A267" s="182"/>
      <c r="B267" s="95">
        <v>0</v>
      </c>
      <c r="C267" s="94">
        <v>1</v>
      </c>
      <c r="D267" s="287">
        <v>1</v>
      </c>
      <c r="E267" s="36">
        <v>-0.81243408914717585</v>
      </c>
      <c r="F267" s="35">
        <v>0.39795906388617913</v>
      </c>
      <c r="G267" s="286">
        <v>0.37832241375809339</v>
      </c>
      <c r="H267" s="286">
        <v>-0.207629455538696</v>
      </c>
      <c r="I267" s="34"/>
      <c r="J267" s="210"/>
      <c r="K267" s="285">
        <v>-0.207629455538696</v>
      </c>
      <c r="L267" s="285">
        <v>0.19032960834748314</v>
      </c>
      <c r="M267" s="285">
        <v>-1.0200635446858719</v>
      </c>
      <c r="N267" s="285">
        <v>-0.62210448079969272</v>
      </c>
      <c r="O267" s="133">
        <f>1/(1+EXP(-K267))</f>
        <v>0.44827831286906361</v>
      </c>
      <c r="P267" s="133">
        <f>1/(1+EXP(-L267))</f>
        <v>0.5474392797273846</v>
      </c>
      <c r="Q267" s="133">
        <f>1/(1+EXP(-M267))</f>
        <v>0.26501502298381036</v>
      </c>
      <c r="R267" s="133">
        <f>1/(1+EXP(-N267))</f>
        <v>0.34930297156355639</v>
      </c>
      <c r="S267" s="133">
        <v>0.39283550487962615</v>
      </c>
      <c r="T267" s="273">
        <f>1/(1+EXP(-S267))</f>
        <v>0.59696510261064073</v>
      </c>
      <c r="U267" s="147"/>
      <c r="V267" s="88">
        <v>-0.10075872434733982</v>
      </c>
      <c r="W267" s="278">
        <v>-4.7821832632285871E-3</v>
      </c>
      <c r="X267" s="278"/>
      <c r="Y267" s="284">
        <v>5.7592939118866872E-3</v>
      </c>
      <c r="Z267" s="66">
        <v>-9.4440340642090812E-3</v>
      </c>
      <c r="AA267" s="66">
        <v>-8.2589957766066851E-3</v>
      </c>
      <c r="AB267" s="88">
        <v>1.2920876703923034E-2</v>
      </c>
      <c r="AC267" s="278">
        <v>4.6618809273163489E-3</v>
      </c>
      <c r="AD267" s="283">
        <v>3.4768426397139528E-3</v>
      </c>
      <c r="AE267" s="282">
        <f>SUM(Y267:AB267)</f>
        <v>9.7714077499395403E-4</v>
      </c>
      <c r="AF267" s="281">
        <v>-0.82641973192912488</v>
      </c>
      <c r="AG267" s="280">
        <v>0.38752853596703729</v>
      </c>
      <c r="AH267" s="279">
        <v>-0.21056087786367786</v>
      </c>
      <c r="AI267" s="278">
        <v>0.39266896354777914</v>
      </c>
      <c r="AJ267" s="278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</row>
    <row r="268" spans="1:93" s="1" customFormat="1" ht="15" thickBot="1" x14ac:dyDescent="0.4">
      <c r="A268" s="182"/>
      <c r="B268" s="95">
        <v>1</v>
      </c>
      <c r="C268" s="94">
        <v>0</v>
      </c>
      <c r="D268" s="287">
        <v>1</v>
      </c>
      <c r="E268" s="36">
        <v>-0.55078119754877641</v>
      </c>
      <c r="F268" s="35">
        <v>-2.8492151889945087E-2</v>
      </c>
      <c r="G268" s="286">
        <v>0.76640942877273566</v>
      </c>
      <c r="H268" s="286">
        <v>-0.11389569894024028</v>
      </c>
      <c r="I268" s="34"/>
      <c r="J268" s="210"/>
      <c r="K268" s="285">
        <v>-0.11389569894024028</v>
      </c>
      <c r="L268" s="285">
        <v>-0.14238785083018538</v>
      </c>
      <c r="M268" s="285">
        <v>-0.66467689648901673</v>
      </c>
      <c r="N268" s="285">
        <v>-0.69316904837896187</v>
      </c>
      <c r="O268" s="133">
        <f>1/(1+EXP(-K268))</f>
        <v>0.47155681624659784</v>
      </c>
      <c r="P268" s="133">
        <f>1/(1+EXP(-L268))</f>
        <v>0.46446305756709261</v>
      </c>
      <c r="Q268" s="133">
        <f>1/(1+EXP(-M268))</f>
        <v>0.33968979549027439</v>
      </c>
      <c r="R268" s="133">
        <f>1/(1+EXP(-N268))</f>
        <v>0.33332847383570763</v>
      </c>
      <c r="S268" s="133">
        <v>0.20751059726101859</v>
      </c>
      <c r="T268" s="273">
        <f>1/(1+EXP(-S268))</f>
        <v>0.55169229034252476</v>
      </c>
      <c r="U268" s="147"/>
      <c r="V268" s="88">
        <v>-0.11207692741436881</v>
      </c>
      <c r="W268" s="278">
        <v>-5.7584527638331259E-3</v>
      </c>
      <c r="X268" s="278"/>
      <c r="Y268" s="284">
        <v>1.1755268476850454E-2</v>
      </c>
      <c r="Z268" s="66">
        <v>-1.9208086864191416E-2</v>
      </c>
      <c r="AA268" s="66">
        <v>-1.9266710192380937E-2</v>
      </c>
      <c r="AB268" s="88">
        <v>2.5591395359077694E-2</v>
      </c>
      <c r="AC268" s="278">
        <v>6.3246851666967571E-3</v>
      </c>
      <c r="AD268" s="283">
        <v>6.3833084948862785E-3</v>
      </c>
      <c r="AE268" s="282">
        <f>SUM(Y268:AB268)</f>
        <v>-1.1281332206442042E-3</v>
      </c>
      <c r="AF268" s="281">
        <v>-0.56975525304886665</v>
      </c>
      <c r="AG268" s="280">
        <v>-4.7642077374603922E-2</v>
      </c>
      <c r="AH268" s="279">
        <v>-0.11051129927830766</v>
      </c>
      <c r="AI268" s="278">
        <v>0.78368478706423506</v>
      </c>
      <c r="AJ268" s="27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</row>
    <row r="269" spans="1:93" s="1" customFormat="1" ht="15" thickBot="1" x14ac:dyDescent="0.4">
      <c r="A269" s="183"/>
      <c r="B269" s="277">
        <v>1</v>
      </c>
      <c r="C269" s="276">
        <v>1</v>
      </c>
      <c r="D269" s="275">
        <v>0</v>
      </c>
      <c r="E269" s="18"/>
      <c r="F269" s="17"/>
      <c r="G269" s="274"/>
      <c r="H269" s="274"/>
      <c r="I269" s="16"/>
      <c r="J269" s="241"/>
      <c r="K269" s="270"/>
      <c r="L269" s="270"/>
      <c r="M269" s="270"/>
      <c r="N269" s="270"/>
      <c r="O269" s="129"/>
      <c r="P269" s="129"/>
      <c r="Q269" s="129"/>
      <c r="R269" s="129"/>
      <c r="S269" s="129">
        <v>0.40983162132276296</v>
      </c>
      <c r="T269" s="273">
        <f>1/(1+EXP(-S269))</f>
        <v>0.60104750411310137</v>
      </c>
      <c r="U269" s="272"/>
      <c r="V269" s="269">
        <v>0.15026187602827534</v>
      </c>
      <c r="W269" s="263"/>
      <c r="X269" s="263"/>
      <c r="Y269" s="271"/>
      <c r="Z269" s="270"/>
      <c r="AA269" s="270"/>
      <c r="AB269" s="269"/>
      <c r="AC269" s="263"/>
      <c r="AD269" s="268"/>
      <c r="AE269" s="267"/>
      <c r="AF269" s="266"/>
      <c r="AG269" s="265"/>
      <c r="AH269" s="264"/>
      <c r="AI269" s="263"/>
      <c r="AJ269" s="263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</row>
    <row r="270" spans="1:93" s="1" customFormat="1" ht="15" thickBot="1" x14ac:dyDescent="0.4">
      <c r="A270" s="181">
        <f>A266+1</f>
        <v>66</v>
      </c>
      <c r="B270" s="108">
        <v>0</v>
      </c>
      <c r="C270" s="107">
        <v>0</v>
      </c>
      <c r="D270" s="297">
        <v>0</v>
      </c>
      <c r="E270" s="103" cm="1">
        <f t="array" ref="E270:F272">AF266:AG268</f>
        <v>-3.0146969174451801</v>
      </c>
      <c r="F270" s="286">
        <v>-2.919206572174998</v>
      </c>
      <c r="G270" s="286" cm="1">
        <f t="array" ref="G270:G272">AI266:AI268</f>
        <v>-3.0594321344585054</v>
      </c>
      <c r="H270" s="286" cm="1">
        <f t="array" ref="H270:H272">AH266:AH268</f>
        <v>0.27426412983359183</v>
      </c>
      <c r="I270" s="296">
        <f>AJ266</f>
        <v>3.6557393752419454E-2</v>
      </c>
      <c r="J270" s="295">
        <v>3</v>
      </c>
      <c r="K270" s="294" cm="1">
        <f t="array" ref="K270:N272" xml:space="preserve"> MMULT(E270:F272, TRANSPOSE(B270:C273))+H270:H272</f>
        <v>0.27426412983359183</v>
      </c>
      <c r="L270" s="294">
        <v>-2.6449424423414061</v>
      </c>
      <c r="M270" s="294">
        <v>-2.7404327876115882</v>
      </c>
      <c r="N270" s="294">
        <v>-5.6596393597865866</v>
      </c>
      <c r="O270" s="135">
        <f>1/(1+EXP(-K270))</f>
        <v>0.5681394416305281</v>
      </c>
      <c r="P270" s="135">
        <f>1/(1+EXP(-L270))</f>
        <v>6.6301414401007244E-2</v>
      </c>
      <c r="Q270" s="135">
        <f>1/(1+EXP(-M270))</f>
        <v>6.0629249926378047E-2</v>
      </c>
      <c r="R270" s="135">
        <f>1/(1+EXP(-N270))</f>
        <v>3.4716785202437168E-3</v>
      </c>
      <c r="S270" s="293" cm="1">
        <f t="array" ref="S270:S273">MMULT(TRANSPOSE(O270:R272), G270:G272)+I270</f>
        <v>-1.1556734413144032</v>
      </c>
      <c r="T270" s="273">
        <f>1/(1+EXP(-S270))</f>
        <v>0.23945433208460731</v>
      </c>
      <c r="U270" s="292" cm="1">
        <f t="array" ref="U270">0.25*(-SUMPRODUCT(D270:D273,LN(T270:T273))-SUMPRODUCT(1-D270:D273,LN(1-T270:T273)))</f>
        <v>0.57408602036072043</v>
      </c>
      <c r="V270" s="99" cm="1">
        <f t="array" ref="V270:V273">0.25*(T270:T273-D270:D273)</f>
        <v>5.9863583021151828E-2</v>
      </c>
      <c r="W270" s="288" cm="1">
        <f t="array" ref="W270:W272" xml:space="preserve"> TRANSPOSE(MMULT( TRANSPOSE(_xlfn.ANCHORARRAY(V270)), TRANSPOSE(O270:R272)))</f>
        <v>2.1156499695248753E-2</v>
      </c>
      <c r="X270" s="288">
        <f>SUM(_xlfn.ANCHORARRAY(V270))</f>
        <v>-8.1353613545737113E-4</v>
      </c>
      <c r="Y270" s="291" cm="1">
        <f t="array" ref="Y270:AB272">(G270:G272)*(TRANSPOSE(_xlfn.ANCHORARRAY(V270))*(O270:R272)*(1-O270:R272))</f>
        <v>-4.4936786607033812E-2</v>
      </c>
      <c r="Z270" s="60">
        <v>1.8907422472228978E-2</v>
      </c>
      <c r="AA270" s="60">
        <v>1.9423233155095976E-2</v>
      </c>
      <c r="AB270" s="99">
        <v>-1.5942782172012533E-3</v>
      </c>
      <c r="AC270" s="288" cm="1">
        <f t="array" ref="AC270:AD272">MMULT((_xlfn.ANCHORARRAY(Y270)),(B270:C273))</f>
        <v>1.7828954937894721E-2</v>
      </c>
      <c r="AD270" s="290">
        <v>1.7313144255027724E-2</v>
      </c>
      <c r="AE270" s="282">
        <f>SUM(Y270:AB270)</f>
        <v>-8.2004091969101103E-3</v>
      </c>
      <c r="AF270" s="281" cm="1">
        <f t="array" ref="AF270:AG272">E270:F272-3*(_xlfn.ANCHORARRAY(AC270))</f>
        <v>-3.0681837822588642</v>
      </c>
      <c r="AG270" s="280">
        <v>-2.9711460049400813</v>
      </c>
      <c r="AH270" s="289" cm="1">
        <f t="array" ref="AH270:AH272">(H270:H272)-3*(AE270:AE272)</f>
        <v>0.29886535742432219</v>
      </c>
      <c r="AI270" s="288" cm="1">
        <f t="array" ref="AI270:AI272">G270:G272-3*(_xlfn.ANCHORARRAY(W270))</f>
        <v>-3.1229016335442514</v>
      </c>
      <c r="AJ270" s="288">
        <f>I270-3*(X270)</f>
        <v>3.8998002158791567E-2</v>
      </c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</row>
    <row r="271" spans="1:93" s="1" customFormat="1" ht="15" thickBot="1" x14ac:dyDescent="0.4">
      <c r="A271" s="182"/>
      <c r="B271" s="95">
        <v>0</v>
      </c>
      <c r="C271" s="94">
        <v>1</v>
      </c>
      <c r="D271" s="287">
        <v>1</v>
      </c>
      <c r="E271" s="36">
        <v>-0.82641973192912488</v>
      </c>
      <c r="F271" s="35">
        <v>0.38752853596703729</v>
      </c>
      <c r="G271" s="286">
        <v>0.39266896354777914</v>
      </c>
      <c r="H271" s="286">
        <v>-0.21056087786367786</v>
      </c>
      <c r="I271" s="34"/>
      <c r="J271" s="210"/>
      <c r="K271" s="285">
        <v>-0.21056087786367786</v>
      </c>
      <c r="L271" s="285">
        <v>0.17696765810335943</v>
      </c>
      <c r="M271" s="285">
        <v>-1.0369806097928027</v>
      </c>
      <c r="N271" s="285">
        <v>-0.64945207382576542</v>
      </c>
      <c r="O271" s="133">
        <f>1/(1+EXP(-K271))</f>
        <v>0.44755340965973983</v>
      </c>
      <c r="P271" s="133">
        <f>1/(1+EXP(-L271))</f>
        <v>0.54412681261180751</v>
      </c>
      <c r="Q271" s="133">
        <f>1/(1+EXP(-M271))</f>
        <v>0.26173300730855725</v>
      </c>
      <c r="R271" s="133">
        <f>1/(1+EXP(-N271))</f>
        <v>0.34311302185794296</v>
      </c>
      <c r="S271" s="133">
        <v>0.40829564667280444</v>
      </c>
      <c r="T271" s="273">
        <f>1/(1+EXP(-S271))</f>
        <v>0.6006791365698545</v>
      </c>
      <c r="U271" s="147"/>
      <c r="V271" s="88">
        <v>-9.9830215857536375E-2</v>
      </c>
      <c r="W271" s="278">
        <v>-5.0227064373050551E-3</v>
      </c>
      <c r="X271" s="278"/>
      <c r="Y271" s="284">
        <v>5.8119845463325123E-3</v>
      </c>
      <c r="Z271" s="66">
        <v>-9.7237271219331508E-3</v>
      </c>
      <c r="AA271" s="66">
        <v>-8.4578503034692352E-3</v>
      </c>
      <c r="AB271" s="88">
        <v>1.3330565390733419E-2</v>
      </c>
      <c r="AC271" s="278">
        <v>4.8727150872641834E-3</v>
      </c>
      <c r="AD271" s="283">
        <v>3.6068382688002679E-3</v>
      </c>
      <c r="AE271" s="282">
        <f>SUM(Y271:AB271)</f>
        <v>9.6097251166354404E-4</v>
      </c>
      <c r="AF271" s="281">
        <v>-0.84103787719091738</v>
      </c>
      <c r="AG271" s="280">
        <v>0.37670802116063651</v>
      </c>
      <c r="AH271" s="279">
        <v>-0.21344379539866848</v>
      </c>
      <c r="AI271" s="278">
        <v>0.40773708285969429</v>
      </c>
      <c r="AJ271" s="278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</row>
    <row r="272" spans="1:93" s="1" customFormat="1" ht="15" thickBot="1" x14ac:dyDescent="0.4">
      <c r="A272" s="182"/>
      <c r="B272" s="95">
        <v>1</v>
      </c>
      <c r="C272" s="94">
        <v>0</v>
      </c>
      <c r="D272" s="287">
        <v>1</v>
      </c>
      <c r="E272" s="36">
        <v>-0.56975525304886665</v>
      </c>
      <c r="F272" s="35">
        <v>-4.7642077374603922E-2</v>
      </c>
      <c r="G272" s="286">
        <v>0.78368478706423506</v>
      </c>
      <c r="H272" s="286">
        <v>-0.11051129927830766</v>
      </c>
      <c r="I272" s="34"/>
      <c r="J272" s="210"/>
      <c r="K272" s="285">
        <v>-0.11051129927830766</v>
      </c>
      <c r="L272" s="285">
        <v>-0.15815337665291157</v>
      </c>
      <c r="M272" s="285">
        <v>-0.68026655232717426</v>
      </c>
      <c r="N272" s="285">
        <v>-0.72790862970177828</v>
      </c>
      <c r="O272" s="133">
        <f>1/(1+EXP(-K272))</f>
        <v>0.47240025852028938</v>
      </c>
      <c r="P272" s="133">
        <f>1/(1+EXP(-L272))</f>
        <v>0.4605438629274532</v>
      </c>
      <c r="Q272" s="133">
        <f>1/(1+EXP(-M272))</f>
        <v>0.33620181347472888</v>
      </c>
      <c r="R272" s="133">
        <f>1/(1+EXP(-N272))</f>
        <v>0.32565383190731012</v>
      </c>
      <c r="S272" s="133">
        <v>0.21731699354918954</v>
      </c>
      <c r="T272" s="273">
        <f>1/(1+EXP(-S272))</f>
        <v>0.55411643754951267</v>
      </c>
      <c r="U272" s="147"/>
      <c r="V272" s="88">
        <v>-0.11147089061262183</v>
      </c>
      <c r="W272" s="278">
        <v>-6.1220580805596558E-3</v>
      </c>
      <c r="X272" s="278"/>
      <c r="Y272" s="284">
        <v>1.1692808152452255E-2</v>
      </c>
      <c r="Z272" s="66">
        <v>-1.9437059496507487E-2</v>
      </c>
      <c r="AA272" s="66">
        <v>-1.9495707509806014E-2</v>
      </c>
      <c r="AB272" s="88">
        <v>2.5922366298107184E-2</v>
      </c>
      <c r="AC272" s="278">
        <v>6.4266587883011692E-3</v>
      </c>
      <c r="AD272" s="283">
        <v>6.4853068015996961E-3</v>
      </c>
      <c r="AE272" s="282">
        <f>SUM(Y272:AB272)</f>
        <v>-1.3175925557540637E-3</v>
      </c>
      <c r="AF272" s="281">
        <v>-0.58903522941377018</v>
      </c>
      <c r="AG272" s="280">
        <v>-6.7097997779403007E-2</v>
      </c>
      <c r="AH272" s="279">
        <v>-0.10655852161104547</v>
      </c>
      <c r="AI272" s="278">
        <v>0.80205096130591402</v>
      </c>
      <c r="AJ272" s="278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</row>
    <row r="273" spans="1:93" s="1" customFormat="1" ht="15" thickBot="1" x14ac:dyDescent="0.4">
      <c r="A273" s="183"/>
      <c r="B273" s="277">
        <v>1</v>
      </c>
      <c r="C273" s="276">
        <v>1</v>
      </c>
      <c r="D273" s="275">
        <v>0</v>
      </c>
      <c r="E273" s="18"/>
      <c r="F273" s="17"/>
      <c r="G273" s="274"/>
      <c r="H273" s="274"/>
      <c r="I273" s="16"/>
      <c r="J273" s="241"/>
      <c r="K273" s="270"/>
      <c r="L273" s="270"/>
      <c r="M273" s="270"/>
      <c r="N273" s="270"/>
      <c r="O273" s="129"/>
      <c r="P273" s="129"/>
      <c r="Q273" s="129"/>
      <c r="R273" s="129"/>
      <c r="S273" s="129">
        <v>0.41587581751471392</v>
      </c>
      <c r="T273" s="273">
        <f>1/(1+EXP(-S273))</f>
        <v>0.60249594925419603</v>
      </c>
      <c r="U273" s="272"/>
      <c r="V273" s="269">
        <v>0.15062398731354901</v>
      </c>
      <c r="W273" s="263"/>
      <c r="X273" s="263"/>
      <c r="Y273" s="271"/>
      <c r="Z273" s="270"/>
      <c r="AA273" s="270"/>
      <c r="AB273" s="269"/>
      <c r="AC273" s="263"/>
      <c r="AD273" s="268"/>
      <c r="AE273" s="267"/>
      <c r="AF273" s="266"/>
      <c r="AG273" s="265"/>
      <c r="AH273" s="264"/>
      <c r="AI273" s="263"/>
      <c r="AJ273" s="26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</row>
    <row r="274" spans="1:93" s="1" customFormat="1" ht="15" thickBot="1" x14ac:dyDescent="0.4">
      <c r="A274" s="181">
        <f>A270+1</f>
        <v>67</v>
      </c>
      <c r="B274" s="108">
        <v>0</v>
      </c>
      <c r="C274" s="107">
        <v>0</v>
      </c>
      <c r="D274" s="297">
        <v>0</v>
      </c>
      <c r="E274" s="103" cm="1">
        <f t="array" ref="E274:F276">AF270:AG272</f>
        <v>-3.0681837822588642</v>
      </c>
      <c r="F274" s="286">
        <v>-2.9711460049400813</v>
      </c>
      <c r="G274" s="286" cm="1">
        <f t="array" ref="G274:G276">AI270:AI272</f>
        <v>-3.1229016335442514</v>
      </c>
      <c r="H274" s="286" cm="1">
        <f t="array" ref="H274:H276">AH270:AH272</f>
        <v>0.29886535742432219</v>
      </c>
      <c r="I274" s="296">
        <f>AJ270</f>
        <v>3.8998002158791567E-2</v>
      </c>
      <c r="J274" s="295">
        <v>3</v>
      </c>
      <c r="K274" s="294" cm="1">
        <f t="array" ref="K274:N276" xml:space="preserve"> MMULT(E274:F276, TRANSPOSE(B274:C277))+H274:H276</f>
        <v>0.29886535742432219</v>
      </c>
      <c r="L274" s="294">
        <v>-2.672280647515759</v>
      </c>
      <c r="M274" s="294">
        <v>-2.7693184248345419</v>
      </c>
      <c r="N274" s="294">
        <v>-5.7404644297746232</v>
      </c>
      <c r="O274" s="135">
        <f>1/(1+EXP(-K274))</f>
        <v>0.57416512060254588</v>
      </c>
      <c r="P274" s="135">
        <f>1/(1+EXP(-L274))</f>
        <v>6.4628961797399687E-2</v>
      </c>
      <c r="Q274" s="135">
        <f>1/(1+EXP(-M274))</f>
        <v>5.9004845376528357E-2</v>
      </c>
      <c r="R274" s="135">
        <f>1/(1+EXP(-N274))</f>
        <v>3.2029835191021588E-3</v>
      </c>
      <c r="S274" s="293" cm="1">
        <f t="array" ref="S274:S277">MMULT(TRANSPOSE(O274:R276), G274:G276)+I274</f>
        <v>-1.1921903259187201</v>
      </c>
      <c r="T274" s="273">
        <f>1/(1+EXP(-S274))</f>
        <v>0.23286742661865387</v>
      </c>
      <c r="U274" s="292" cm="1">
        <f t="array" ref="U274">0.25*(-SUMPRODUCT(D274:D277,LN(T274:T277))-SUMPRODUCT(1-D274:D277,LN(1-T274:T277)))</f>
        <v>0.57013469019298291</v>
      </c>
      <c r="V274" s="99" cm="1">
        <f t="array" ref="V274:V277">0.25*(T274:T277-D274:D277)</f>
        <v>5.8216856654663467E-2</v>
      </c>
      <c r="W274" s="288" cm="1">
        <f t="array" ref="W274:W276" xml:space="preserve"> TRANSPOSE(MMULT( TRANSPOSE(_xlfn.ANCHORARRAY(V274)), TRANSPOSE(O274:R276)))</f>
        <v>2.0976100968783488E-2</v>
      </c>
      <c r="X274" s="288">
        <f>SUM(_xlfn.ANCHORARRAY(V274))</f>
        <v>-5.9577872341259885E-4</v>
      </c>
      <c r="Y274" s="291" cm="1">
        <f t="array" ref="Y274:AB276">(G274:G276)*(TRANSPOSE(_xlfn.ANCHORARRAY(V274))*(O274:R276)*(1-O274:R276))</f>
        <v>-4.445136428426906E-2</v>
      </c>
      <c r="Z274" s="60">
        <v>1.8669770762949248E-2</v>
      </c>
      <c r="AA274" s="60">
        <v>1.9224794523197655E-2</v>
      </c>
      <c r="AB274" s="99">
        <v>-1.5051058419190699E-3</v>
      </c>
      <c r="AC274" s="288" cm="1">
        <f t="array" ref="AC274:AD276">MMULT((_xlfn.ANCHORARRAY(Y274)),(B274:C277))</f>
        <v>1.7719688681278586E-2</v>
      </c>
      <c r="AD274" s="290">
        <v>1.7164664921030179E-2</v>
      </c>
      <c r="AE274" s="282">
        <f>SUM(Y274:AB274)</f>
        <v>-8.0619048400412275E-3</v>
      </c>
      <c r="AF274" s="281" cm="1">
        <f t="array" ref="AF274:AG276">E274:F276-3*(_xlfn.ANCHORARRAY(AC274))</f>
        <v>-3.1213428483026999</v>
      </c>
      <c r="AG274" s="280">
        <v>-3.0226399997031717</v>
      </c>
      <c r="AH274" s="289" cm="1">
        <f t="array" ref="AH274:AH276">(H274:H276)-3*(AE274:AE276)</f>
        <v>0.32305107194444588</v>
      </c>
      <c r="AI274" s="288" cm="1">
        <f t="array" ref="AI274:AI276">G274:G276-3*(_xlfn.ANCHORARRAY(W274))</f>
        <v>-3.185829936450602</v>
      </c>
      <c r="AJ274" s="288">
        <f>I274-3*(X274)</f>
        <v>4.0785338329029364E-2</v>
      </c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</row>
    <row r="275" spans="1:93" s="1" customFormat="1" ht="15" thickBot="1" x14ac:dyDescent="0.4">
      <c r="A275" s="182"/>
      <c r="B275" s="95">
        <v>0</v>
      </c>
      <c r="C275" s="94">
        <v>1</v>
      </c>
      <c r="D275" s="287">
        <v>1</v>
      </c>
      <c r="E275" s="36">
        <v>-0.84103787719091738</v>
      </c>
      <c r="F275" s="35">
        <v>0.37670802116063651</v>
      </c>
      <c r="G275" s="286">
        <v>0.40773708285969429</v>
      </c>
      <c r="H275" s="286">
        <v>-0.21344379539866848</v>
      </c>
      <c r="I275" s="34"/>
      <c r="J275" s="210"/>
      <c r="K275" s="285">
        <v>-0.21344379539866848</v>
      </c>
      <c r="L275" s="285">
        <v>0.16326422576196803</v>
      </c>
      <c r="M275" s="285">
        <v>-1.0544816725895858</v>
      </c>
      <c r="N275" s="285">
        <v>-0.67777365142894941</v>
      </c>
      <c r="O275" s="133">
        <f>1/(1+EXP(-K275))</f>
        <v>0.44684071841018291</v>
      </c>
      <c r="P275" s="133">
        <f>1/(1+EXP(-L275))</f>
        <v>0.54072563408465857</v>
      </c>
      <c r="Q275" s="133">
        <f>1/(1+EXP(-M275))</f>
        <v>0.25836542576017801</v>
      </c>
      <c r="R275" s="133">
        <f>1/(1+EXP(-N275))</f>
        <v>0.33675838152899062</v>
      </c>
      <c r="S275" s="133">
        <v>0.42393438267631833</v>
      </c>
      <c r="T275" s="273">
        <f>1/(1+EXP(-S275))</f>
        <v>0.6044243287161446</v>
      </c>
      <c r="U275" s="147"/>
      <c r="V275" s="88">
        <v>-9.889391782096385E-2</v>
      </c>
      <c r="W275" s="278">
        <v>-5.2713935608660889E-3</v>
      </c>
      <c r="X275" s="278"/>
      <c r="Y275" s="284">
        <v>5.8672137351793406E-3</v>
      </c>
      <c r="Z275" s="66">
        <v>-1.0013801048339368E-2</v>
      </c>
      <c r="AA275" s="66">
        <v>-8.6622938822426433E-3</v>
      </c>
      <c r="AB275" s="88">
        <v>1.3747309130950696E-2</v>
      </c>
      <c r="AC275" s="278">
        <v>5.0850152487080524E-3</v>
      </c>
      <c r="AD275" s="283">
        <v>3.7335080826113275E-3</v>
      </c>
      <c r="AE275" s="282">
        <f>SUM(Y275:AB275)</f>
        <v>9.3842793554802482E-4</v>
      </c>
      <c r="AF275" s="281">
        <v>-0.85629292293704151</v>
      </c>
      <c r="AG275" s="280">
        <v>0.36550749691280254</v>
      </c>
      <c r="AH275" s="279">
        <v>-0.21625907920531257</v>
      </c>
      <c r="AI275" s="278">
        <v>0.42355126354229256</v>
      </c>
      <c r="AJ275" s="278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</row>
    <row r="276" spans="1:93" s="1" customFormat="1" ht="15" thickBot="1" x14ac:dyDescent="0.4">
      <c r="A276" s="182"/>
      <c r="B276" s="95">
        <v>1</v>
      </c>
      <c r="C276" s="94">
        <v>0</v>
      </c>
      <c r="D276" s="287">
        <v>1</v>
      </c>
      <c r="E276" s="36">
        <v>-0.58903522941377018</v>
      </c>
      <c r="F276" s="35">
        <v>-6.7097997779403007E-2</v>
      </c>
      <c r="G276" s="286">
        <v>0.80205096130591402</v>
      </c>
      <c r="H276" s="286">
        <v>-0.10655852161104547</v>
      </c>
      <c r="I276" s="34"/>
      <c r="J276" s="210"/>
      <c r="K276" s="285">
        <v>-0.10655852161104547</v>
      </c>
      <c r="L276" s="285">
        <v>-0.17365651939044846</v>
      </c>
      <c r="M276" s="285">
        <v>-0.69559375102481569</v>
      </c>
      <c r="N276" s="285">
        <v>-0.76269174880421875</v>
      </c>
      <c r="O276" s="133">
        <f>1/(1+EXP(-K276))</f>
        <v>0.47338554813351513</v>
      </c>
      <c r="P276" s="133">
        <f>1/(1+EXP(-L276))</f>
        <v>0.45669464397044568</v>
      </c>
      <c r="Q276" s="133">
        <f>1/(1+EXP(-M276))</f>
        <v>0.33278987288127132</v>
      </c>
      <c r="R276" s="133">
        <f>1/(1+EXP(-N276))</f>
        <v>0.31806214390920301</v>
      </c>
      <c r="S276" s="133">
        <v>0.22699127661395968</v>
      </c>
      <c r="T276" s="273">
        <f>1/(1+EXP(-S276))</f>
        <v>0.55650540697061635</v>
      </c>
      <c r="U276" s="147"/>
      <c r="V276" s="88">
        <v>-0.11087364825734591</v>
      </c>
      <c r="W276" s="278">
        <v>-6.4898824092728957E-3</v>
      </c>
      <c r="X276" s="278"/>
      <c r="Y276" s="284">
        <v>1.1640147533634881E-2</v>
      </c>
      <c r="Z276" s="66">
        <v>-1.9680741217902635E-2</v>
      </c>
      <c r="AA276" s="66">
        <v>-1.974526801663818E-2</v>
      </c>
      <c r="AB276" s="88">
        <v>2.6260684902763749E-2</v>
      </c>
      <c r="AC276" s="278">
        <v>6.5154168861255683E-3</v>
      </c>
      <c r="AD276" s="283">
        <v>6.5799436848611136E-3</v>
      </c>
      <c r="AE276" s="282">
        <f>SUM(Y276:AB276)</f>
        <v>-1.5251767981421839E-3</v>
      </c>
      <c r="AF276" s="281">
        <v>-0.60858148007214685</v>
      </c>
      <c r="AG276" s="280">
        <v>-8.6837828833986344E-2</v>
      </c>
      <c r="AH276" s="279">
        <v>-0.10198299121661891</v>
      </c>
      <c r="AI276" s="278">
        <v>0.82152060853373277</v>
      </c>
      <c r="AJ276" s="278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</row>
    <row r="277" spans="1:93" s="1" customFormat="1" ht="15" thickBot="1" x14ac:dyDescent="0.4">
      <c r="A277" s="183"/>
      <c r="B277" s="277">
        <v>1</v>
      </c>
      <c r="C277" s="276">
        <v>1</v>
      </c>
      <c r="D277" s="275">
        <v>0</v>
      </c>
      <c r="E277" s="18"/>
      <c r="F277" s="17"/>
      <c r="G277" s="274"/>
      <c r="H277" s="274"/>
      <c r="I277" s="16"/>
      <c r="J277" s="241"/>
      <c r="K277" s="270"/>
      <c r="L277" s="270"/>
      <c r="M277" s="270"/>
      <c r="N277" s="270"/>
      <c r="O277" s="129"/>
      <c r="P277" s="129"/>
      <c r="Q277" s="129"/>
      <c r="R277" s="129"/>
      <c r="S277" s="129">
        <v>0.42140632808535095</v>
      </c>
      <c r="T277" s="273">
        <f>1/(1+EXP(-S277))</f>
        <v>0.60381972280093477</v>
      </c>
      <c r="U277" s="272"/>
      <c r="V277" s="269">
        <v>0.15095493070023369</v>
      </c>
      <c r="W277" s="263"/>
      <c r="X277" s="263"/>
      <c r="Y277" s="271"/>
      <c r="Z277" s="270"/>
      <c r="AA277" s="270"/>
      <c r="AB277" s="269"/>
      <c r="AC277" s="263"/>
      <c r="AD277" s="268"/>
      <c r="AE277" s="267"/>
      <c r="AF277" s="266"/>
      <c r="AG277" s="265"/>
      <c r="AH277" s="264"/>
      <c r="AI277" s="263"/>
      <c r="AJ277" s="263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</row>
    <row r="278" spans="1:93" s="1" customFormat="1" ht="15" thickBot="1" x14ac:dyDescent="0.4">
      <c r="A278" s="181">
        <f>A274+1</f>
        <v>68</v>
      </c>
      <c r="B278" s="108">
        <v>0</v>
      </c>
      <c r="C278" s="107">
        <v>0</v>
      </c>
      <c r="D278" s="297">
        <v>0</v>
      </c>
      <c r="E278" s="103" cm="1">
        <f t="array" ref="E278:F280">AF274:AG276</f>
        <v>-3.1213428483026999</v>
      </c>
      <c r="F278" s="286">
        <v>-3.0226399997031717</v>
      </c>
      <c r="G278" s="286" cm="1">
        <f t="array" ref="G278:G280">AI274:AI276</f>
        <v>-3.185829936450602</v>
      </c>
      <c r="H278" s="286" cm="1">
        <f t="array" ref="H278:H280">AH274:AH276</f>
        <v>0.32305107194444588</v>
      </c>
      <c r="I278" s="296">
        <f>AJ274</f>
        <v>4.0785338329029364E-2</v>
      </c>
      <c r="J278" s="295">
        <v>3</v>
      </c>
      <c r="K278" s="294" cm="1">
        <f t="array" ref="K278:N280" xml:space="preserve"> MMULT(E278:F280, TRANSPOSE(B278:C281))+H278:H280</f>
        <v>0.32305107194444588</v>
      </c>
      <c r="L278" s="294">
        <v>-2.6995889277587257</v>
      </c>
      <c r="M278" s="294">
        <v>-2.798291776358254</v>
      </c>
      <c r="N278" s="294">
        <v>-5.8209317760614256</v>
      </c>
      <c r="O278" s="135">
        <f>1/(1+EXP(-K278))</f>
        <v>0.58006764126734467</v>
      </c>
      <c r="P278" s="135">
        <f>1/(1+EXP(-L278))</f>
        <v>6.2997616847717541E-2</v>
      </c>
      <c r="Q278" s="135">
        <f>1/(1+EXP(-M278))</f>
        <v>5.7416554917613563E-2</v>
      </c>
      <c r="R278" s="135">
        <f>1/(1+EXP(-N278))</f>
        <v>2.9560769900802497E-3</v>
      </c>
      <c r="S278" s="293" cm="1">
        <f t="array" ref="S278:S281">MMULT(TRANSPOSE(O278:R280), G278:G280)+I278</f>
        <v>-1.2284131011366837</v>
      </c>
      <c r="T278" s="273">
        <f>1/(1+EXP(-S278))</f>
        <v>0.22645929082692126</v>
      </c>
      <c r="U278" s="292" cm="1">
        <f t="array" ref="U278">0.25*(-SUMPRODUCT(D278:D281,LN(T278:T281))-SUMPRODUCT(1-D278:D281,LN(1-T278:T281)))</f>
        <v>0.56620200917581442</v>
      </c>
      <c r="V278" s="99" cm="1">
        <f t="array" ref="V278:V281">0.25*(T278:T281-D278:D281)</f>
        <v>5.6614822706730315E-2</v>
      </c>
      <c r="W278" s="288" cm="1">
        <f t="array" ref="W278:W280" xml:space="preserve"> TRANSPOSE(MMULT( TRANSPOSE(_xlfn.ANCHORARRAY(V278)), TRANSPOSE(O278:R280)))</f>
        <v>2.0784553720892565E-2</v>
      </c>
      <c r="X278" s="288">
        <f>SUM(_xlfn.ANCHORARRAY(V278))</f>
        <v>-3.7015867491696497E-4</v>
      </c>
      <c r="Y278" s="291" cm="1">
        <f t="array" ref="Y278:AB280">(G278:G280)*(TRANSPOSE(_xlfn.ANCHORARRAY(V278))*(O278:R280)*(1-O278:R280))</f>
        <v>-4.3935009149405971E-2</v>
      </c>
      <c r="Z278" s="60">
        <v>1.8420336225783322E-2</v>
      </c>
      <c r="AA278" s="60">
        <v>1.9015304300775325E-2</v>
      </c>
      <c r="AB278" s="99">
        <v>-1.4202247611228617E-3</v>
      </c>
      <c r="AC278" s="288" cm="1">
        <f t="array" ref="AC278:AD280">MMULT((_xlfn.ANCHORARRAY(Y278)),(B278:C281))</f>
        <v>1.7595079539652465E-2</v>
      </c>
      <c r="AD278" s="290">
        <v>1.7000111464660461E-2</v>
      </c>
      <c r="AE278" s="282">
        <f>SUM(Y278:AB278)</f>
        <v>-7.9195933839701863E-3</v>
      </c>
      <c r="AF278" s="281" cm="1">
        <f t="array" ref="AF278:AG280">E278:F280-3*(_xlfn.ANCHORARRAY(AC278))</f>
        <v>-3.1741280869216575</v>
      </c>
      <c r="AG278" s="280">
        <v>-3.0736403340971532</v>
      </c>
      <c r="AH278" s="289" cm="1">
        <f t="array" ref="AH278:AH280">(H278:H280)-3*(AE278:AE280)</f>
        <v>0.34680985209635645</v>
      </c>
      <c r="AI278" s="288" cm="1">
        <f t="array" ref="AI278:AI280">G278:G280-3*(_xlfn.ANCHORARRAY(W278))</f>
        <v>-3.2481835976132798</v>
      </c>
      <c r="AJ278" s="288">
        <f>I278-3*(X278)</f>
        <v>4.1895814353780259E-2</v>
      </c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</row>
    <row r="279" spans="1:93" s="1" customFormat="1" ht="15" thickBot="1" x14ac:dyDescent="0.4">
      <c r="A279" s="182"/>
      <c r="B279" s="95">
        <v>0</v>
      </c>
      <c r="C279" s="94">
        <v>1</v>
      </c>
      <c r="D279" s="287">
        <v>1</v>
      </c>
      <c r="E279" s="36">
        <v>-0.85629292293704151</v>
      </c>
      <c r="F279" s="35">
        <v>0.36550749691280254</v>
      </c>
      <c r="G279" s="286">
        <v>0.42355126354229256</v>
      </c>
      <c r="H279" s="286">
        <v>-0.21625907920531257</v>
      </c>
      <c r="I279" s="34"/>
      <c r="J279" s="210"/>
      <c r="K279" s="285">
        <v>-0.21625907920531257</v>
      </c>
      <c r="L279" s="285">
        <v>0.14924841770748998</v>
      </c>
      <c r="M279" s="285">
        <v>-1.072552002142354</v>
      </c>
      <c r="N279" s="285">
        <v>-0.70704450522955153</v>
      </c>
      <c r="O279" s="133">
        <f>1/(1+EXP(-K279))</f>
        <v>0.44614495778099272</v>
      </c>
      <c r="P279" s="133">
        <f>1/(1+EXP(-L279))</f>
        <v>0.53724299748485971</v>
      </c>
      <c r="Q279" s="133">
        <f>1/(1+EXP(-M279))</f>
        <v>0.25491806694778468</v>
      </c>
      <c r="R279" s="133">
        <f>1/(1+EXP(-N279))</f>
        <v>0.33025222507842628</v>
      </c>
      <c r="S279" s="133">
        <v>0.43973066099647257</v>
      </c>
      <c r="T279" s="273">
        <f>1/(1+EXP(-S279))</f>
        <v>0.60819485078253566</v>
      </c>
      <c r="U279" s="147"/>
      <c r="V279" s="88">
        <v>-9.7951287304366086E-2</v>
      </c>
      <c r="W279" s="278">
        <v>-5.5276444514605616E-3</v>
      </c>
      <c r="X279" s="278"/>
      <c r="Y279" s="284">
        <v>5.9252712458928228E-3</v>
      </c>
      <c r="Z279" s="66">
        <v>-1.0314303168580863E-2</v>
      </c>
      <c r="AA279" s="66">
        <v>-8.8722625141283099E-3</v>
      </c>
      <c r="AB279" s="88">
        <v>1.4169922435535911E-2</v>
      </c>
      <c r="AC279" s="278">
        <v>5.297659921407601E-3</v>
      </c>
      <c r="AD279" s="283">
        <v>3.8556192669550477E-3</v>
      </c>
      <c r="AE279" s="282">
        <f>SUM(Y279:AB279)</f>
        <v>9.0862799871956057E-4</v>
      </c>
      <c r="AF279" s="281">
        <v>-0.87218590270126428</v>
      </c>
      <c r="AG279" s="280">
        <v>0.35394063911193741</v>
      </c>
      <c r="AH279" s="279">
        <v>-0.21898496320147126</v>
      </c>
      <c r="AI279" s="278">
        <v>0.44013419689667421</v>
      </c>
      <c r="AJ279" s="278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</row>
    <row r="280" spans="1:93" s="1" customFormat="1" ht="15" thickBot="1" x14ac:dyDescent="0.4">
      <c r="A280" s="182"/>
      <c r="B280" s="95">
        <v>1</v>
      </c>
      <c r="C280" s="94">
        <v>0</v>
      </c>
      <c r="D280" s="287">
        <v>1</v>
      </c>
      <c r="E280" s="36">
        <v>-0.60858148007214685</v>
      </c>
      <c r="F280" s="35">
        <v>-8.6837828833986344E-2</v>
      </c>
      <c r="G280" s="286">
        <v>0.82152060853373277</v>
      </c>
      <c r="H280" s="286">
        <v>-0.10198299121661891</v>
      </c>
      <c r="I280" s="34"/>
      <c r="J280" s="210"/>
      <c r="K280" s="285">
        <v>-0.10198299121661891</v>
      </c>
      <c r="L280" s="285">
        <v>-0.18882082005060524</v>
      </c>
      <c r="M280" s="285">
        <v>-0.71056447128876576</v>
      </c>
      <c r="N280" s="285">
        <v>-0.79740230012275215</v>
      </c>
      <c r="O280" s="133">
        <f>1/(1+EXP(-K280))</f>
        <v>0.47452632667937844</v>
      </c>
      <c r="P280" s="133">
        <f>1/(1+EXP(-L280))</f>
        <v>0.45293454852716186</v>
      </c>
      <c r="Q280" s="133">
        <f>1/(1+EXP(-M280))</f>
        <v>0.32947412466998005</v>
      </c>
      <c r="R280" s="133">
        <f>1/(1+EXP(-N280))</f>
        <v>0.31058146611027038</v>
      </c>
      <c r="S280" s="133">
        <v>0.23650661157512992</v>
      </c>
      <c r="T280" s="273">
        <f>1/(1+EXP(-S280))</f>
        <v>0.55885257985968473</v>
      </c>
      <c r="U280" s="147"/>
      <c r="V280" s="88">
        <v>-0.11028685503507882</v>
      </c>
      <c r="W280" s="278">
        <v>-6.8605347794304591E-3</v>
      </c>
      <c r="X280" s="278"/>
      <c r="Y280" s="284">
        <v>1.1597380029851233E-2</v>
      </c>
      <c r="Z280" s="66">
        <v>-1.9938998839392229E-2</v>
      </c>
      <c r="AA280" s="66">
        <v>-2.0016081911969359E-2</v>
      </c>
      <c r="AB280" s="88">
        <v>2.660611183867434E-2</v>
      </c>
      <c r="AC280" s="278">
        <v>6.5900299267049808E-3</v>
      </c>
      <c r="AD280" s="283">
        <v>6.6671129992821113E-3</v>
      </c>
      <c r="AE280" s="282">
        <f>SUM(Y280:AB280)</f>
        <v>-1.7515888828360145E-3</v>
      </c>
      <c r="AF280" s="281">
        <v>-0.62835156985226182</v>
      </c>
      <c r="AG280" s="280">
        <v>-0.10683916783183267</v>
      </c>
      <c r="AH280" s="279">
        <v>-9.6728224568110865E-2</v>
      </c>
      <c r="AI280" s="278">
        <v>0.84210221287202414</v>
      </c>
      <c r="AJ280" s="278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</row>
    <row r="281" spans="1:93" s="1" customFormat="1" ht="15" thickBot="1" x14ac:dyDescent="0.4">
      <c r="A281" s="183"/>
      <c r="B281" s="277">
        <v>1</v>
      </c>
      <c r="C281" s="276">
        <v>1</v>
      </c>
      <c r="D281" s="275">
        <v>0</v>
      </c>
      <c r="E281" s="18"/>
      <c r="F281" s="17"/>
      <c r="G281" s="274"/>
      <c r="H281" s="274"/>
      <c r="I281" s="16"/>
      <c r="J281" s="241"/>
      <c r="K281" s="270"/>
      <c r="L281" s="270"/>
      <c r="M281" s="270"/>
      <c r="N281" s="270"/>
      <c r="O281" s="129"/>
      <c r="P281" s="129"/>
      <c r="Q281" s="129"/>
      <c r="R281" s="129"/>
      <c r="S281" s="129">
        <v>0.42639560201740817</v>
      </c>
      <c r="T281" s="273">
        <f>1/(1+EXP(-S281))</f>
        <v>0.60501264383119047</v>
      </c>
      <c r="U281" s="272"/>
      <c r="V281" s="269">
        <v>0.15125316095779762</v>
      </c>
      <c r="W281" s="263"/>
      <c r="X281" s="263"/>
      <c r="Y281" s="271"/>
      <c r="Z281" s="270"/>
      <c r="AA281" s="270"/>
      <c r="AB281" s="269"/>
      <c r="AC281" s="263"/>
      <c r="AD281" s="268"/>
      <c r="AE281" s="267"/>
      <c r="AF281" s="266"/>
      <c r="AG281" s="265"/>
      <c r="AH281" s="264"/>
      <c r="AI281" s="263"/>
      <c r="AJ281" s="263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</row>
    <row r="282" spans="1:93" s="1" customFormat="1" ht="15" thickBot="1" x14ac:dyDescent="0.4">
      <c r="A282" s="181">
        <f>A278+1</f>
        <v>69</v>
      </c>
      <c r="B282" s="108">
        <v>0</v>
      </c>
      <c r="C282" s="107">
        <v>0</v>
      </c>
      <c r="D282" s="297">
        <v>0</v>
      </c>
      <c r="E282" s="103" cm="1">
        <f t="array" ref="E282:F284">AF278:AG280</f>
        <v>-3.1741280869216575</v>
      </c>
      <c r="F282" s="286">
        <v>-3.0736403340971532</v>
      </c>
      <c r="G282" s="286" cm="1">
        <f t="array" ref="G282:G284">AI278:AI280</f>
        <v>-3.2481835976132798</v>
      </c>
      <c r="H282" s="286" cm="1">
        <f t="array" ref="H282:H284">AH278:AH280</f>
        <v>0.34680985209635645</v>
      </c>
      <c r="I282" s="296">
        <f>AJ278</f>
        <v>4.1895814353780259E-2</v>
      </c>
      <c r="J282" s="295">
        <v>3</v>
      </c>
      <c r="K282" s="294" cm="1">
        <f t="array" ref="K282:N284" xml:space="preserve"> MMULT(E282:F284, TRANSPOSE(B282:C285))+H282:H284</f>
        <v>0.34680985209635645</v>
      </c>
      <c r="L282" s="294">
        <v>-2.7268304820007967</v>
      </c>
      <c r="M282" s="294">
        <v>-2.827318234825301</v>
      </c>
      <c r="N282" s="294">
        <v>-5.9009585689224542</v>
      </c>
      <c r="O282" s="135">
        <f>1/(1+EXP(-K282))</f>
        <v>0.58584376319422771</v>
      </c>
      <c r="P282" s="135">
        <f>1/(1+EXP(-L282))</f>
        <v>6.1408592405874367E-2</v>
      </c>
      <c r="Q282" s="135">
        <f>1/(1+EXP(-M282))</f>
        <v>5.5865678481360447E-2</v>
      </c>
      <c r="R282" s="135">
        <f>1/(1+EXP(-N282))</f>
        <v>2.7293503891860117E-3</v>
      </c>
      <c r="S282" s="293" cm="1">
        <f t="array" ref="S282:S285">MMULT(TRANSPOSE(O282:R284), G282:G284)+I282</f>
        <v>-1.2642618444450298</v>
      </c>
      <c r="T282" s="273">
        <f>1/(1+EXP(-S282))</f>
        <v>0.22024111193887425</v>
      </c>
      <c r="U282" s="292" cm="1">
        <f t="array" ref="U282">0.25*(-SUMPRODUCT(D282:D285,LN(T282:T285))-SUMPRODUCT(1-D282:D285,LN(1-T282:T285)))</f>
        <v>0.56229033497835079</v>
      </c>
      <c r="V282" s="99" cm="1">
        <f t="array" ref="V282:V285">0.25*(T282:T285-D282:D285)</f>
        <v>5.5060277984718561E-2</v>
      </c>
      <c r="W282" s="288" cm="1">
        <f t="array" ref="W282:W284" xml:space="preserve"> TRANSPOSE(MMULT( TRANSPOSE(_xlfn.ANCHORARRAY(V282)), TRANSPOSE(O282:R284)))</f>
        <v>2.0584277659954315E-2</v>
      </c>
      <c r="X282" s="288">
        <f>SUM(_xlfn.ANCHORARRAY(V282))</f>
        <v>-1.378500276471295E-4</v>
      </c>
      <c r="Y282" s="291" cm="1">
        <f t="array" ref="Y282:AB284">(G282:G284)*(TRANSPOSE(_xlfn.ANCHORARRAY(V282))*(O282:R284)*(1-O282:R284))</f>
        <v>-4.3393530453374379E-2</v>
      </c>
      <c r="Z282" s="60">
        <v>1.8160767880214368E-2</v>
      </c>
      <c r="AA282" s="60">
        <v>1.8796339852532512E-2</v>
      </c>
      <c r="AB282" s="99">
        <v>-1.3396009926179614E-3</v>
      </c>
      <c r="AC282" s="288" cm="1">
        <f t="array" ref="AC282:AD284">MMULT((_xlfn.ANCHORARRAY(Y282)),(B282:C285))</f>
        <v>1.7456738859914552E-2</v>
      </c>
      <c r="AD282" s="290">
        <v>1.6821166887596408E-2</v>
      </c>
      <c r="AE282" s="282">
        <f>SUM(Y282:AB282)</f>
        <v>-7.7760237132454609E-3</v>
      </c>
      <c r="AF282" s="281" cm="1">
        <f t="array" ref="AF282:AG284">E282:F284-3*(_xlfn.ANCHORARRAY(AC282))</f>
        <v>-3.2264983035014012</v>
      </c>
      <c r="AG282" s="280">
        <v>-3.1241038347599424</v>
      </c>
      <c r="AH282" s="289" cm="1">
        <f t="array" ref="AH282:AH284">(H282:H284)-3*(AE282:AE284)</f>
        <v>0.37013792323609285</v>
      </c>
      <c r="AI282" s="288" cm="1">
        <f t="array" ref="AI282:AI284">G282:G284-3*(_xlfn.ANCHORARRAY(W282))</f>
        <v>-3.3099364305931429</v>
      </c>
      <c r="AJ282" s="288">
        <f>I282-3*(X282)</f>
        <v>4.2309364436721647E-2</v>
      </c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</row>
    <row r="283" spans="1:93" s="1" customFormat="1" ht="15" thickBot="1" x14ac:dyDescent="0.4">
      <c r="A283" s="182"/>
      <c r="B283" s="95">
        <v>0</v>
      </c>
      <c r="C283" s="94">
        <v>1</v>
      </c>
      <c r="D283" s="287">
        <v>1</v>
      </c>
      <c r="E283" s="36">
        <v>-0.87218590270126428</v>
      </c>
      <c r="F283" s="35">
        <v>0.35394063911193741</v>
      </c>
      <c r="G283" s="286">
        <v>0.44013419689667421</v>
      </c>
      <c r="H283" s="286">
        <v>-0.21898496320147126</v>
      </c>
      <c r="I283" s="34"/>
      <c r="J283" s="210"/>
      <c r="K283" s="285">
        <v>-0.21898496320147126</v>
      </c>
      <c r="L283" s="285">
        <v>0.13495567591046614</v>
      </c>
      <c r="M283" s="285">
        <v>-1.0911708659027355</v>
      </c>
      <c r="N283" s="285">
        <v>-0.73723022679079819</v>
      </c>
      <c r="O283" s="133">
        <f>1/(1+EXP(-K283))</f>
        <v>0.44547149212556986</v>
      </c>
      <c r="P283" s="133">
        <f>1/(1+EXP(-L283))</f>
        <v>0.53368780472898913</v>
      </c>
      <c r="Q283" s="133">
        <f>1/(1+EXP(-M283))</f>
        <v>0.2513978608363574</v>
      </c>
      <c r="R283" s="133">
        <f>1/(1+EXP(-N283))</f>
        <v>0.3236101135840817</v>
      </c>
      <c r="S283" s="133">
        <v>0.45566603828134444</v>
      </c>
      <c r="T283" s="273">
        <f>1/(1+EXP(-S283))</f>
        <v>0.61198553773682485</v>
      </c>
      <c r="U283" s="147"/>
      <c r="V283" s="88">
        <v>-9.7003615565793788E-2</v>
      </c>
      <c r="W283" s="278">
        <v>-5.79063822649796E-3</v>
      </c>
      <c r="X283" s="278"/>
      <c r="Y283" s="284">
        <v>5.9864217099515503E-3</v>
      </c>
      <c r="Z283" s="66">
        <v>-1.0625199355394343E-2</v>
      </c>
      <c r="AA283" s="66">
        <v>-9.0876503999778643E-3</v>
      </c>
      <c r="AB283" s="88">
        <v>1.4597109472670655E-2</v>
      </c>
      <c r="AC283" s="278">
        <v>5.5094590726927906E-3</v>
      </c>
      <c r="AD283" s="283">
        <v>3.9719101172763123E-3</v>
      </c>
      <c r="AE283" s="282">
        <f>SUM(Y283:AB283)</f>
        <v>8.7068142724999915E-4</v>
      </c>
      <c r="AF283" s="281">
        <v>-0.8887142799193426</v>
      </c>
      <c r="AG283" s="280">
        <v>0.34202490876010849</v>
      </c>
      <c r="AH283" s="279">
        <v>-0.22159700748322125</v>
      </c>
      <c r="AI283" s="278">
        <v>0.45750611157616811</v>
      </c>
      <c r="AJ283" s="278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</row>
    <row r="284" spans="1:93" s="1" customFormat="1" ht="15" thickBot="1" x14ac:dyDescent="0.4">
      <c r="A284" s="182"/>
      <c r="B284" s="95">
        <v>1</v>
      </c>
      <c r="C284" s="94">
        <v>0</v>
      </c>
      <c r="D284" s="287">
        <v>1</v>
      </c>
      <c r="E284" s="36">
        <v>-0.62835156985226182</v>
      </c>
      <c r="F284" s="35">
        <v>-0.10683916783183267</v>
      </c>
      <c r="G284" s="286">
        <v>0.84210221287202414</v>
      </c>
      <c r="H284" s="286">
        <v>-9.6728224568110865E-2</v>
      </c>
      <c r="I284" s="34"/>
      <c r="J284" s="210"/>
      <c r="K284" s="285">
        <v>-9.6728224568110865E-2</v>
      </c>
      <c r="L284" s="285">
        <v>-0.20356739239994354</v>
      </c>
      <c r="M284" s="285">
        <v>-0.72507979442037263</v>
      </c>
      <c r="N284" s="285">
        <v>-0.83191896225220541</v>
      </c>
      <c r="O284" s="133">
        <f>1/(1+EXP(-K284))</f>
        <v>0.47583678088085468</v>
      </c>
      <c r="P284" s="133">
        <f>1/(1+EXP(-L284))</f>
        <v>0.44928317183082783</v>
      </c>
      <c r="Q284" s="133">
        <f>1/(1+EXP(-M284))</f>
        <v>0.32627535991284323</v>
      </c>
      <c r="R284" s="133">
        <f>1/(1+EXP(-N284))</f>
        <v>0.30323946865292156</v>
      </c>
      <c r="S284" s="133">
        <v>0.24583983201006154</v>
      </c>
      <c r="T284" s="273">
        <f>1/(1+EXP(-S284))</f>
        <v>0.5611522783005285</v>
      </c>
      <c r="U284" s="147"/>
      <c r="V284" s="88">
        <v>-0.10971193042486788</v>
      </c>
      <c r="W284" s="278">
        <v>-7.2326249165101178E-3</v>
      </c>
      <c r="X284" s="278"/>
      <c r="Y284" s="284">
        <v>1.1564523953613556E-2</v>
      </c>
      <c r="Z284" s="66">
        <v>-2.0211624907232838E-2</v>
      </c>
      <c r="AA284" s="66">
        <v>-2.0308851956801727E-2</v>
      </c>
      <c r="AB284" s="88">
        <v>2.695855674846568E-2</v>
      </c>
      <c r="AC284" s="278">
        <v>6.6497047916639525E-3</v>
      </c>
      <c r="AD284" s="283">
        <v>6.7469318412328415E-3</v>
      </c>
      <c r="AE284" s="282">
        <f>SUM(Y284:AB284)</f>
        <v>-1.9973961619553296E-3</v>
      </c>
      <c r="AF284" s="281">
        <v>-0.64830068422725362</v>
      </c>
      <c r="AG284" s="280">
        <v>-0.12707996335553121</v>
      </c>
      <c r="AH284" s="279">
        <v>-9.073603608224487E-2</v>
      </c>
      <c r="AI284" s="278">
        <v>0.86380008762155447</v>
      </c>
      <c r="AJ284" s="278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</row>
    <row r="285" spans="1:93" s="1" customFormat="1" ht="15" thickBot="1" x14ac:dyDescent="0.4">
      <c r="A285" s="183"/>
      <c r="B285" s="277">
        <v>1</v>
      </c>
      <c r="C285" s="276">
        <v>1</v>
      </c>
      <c r="D285" s="275">
        <v>0</v>
      </c>
      <c r="E285" s="18"/>
      <c r="F285" s="17"/>
      <c r="G285" s="274"/>
      <c r="H285" s="274"/>
      <c r="I285" s="16"/>
      <c r="J285" s="241"/>
      <c r="K285" s="270"/>
      <c r="L285" s="270"/>
      <c r="M285" s="270"/>
      <c r="N285" s="270"/>
      <c r="O285" s="129"/>
      <c r="P285" s="129"/>
      <c r="Q285" s="129"/>
      <c r="R285" s="129"/>
      <c r="S285" s="129">
        <v>0.43082088822022019</v>
      </c>
      <c r="T285" s="273">
        <f>1/(1+EXP(-S285))</f>
        <v>0.60606967191318384</v>
      </c>
      <c r="U285" s="272"/>
      <c r="V285" s="269">
        <v>0.15151741797829596</v>
      </c>
      <c r="W285" s="263"/>
      <c r="X285" s="263"/>
      <c r="Y285" s="271"/>
      <c r="Z285" s="270"/>
      <c r="AA285" s="270"/>
      <c r="AB285" s="269"/>
      <c r="AC285" s="263"/>
      <c r="AD285" s="268"/>
      <c r="AE285" s="267"/>
      <c r="AF285" s="266"/>
      <c r="AG285" s="265"/>
      <c r="AH285" s="264"/>
      <c r="AI285" s="263"/>
      <c r="AJ285" s="263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</row>
    <row r="286" spans="1:93" s="1" customFormat="1" ht="15" thickBot="1" x14ac:dyDescent="0.4">
      <c r="A286" s="181">
        <f>A282+1</f>
        <v>70</v>
      </c>
      <c r="B286" s="108">
        <v>0</v>
      </c>
      <c r="C286" s="107">
        <v>0</v>
      </c>
      <c r="D286" s="297">
        <v>0</v>
      </c>
      <c r="E286" s="103" cm="1">
        <f t="array" ref="E286:F288">AF282:AG284</f>
        <v>-3.2264983035014012</v>
      </c>
      <c r="F286" s="286">
        <v>-3.1241038347599424</v>
      </c>
      <c r="G286" s="286" cm="1">
        <f t="array" ref="G286:G288">AI282:AI284</f>
        <v>-3.3099364305931429</v>
      </c>
      <c r="H286" s="286" cm="1">
        <f t="array" ref="H286:H288">AH282:AH284</f>
        <v>0.37013792323609285</v>
      </c>
      <c r="I286" s="296">
        <f>AJ282</f>
        <v>4.2309364436721647E-2</v>
      </c>
      <c r="J286" s="295">
        <v>3</v>
      </c>
      <c r="K286" s="294" cm="1">
        <f t="array" ref="K286:N288" xml:space="preserve"> MMULT(E286:F288, TRANSPOSE(B286:C289))+H286:H288</f>
        <v>0.37013792323609285</v>
      </c>
      <c r="L286" s="294">
        <v>-2.7539659115238493</v>
      </c>
      <c r="M286" s="294">
        <v>-2.8563603802653086</v>
      </c>
      <c r="N286" s="294">
        <v>-5.9804642150252514</v>
      </c>
      <c r="O286" s="135">
        <f>1/(1+EXP(-K286))</f>
        <v>0.59149230512869388</v>
      </c>
      <c r="P286" s="135">
        <f>1/(1+EXP(-L286))</f>
        <v>5.9863060764529435E-2</v>
      </c>
      <c r="Q286" s="135">
        <f>1/(1+EXP(-M286))</f>
        <v>5.4353470773728818E-2</v>
      </c>
      <c r="R286" s="135">
        <f>1/(1+EXP(-N286))</f>
        <v>2.5212797261316465E-3</v>
      </c>
      <c r="S286" s="293" cm="1">
        <f t="array" ref="S286:S289">MMULT(TRANSPOSE(O286:R288), G286:G288)+I286</f>
        <v>-1.2996627684072863</v>
      </c>
      <c r="T286" s="273">
        <f>1/(1+EXP(-S286))</f>
        <v>0.21422177795306921</v>
      </c>
      <c r="U286" s="292" cm="1">
        <f t="array" ref="U286">0.25*(-SUMPRODUCT(D286:D289,LN(T286:T289))-SUMPRODUCT(1-D286:D289,LN(1-T286:T289)))</f>
        <v>0.55840120798669202</v>
      </c>
      <c r="V286" s="99" cm="1">
        <f t="array" ref="V286:V289">0.25*(T286:T289-D286:D289)</f>
        <v>5.3555444488267302E-2</v>
      </c>
      <c r="W286" s="288" cm="1">
        <f t="array" ref="W286:W288" xml:space="preserve"> TRANSPOSE(MMULT( TRANSPOSE(_xlfn.ANCHORARRAY(V286)), TRANSPOSE(O286:R288)))</f>
        <v>2.0377577422787389E-2</v>
      </c>
      <c r="X286" s="288">
        <f>SUM(_xlfn.ANCHORARRAY(V286))</f>
        <v>1.0009239683519966E-4</v>
      </c>
      <c r="Y286" s="291" cm="1">
        <f t="array" ref="Y286:AB288">(G286:G288)*(TRANSPOSE(_xlfn.ANCHORARRAY(V286))*(O286:R288)*(1-O286:R288))</f>
        <v>-4.2832420925625204E-2</v>
      </c>
      <c r="Z286" s="60">
        <v>1.7892713581989773E-2</v>
      </c>
      <c r="AA286" s="60">
        <v>1.8569477172515666E-2</v>
      </c>
      <c r="AB286" s="99">
        <v>-1.2631752888130543E-3</v>
      </c>
      <c r="AC286" s="288" cm="1">
        <f t="array" ref="AC286:AD288">MMULT((_xlfn.ANCHORARRAY(Y286)),(B286:C289))</f>
        <v>1.7306301883702611E-2</v>
      </c>
      <c r="AD286" s="290">
        <v>1.6629538293176718E-2</v>
      </c>
      <c r="AE286" s="282">
        <f>SUM(Y286:AB286)</f>
        <v>-7.6334054599328195E-3</v>
      </c>
      <c r="AF286" s="281" cm="1">
        <f t="array" ref="AF286:AG288">E286:F288-3*(_xlfn.ANCHORARRAY(AC286))</f>
        <v>-3.2784172091525092</v>
      </c>
      <c r="AG286" s="280">
        <v>-3.1739924496394725</v>
      </c>
      <c r="AH286" s="289" cm="1">
        <f t="array" ref="AH286:AH288">(H286:H288)-3*(AE286:AE288)</f>
        <v>0.39303813961589129</v>
      </c>
      <c r="AI286" s="288" cm="1">
        <f t="array" ref="AI286:AI288">G286:G288-3*(_xlfn.ANCHORARRAY(W286))</f>
        <v>-3.371069162861505</v>
      </c>
      <c r="AJ286" s="288">
        <f>I286-3*(X286)</f>
        <v>4.2009087246216048E-2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</row>
    <row r="287" spans="1:93" s="1" customFormat="1" ht="15" thickBot="1" x14ac:dyDescent="0.4">
      <c r="A287" s="182"/>
      <c r="B287" s="95">
        <v>0</v>
      </c>
      <c r="C287" s="94">
        <v>1</v>
      </c>
      <c r="D287" s="287">
        <v>1</v>
      </c>
      <c r="E287" s="36">
        <v>-0.8887142799193426</v>
      </c>
      <c r="F287" s="35">
        <v>0.34202490876010849</v>
      </c>
      <c r="G287" s="286">
        <v>0.45750611157616811</v>
      </c>
      <c r="H287" s="286">
        <v>-0.22159700748322125</v>
      </c>
      <c r="I287" s="34"/>
      <c r="J287" s="210"/>
      <c r="K287" s="285">
        <v>-0.22159700748322125</v>
      </c>
      <c r="L287" s="285">
        <v>0.12042790127688724</v>
      </c>
      <c r="M287" s="285">
        <v>-1.1103112874025638</v>
      </c>
      <c r="N287" s="285">
        <v>-0.76828637864245541</v>
      </c>
      <c r="O287" s="133">
        <f>1/(1+EXP(-K287))</f>
        <v>0.44482633985475517</v>
      </c>
      <c r="P287" s="133">
        <f>1/(1+EXP(-L287))</f>
        <v>0.53007064152674555</v>
      </c>
      <c r="Q287" s="133">
        <f>1/(1+EXP(-M287))</f>
        <v>0.24781285952119125</v>
      </c>
      <c r="R287" s="133">
        <f>1/(1+EXP(-N287))</f>
        <v>0.31684991349820857</v>
      </c>
      <c r="S287" s="133">
        <v>0.47172476203301794</v>
      </c>
      <c r="T287" s="273">
        <f>1/(1+EXP(-S287))</f>
        <v>0.61579190310693921</v>
      </c>
      <c r="U287" s="147"/>
      <c r="V287" s="88">
        <v>-9.6052024223265198E-2</v>
      </c>
      <c r="W287" s="278">
        <v>-6.0593364966458549E-3</v>
      </c>
      <c r="X287" s="278"/>
      <c r="Y287" s="284">
        <v>6.0508986221896703E-3</v>
      </c>
      <c r="Z287" s="66">
        <v>-1.0946360601338745E-2</v>
      </c>
      <c r="AA287" s="66">
        <v>-9.3083038681473149E-3</v>
      </c>
      <c r="AB287" s="88">
        <v>1.5027471658779882E-2</v>
      </c>
      <c r="AC287" s="278">
        <v>5.7191677906325671E-3</v>
      </c>
      <c r="AD287" s="283">
        <v>4.081111057441137E-3</v>
      </c>
      <c r="AE287" s="282">
        <f>SUM(Y287:AB287)</f>
        <v>8.2370581148349248E-4</v>
      </c>
      <c r="AF287" s="281">
        <v>-0.9058717832912403</v>
      </c>
      <c r="AG287" s="280">
        <v>0.32978157558778509</v>
      </c>
      <c r="AH287" s="279">
        <v>-0.22406812491767172</v>
      </c>
      <c r="AI287" s="278">
        <v>0.47568412106610569</v>
      </c>
      <c r="AJ287" s="278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</row>
    <row r="288" spans="1:93" s="1" customFormat="1" ht="15" thickBot="1" x14ac:dyDescent="0.4">
      <c r="A288" s="182"/>
      <c r="B288" s="95">
        <v>1</v>
      </c>
      <c r="C288" s="94">
        <v>0</v>
      </c>
      <c r="D288" s="287">
        <v>1</v>
      </c>
      <c r="E288" s="36">
        <v>-0.64830068422725362</v>
      </c>
      <c r="F288" s="35">
        <v>-0.12707996335553121</v>
      </c>
      <c r="G288" s="286">
        <v>0.86380008762155447</v>
      </c>
      <c r="H288" s="286">
        <v>-9.073603608224487E-2</v>
      </c>
      <c r="I288" s="34"/>
      <c r="J288" s="210"/>
      <c r="K288" s="285">
        <v>-9.073603608224487E-2</v>
      </c>
      <c r="L288" s="285">
        <v>-0.21781599943777608</v>
      </c>
      <c r="M288" s="285">
        <v>-0.73903672030949852</v>
      </c>
      <c r="N288" s="285">
        <v>-0.8661166836650297</v>
      </c>
      <c r="O288" s="133">
        <f>1/(1+EXP(-K288))</f>
        <v>0.47733154135081218</v>
      </c>
      <c r="P288" s="133">
        <f>1/(1+EXP(-L288))</f>
        <v>0.44576027569324939</v>
      </c>
      <c r="Q288" s="133">
        <f>1/(1+EXP(-M288))</f>
        <v>0.32321482241137339</v>
      </c>
      <c r="R288" s="133">
        <f>1/(1+EXP(-N288))</f>
        <v>0.29606298131339542</v>
      </c>
      <c r="S288" s="133">
        <v>0.2549717210712179</v>
      </c>
      <c r="T288" s="273">
        <f>1/(1+EXP(-S288))</f>
        <v>0.56339983021071216</v>
      </c>
      <c r="U288" s="147"/>
      <c r="V288" s="88">
        <v>-0.10915004244732196</v>
      </c>
      <c r="W288" s="278">
        <v>-7.6048007963323699E-3</v>
      </c>
      <c r="X288" s="278"/>
      <c r="Y288" s="284">
        <v>1.154152767682429E-2</v>
      </c>
      <c r="Z288" s="66">
        <v>-2.0498344079481867E-2</v>
      </c>
      <c r="AA288" s="66">
        <v>-2.0624302041706004E-2</v>
      </c>
      <c r="AB288" s="88">
        <v>2.731809767250469E-2</v>
      </c>
      <c r="AC288" s="278">
        <v>6.6937956307986865E-3</v>
      </c>
      <c r="AD288" s="283">
        <v>6.8197535930228231E-3</v>
      </c>
      <c r="AE288" s="282">
        <f>SUM(Y288:AB288)</f>
        <v>-2.2630207718588903E-3</v>
      </c>
      <c r="AF288" s="281">
        <v>-0.66838207111964965</v>
      </c>
      <c r="AG288" s="280">
        <v>-0.14753922413459969</v>
      </c>
      <c r="AH288" s="279">
        <v>-8.3946973766668195E-2</v>
      </c>
      <c r="AI288" s="278">
        <v>0.88661449001055159</v>
      </c>
      <c r="AJ288" s="27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</row>
    <row r="289" spans="1:93" s="1" customFormat="1" ht="15" thickBot="1" x14ac:dyDescent="0.4">
      <c r="A289" s="183"/>
      <c r="B289" s="277">
        <v>1</v>
      </c>
      <c r="C289" s="276">
        <v>1</v>
      </c>
      <c r="D289" s="275">
        <v>0</v>
      </c>
      <c r="E289" s="18"/>
      <c r="F289" s="17"/>
      <c r="G289" s="274"/>
      <c r="H289" s="274"/>
      <c r="I289" s="16"/>
      <c r="J289" s="241"/>
      <c r="K289" s="270"/>
      <c r="L289" s="270"/>
      <c r="M289" s="270"/>
      <c r="N289" s="270"/>
      <c r="O289" s="129"/>
      <c r="P289" s="129"/>
      <c r="Q289" s="129"/>
      <c r="R289" s="129"/>
      <c r="S289" s="129">
        <v>0.43466408989730287</v>
      </c>
      <c r="T289" s="273">
        <f>1/(1+EXP(-S289))</f>
        <v>0.60698685831662025</v>
      </c>
      <c r="U289" s="272"/>
      <c r="V289" s="269">
        <v>0.15174671457915506</v>
      </c>
      <c r="W289" s="263"/>
      <c r="X289" s="263"/>
      <c r="Y289" s="271"/>
      <c r="Z289" s="270"/>
      <c r="AA289" s="270"/>
      <c r="AB289" s="269"/>
      <c r="AC289" s="263"/>
      <c r="AD289" s="268"/>
      <c r="AE289" s="267"/>
      <c r="AF289" s="266"/>
      <c r="AG289" s="265"/>
      <c r="AH289" s="264"/>
      <c r="AI289" s="263"/>
      <c r="AJ289" s="263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</row>
    <row r="290" spans="1:93" s="1" customFormat="1" ht="15" thickBot="1" x14ac:dyDescent="0.4">
      <c r="A290" s="181">
        <f>A286+1</f>
        <v>71</v>
      </c>
      <c r="B290" s="108">
        <v>0</v>
      </c>
      <c r="C290" s="107">
        <v>0</v>
      </c>
      <c r="D290" s="297">
        <v>0</v>
      </c>
      <c r="E290" s="103" cm="1">
        <f t="array" ref="E290:F292">AF286:AG288</f>
        <v>-3.2784172091525092</v>
      </c>
      <c r="F290" s="286">
        <v>-3.1739924496394725</v>
      </c>
      <c r="G290" s="286" cm="1">
        <f t="array" ref="G290:G292">AI286:AI288</f>
        <v>-3.371069162861505</v>
      </c>
      <c r="H290" s="286" cm="1">
        <f t="array" ref="H290:H292">AH286:AH288</f>
        <v>0.39303813961589129</v>
      </c>
      <c r="I290" s="296">
        <f>AJ286</f>
        <v>4.2009087246216048E-2</v>
      </c>
      <c r="J290" s="295">
        <v>3</v>
      </c>
      <c r="K290" s="294" cm="1">
        <f t="array" ref="K290:N292" xml:space="preserve"> MMULT(E290:F292, TRANSPOSE(B290:C293))+H290:H292</f>
        <v>0.39303813961589129</v>
      </c>
      <c r="L290" s="294">
        <v>-2.7809543100235814</v>
      </c>
      <c r="M290" s="294">
        <v>-2.8853790695366177</v>
      </c>
      <c r="N290" s="294">
        <v>-6.0593715191760911</v>
      </c>
      <c r="O290" s="135">
        <f>1/(1+EXP(-K290))</f>
        <v>0.59701385511800253</v>
      </c>
      <c r="P290" s="135">
        <f>1/(1+EXP(-L290))</f>
        <v>5.8362088414849127E-2</v>
      </c>
      <c r="Q290" s="135">
        <f>1/(1+EXP(-M290))</f>
        <v>5.2881078614238505E-2</v>
      </c>
      <c r="R290" s="135">
        <f>1/(1+EXP(-N290))</f>
        <v>2.3304249087717963E-3</v>
      </c>
      <c r="S290" s="293" cm="1">
        <f t="array" ref="S290:S293">MMULT(TRANSPOSE(O290:R292), G290:G292)+I290</f>
        <v>-1.3345483191897254</v>
      </c>
      <c r="T290" s="273">
        <f>1/(1+EXP(-S290))</f>
        <v>0.20840801509761653</v>
      </c>
      <c r="U290" s="292" cm="1">
        <f t="array" ref="U290">0.25*(-SUMPRODUCT(D290:D293,LN(T290:T293))-SUMPRODUCT(1-D290:D293,LN(1-T290:T293)))</f>
        <v>0.5545354114395965</v>
      </c>
      <c r="V290" s="99" cm="1">
        <f t="array" ref="V290:V293">0.25*(T290:T293-D290:D293)</f>
        <v>5.2102003774404132E-2</v>
      </c>
      <c r="W290" s="288" cm="1">
        <f t="array" ref="W290:W292" xml:space="preserve"> TRANSPOSE(MMULT( TRANSPOSE(_xlfn.ANCHORARRAY(V290)), TRANSPOSE(O290:R292)))</f>
        <v>2.0166620811254768E-2</v>
      </c>
      <c r="X290" s="288">
        <f>SUM(_xlfn.ANCHORARRAY(V290))</f>
        <v>3.4275892176799383E-4</v>
      </c>
      <c r="Y290" s="291" cm="1">
        <f t="array" ref="Y290:AB292">(G290:G292)*(TRANSPOSE(_xlfn.ANCHORARRAY(V290))*(O290:R292)*(1-O290:R292))</f>
        <v>-4.2256800765381124E-2</v>
      </c>
      <c r="Z290" s="60">
        <v>1.7617787722389328E-2</v>
      </c>
      <c r="AA290" s="60">
        <v>1.8336257210096768E-2</v>
      </c>
      <c r="AB290" s="99">
        <v>-1.1908650236500799E-3</v>
      </c>
      <c r="AC290" s="288" cm="1">
        <f t="array" ref="AC290:AD292">MMULT((_xlfn.ANCHORARRAY(Y290)),(B290:C293))</f>
        <v>1.7145392186446687E-2</v>
      </c>
      <c r="AD290" s="290">
        <v>1.6426922698739247E-2</v>
      </c>
      <c r="AE290" s="282">
        <f>SUM(Y290:AB290)</f>
        <v>-7.4936208565451069E-3</v>
      </c>
      <c r="AF290" s="281" cm="1">
        <f t="array" ref="AF290:AG292">E290:F292-3*(_xlfn.ANCHORARRAY(AC290))</f>
        <v>-3.3298533857118491</v>
      </c>
      <c r="AG290" s="280">
        <v>-3.2232732177356902</v>
      </c>
      <c r="AH290" s="289" cm="1">
        <f t="array" ref="AH290:AH292">(H290:H292)-3*(AE290:AE292)</f>
        <v>0.41551900218552662</v>
      </c>
      <c r="AI290" s="288" cm="1">
        <f t="array" ref="AI290:AI292">G290:G292-3*(_xlfn.ANCHORARRAY(W290))</f>
        <v>-3.4315690252952695</v>
      </c>
      <c r="AJ290" s="288">
        <f>I290-3*(X290)</f>
        <v>4.0980810480912067E-2</v>
      </c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</row>
    <row r="291" spans="1:93" s="1" customFormat="1" ht="15" thickBot="1" x14ac:dyDescent="0.4">
      <c r="A291" s="182"/>
      <c r="B291" s="95">
        <v>0</v>
      </c>
      <c r="C291" s="94">
        <v>1</v>
      </c>
      <c r="D291" s="287">
        <v>1</v>
      </c>
      <c r="E291" s="36">
        <v>-0.9058717832912403</v>
      </c>
      <c r="F291" s="35">
        <v>0.32978157558778509</v>
      </c>
      <c r="G291" s="286">
        <v>0.47568412106610569</v>
      </c>
      <c r="H291" s="286">
        <v>-0.22406812491767172</v>
      </c>
      <c r="I291" s="34"/>
      <c r="J291" s="210"/>
      <c r="K291" s="285">
        <v>-0.22406812491767172</v>
      </c>
      <c r="L291" s="285">
        <v>0.10571345067011337</v>
      </c>
      <c r="M291" s="285">
        <v>-1.1299399082089121</v>
      </c>
      <c r="N291" s="285">
        <v>-0.8001583326211269</v>
      </c>
      <c r="O291" s="133">
        <f>1/(1+EXP(-K291))</f>
        <v>0.44421616640762063</v>
      </c>
      <c r="P291" s="133">
        <f>1/(1+EXP(-L291))</f>
        <v>0.52640377799379756</v>
      </c>
      <c r="Q291" s="133">
        <f>1/(1+EXP(-M291))</f>
        <v>0.24417219080287636</v>
      </c>
      <c r="R291" s="133">
        <f>1/(1+EXP(-N291))</f>
        <v>0.30999165100824061</v>
      </c>
      <c r="S291" s="133">
        <v>0.487893761806864</v>
      </c>
      <c r="T291" s="273">
        <f>1/(1+EXP(-S291))</f>
        <v>0.61961013108267293</v>
      </c>
      <c r="U291" s="147"/>
      <c r="V291" s="88">
        <v>-9.5097467229331767E-2</v>
      </c>
      <c r="W291" s="278">
        <v>-6.332495131458428E-3</v>
      </c>
      <c r="X291" s="278"/>
      <c r="Y291" s="284">
        <v>6.1188999238060357E-3</v>
      </c>
      <c r="Z291" s="66">
        <v>-1.1277551824282103E-2</v>
      </c>
      <c r="AA291" s="66">
        <v>-9.5340172374367548E-3</v>
      </c>
      <c r="AB291" s="88">
        <v>1.5459520963469394E-2</v>
      </c>
      <c r="AC291" s="278">
        <v>5.9255037260326389E-3</v>
      </c>
      <c r="AD291" s="283">
        <v>4.1819691391872908E-3</v>
      </c>
      <c r="AE291" s="282">
        <f>SUM(Y291:AB291)</f>
        <v>7.6685182555657171E-4</v>
      </c>
      <c r="AF291" s="281">
        <v>-0.92364829446933816</v>
      </c>
      <c r="AG291" s="280">
        <v>0.3172356681702232</v>
      </c>
      <c r="AH291" s="279">
        <v>-0.22636868039434144</v>
      </c>
      <c r="AI291" s="278">
        <v>0.49468160646048098</v>
      </c>
      <c r="AJ291" s="278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</row>
    <row r="292" spans="1:93" s="1" customFormat="1" ht="15" thickBot="1" x14ac:dyDescent="0.4">
      <c r="A292" s="182"/>
      <c r="B292" s="95">
        <v>1</v>
      </c>
      <c r="C292" s="94">
        <v>0</v>
      </c>
      <c r="D292" s="287">
        <v>1</v>
      </c>
      <c r="E292" s="36">
        <v>-0.66838207111964965</v>
      </c>
      <c r="F292" s="35">
        <v>-0.14753922413459969</v>
      </c>
      <c r="G292" s="286">
        <v>0.88661449001055159</v>
      </c>
      <c r="H292" s="286">
        <v>-8.3946973766668195E-2</v>
      </c>
      <c r="I292" s="34"/>
      <c r="J292" s="210"/>
      <c r="K292" s="285">
        <v>-8.3946973766668195E-2</v>
      </c>
      <c r="L292" s="285">
        <v>-0.2314861979012679</v>
      </c>
      <c r="M292" s="285">
        <v>-0.7523290448863178</v>
      </c>
      <c r="N292" s="285">
        <v>-0.89986826902091754</v>
      </c>
      <c r="O292" s="133">
        <f>1/(1+EXP(-K292))</f>
        <v>0.47902557250942857</v>
      </c>
      <c r="P292" s="133">
        <f>1/(1+EXP(-L292))</f>
        <v>0.44238549793001658</v>
      </c>
      <c r="Q292" s="133">
        <f>1/(1+EXP(-M292))</f>
        <v>0.32031402552664845</v>
      </c>
      <c r="R292" s="133">
        <f>1/(1+EXP(-N292))</f>
        <v>0.28907756888392372</v>
      </c>
      <c r="S292" s="133">
        <v>0.26388720418728956</v>
      </c>
      <c r="T292" s="273">
        <f>1/(1+EXP(-S292))</f>
        <v>0.56559161146172643</v>
      </c>
      <c r="U292" s="147"/>
      <c r="V292" s="88">
        <v>-0.10860209713456839</v>
      </c>
      <c r="W292" s="278">
        <v>-7.9757849392559158E-3</v>
      </c>
      <c r="X292" s="278"/>
      <c r="Y292" s="284">
        <v>1.1528275734253642E-2</v>
      </c>
      <c r="Z292" s="66">
        <v>-2.0798820979277599E-2</v>
      </c>
      <c r="AA292" s="66">
        <v>-2.0963186596200889E-2</v>
      </c>
      <c r="AB292" s="88">
        <v>2.7684996383115418E-2</v>
      </c>
      <c r="AC292" s="278">
        <v>6.7218097869145288E-3</v>
      </c>
      <c r="AD292" s="283">
        <v>6.8861754038378187E-3</v>
      </c>
      <c r="AE292" s="282">
        <f>SUM(Y292:AB292)</f>
        <v>-2.5487354581094288E-3</v>
      </c>
      <c r="AF292" s="281">
        <v>-0.68854750048039326</v>
      </c>
      <c r="AG292" s="280">
        <v>-0.16819775034611315</v>
      </c>
      <c r="AH292" s="279">
        <v>-7.6300767392339902E-2</v>
      </c>
      <c r="AI292" s="278">
        <v>0.91054184482831935</v>
      </c>
      <c r="AJ292" s="278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</row>
    <row r="293" spans="1:93" s="1" customFormat="1" ht="15" thickBot="1" x14ac:dyDescent="0.4">
      <c r="A293" s="183"/>
      <c r="B293" s="277">
        <v>1</v>
      </c>
      <c r="C293" s="276">
        <v>1</v>
      </c>
      <c r="D293" s="275">
        <v>0</v>
      </c>
      <c r="E293" s="18"/>
      <c r="F293" s="17"/>
      <c r="G293" s="274"/>
      <c r="H293" s="274"/>
      <c r="I293" s="16"/>
      <c r="J293" s="241"/>
      <c r="K293" s="270"/>
      <c r="L293" s="270"/>
      <c r="M293" s="270"/>
      <c r="N293" s="270"/>
      <c r="O293" s="129"/>
      <c r="P293" s="129"/>
      <c r="Q293" s="129"/>
      <c r="R293" s="129"/>
      <c r="S293" s="129">
        <v>0.43791153105708713</v>
      </c>
      <c r="T293" s="273">
        <f>1/(1+EXP(-S293))</f>
        <v>0.60776127804505609</v>
      </c>
      <c r="U293" s="272"/>
      <c r="V293" s="269">
        <v>0.15194031951126402</v>
      </c>
      <c r="W293" s="263"/>
      <c r="X293" s="263"/>
      <c r="Y293" s="271"/>
      <c r="Z293" s="270"/>
      <c r="AA293" s="270"/>
      <c r="AB293" s="269"/>
      <c r="AC293" s="263"/>
      <c r="AD293" s="268"/>
      <c r="AE293" s="267"/>
      <c r="AF293" s="266"/>
      <c r="AG293" s="265"/>
      <c r="AH293" s="264"/>
      <c r="AI293" s="263"/>
      <c r="AJ293" s="26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</row>
  </sheetData>
  <mergeCells count="97">
    <mergeCell ref="I8:I9"/>
    <mergeCell ref="J8:J9"/>
    <mergeCell ref="K8:N9"/>
    <mergeCell ref="U8:U9"/>
    <mergeCell ref="V8:V9"/>
    <mergeCell ref="W8:W9"/>
    <mergeCell ref="A1:V3"/>
    <mergeCell ref="B4:V6"/>
    <mergeCell ref="B8:C9"/>
    <mergeCell ref="D8:D9"/>
    <mergeCell ref="E8:F9"/>
    <mergeCell ref="G8:G9"/>
    <mergeCell ref="H8:H9"/>
    <mergeCell ref="AN9:AY11"/>
    <mergeCell ref="A10:A13"/>
    <mergeCell ref="AL12:AX20"/>
    <mergeCell ref="A14:A17"/>
    <mergeCell ref="A18:A21"/>
    <mergeCell ref="X8:X9"/>
    <mergeCell ref="Y8:AB9"/>
    <mergeCell ref="AC8:AD9"/>
    <mergeCell ref="AE8:AE9"/>
    <mergeCell ref="AF8:AG9"/>
    <mergeCell ref="A50:A53"/>
    <mergeCell ref="A54:A57"/>
    <mergeCell ref="A58:A61"/>
    <mergeCell ref="A62:A65"/>
    <mergeCell ref="AI8:AI9"/>
    <mergeCell ref="AJ8:AJ9"/>
    <mergeCell ref="AH8:AH9"/>
    <mergeCell ref="O8:R9"/>
    <mergeCell ref="S8:S9"/>
    <mergeCell ref="T8:T9"/>
    <mergeCell ref="A106:A109"/>
    <mergeCell ref="A110:A113"/>
    <mergeCell ref="A66:A69"/>
    <mergeCell ref="A22:A25"/>
    <mergeCell ref="A26:A29"/>
    <mergeCell ref="A30:A33"/>
    <mergeCell ref="A34:A37"/>
    <mergeCell ref="A38:A41"/>
    <mergeCell ref="A42:A45"/>
    <mergeCell ref="A46:A49"/>
    <mergeCell ref="A114:A117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38:A141"/>
    <mergeCell ref="A142:A145"/>
    <mergeCell ref="A146:A149"/>
    <mergeCell ref="A150:A153"/>
    <mergeCell ref="A154:A157"/>
    <mergeCell ref="A158:A161"/>
    <mergeCell ref="A194:A197"/>
    <mergeCell ref="A198:A201"/>
    <mergeCell ref="A202:A205"/>
    <mergeCell ref="A206:A209"/>
    <mergeCell ref="A162:A165"/>
    <mergeCell ref="A118:A121"/>
    <mergeCell ref="A122:A125"/>
    <mergeCell ref="A126:A129"/>
    <mergeCell ref="A130:A133"/>
    <mergeCell ref="A134:A137"/>
    <mergeCell ref="A250:A253"/>
    <mergeCell ref="A254:A257"/>
    <mergeCell ref="A210:A213"/>
    <mergeCell ref="A166:A169"/>
    <mergeCell ref="A170:A173"/>
    <mergeCell ref="A174:A177"/>
    <mergeCell ref="A178:A181"/>
    <mergeCell ref="A182:A185"/>
    <mergeCell ref="A186:A189"/>
    <mergeCell ref="A190:A193"/>
    <mergeCell ref="A258:A261"/>
    <mergeCell ref="A214:A217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86:A289"/>
    <mergeCell ref="A290:A293"/>
    <mergeCell ref="A262:A265"/>
    <mergeCell ref="A266:A269"/>
    <mergeCell ref="A270:A273"/>
    <mergeCell ref="A274:A277"/>
    <mergeCell ref="A278:A281"/>
    <mergeCell ref="A282:A2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CBE6-75A3-4F56-AFAC-6FF9359250C4}">
  <dimension ref="A1:LY293"/>
  <sheetViews>
    <sheetView zoomScale="42" zoomScaleNormal="70" workbookViewId="0">
      <selection activeCell="AT48" sqref="AT48"/>
    </sheetView>
  </sheetViews>
  <sheetFormatPr defaultRowHeight="14.5" x14ac:dyDescent="0.35"/>
  <cols>
    <col min="11" max="19" width="8.81640625" customWidth="1"/>
    <col min="20" max="20" width="16.81640625" customWidth="1"/>
    <col min="21" max="21" width="14.26953125" style="2" customWidth="1"/>
    <col min="22" max="36" width="8.81640625" customWidth="1"/>
  </cols>
  <sheetData>
    <row r="1" spans="1:337" ht="18.5" x14ac:dyDescent="0.35">
      <c r="A1" s="202"/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330"/>
      <c r="X1" s="330"/>
      <c r="Y1" s="330"/>
      <c r="Z1" s="330"/>
      <c r="AA1" s="330"/>
      <c r="AB1" s="330"/>
      <c r="AC1" s="330"/>
      <c r="AD1" s="330"/>
      <c r="AE1" s="330"/>
      <c r="AF1" s="330"/>
      <c r="AG1" s="330"/>
      <c r="AH1" s="330"/>
      <c r="AI1" s="330"/>
      <c r="AJ1" s="330"/>
    </row>
    <row r="2" spans="1:337" ht="18.5" x14ac:dyDescent="0.35">
      <c r="A2" s="202"/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330"/>
      <c r="X2" s="330"/>
      <c r="Y2" s="330"/>
      <c r="Z2" s="330"/>
      <c r="AA2" s="330"/>
      <c r="AB2" s="330"/>
      <c r="AC2" s="330"/>
      <c r="AD2" s="330"/>
      <c r="AE2" s="330"/>
      <c r="AF2" s="330"/>
      <c r="AG2" s="330"/>
      <c r="AH2" s="330"/>
      <c r="AI2" s="330"/>
      <c r="AJ2" s="330"/>
    </row>
    <row r="3" spans="1:337" ht="24.75" customHeight="1" x14ac:dyDescent="0.35">
      <c r="A3" s="202"/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330"/>
      <c r="X3" s="330"/>
      <c r="Y3" s="330"/>
      <c r="Z3" s="330"/>
      <c r="AA3" s="330"/>
      <c r="AB3" s="330"/>
      <c r="AC3" s="330"/>
      <c r="AD3" s="330"/>
      <c r="AE3" s="330"/>
      <c r="AF3" s="330"/>
      <c r="AG3" s="330"/>
      <c r="AH3" s="330"/>
      <c r="AI3" s="330"/>
      <c r="AJ3" s="330"/>
    </row>
    <row r="4" spans="1:337" ht="15" customHeight="1" x14ac:dyDescent="0.35">
      <c r="B4" s="189" t="s">
        <v>65</v>
      </c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</row>
    <row r="5" spans="1:337" ht="15" customHeight="1" x14ac:dyDescent="0.35"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37"/>
      <c r="AJ5" s="137"/>
    </row>
    <row r="6" spans="1:337" ht="15" customHeight="1" x14ac:dyDescent="0.35">
      <c r="B6" s="189"/>
      <c r="C6" s="189"/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</row>
    <row r="7" spans="1:337" ht="15" thickBot="1" x14ac:dyDescent="0.4"/>
    <row r="8" spans="1:337" s="1" customFormat="1" ht="15" thickBot="1" x14ac:dyDescent="0.4">
      <c r="A8" s="124" t="s">
        <v>0</v>
      </c>
      <c r="B8" s="325" t="s">
        <v>1</v>
      </c>
      <c r="C8" s="324"/>
      <c r="D8" s="181" t="s">
        <v>31</v>
      </c>
      <c r="E8" s="325" t="s">
        <v>49</v>
      </c>
      <c r="F8" s="324"/>
      <c r="G8" s="329" t="s">
        <v>47</v>
      </c>
      <c r="H8" s="181" t="s">
        <v>48</v>
      </c>
      <c r="I8" s="181" t="s">
        <v>46</v>
      </c>
      <c r="J8" s="181" t="s">
        <v>5</v>
      </c>
      <c r="K8" s="325" t="s">
        <v>60</v>
      </c>
      <c r="L8" s="329"/>
      <c r="M8" s="329"/>
      <c r="N8" s="324"/>
      <c r="O8" s="325" t="s">
        <v>64</v>
      </c>
      <c r="P8" s="329"/>
      <c r="Q8" s="329"/>
      <c r="R8" s="329"/>
      <c r="S8" s="181" t="s">
        <v>58</v>
      </c>
      <c r="T8" s="328" t="s">
        <v>57</v>
      </c>
      <c r="U8" s="307" t="s">
        <v>56</v>
      </c>
      <c r="V8" s="313" t="s">
        <v>55</v>
      </c>
      <c r="W8" s="327" t="s">
        <v>54</v>
      </c>
      <c r="X8" s="327" t="s">
        <v>53</v>
      </c>
      <c r="Y8" s="321" t="s">
        <v>52</v>
      </c>
      <c r="Z8" s="320"/>
      <c r="AA8" s="320"/>
      <c r="AB8" s="326"/>
      <c r="AC8" s="325" t="s">
        <v>51</v>
      </c>
      <c r="AD8" s="324"/>
      <c r="AE8" s="323" t="s">
        <v>50</v>
      </c>
      <c r="AF8" s="214" t="s">
        <v>49</v>
      </c>
      <c r="AG8" s="322"/>
      <c r="AH8" s="321" t="s">
        <v>48</v>
      </c>
      <c r="AI8" s="320" t="s">
        <v>47</v>
      </c>
      <c r="AJ8" s="320" t="s">
        <v>46</v>
      </c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</row>
    <row r="9" spans="1:337" s="1" customFormat="1" ht="15" thickBot="1" x14ac:dyDescent="0.4">
      <c r="A9" s="124"/>
      <c r="B9" s="318"/>
      <c r="C9" s="319"/>
      <c r="D9" s="182"/>
      <c r="E9" s="318"/>
      <c r="F9" s="319"/>
      <c r="G9" s="190"/>
      <c r="H9" s="182"/>
      <c r="I9" s="182"/>
      <c r="J9" s="182"/>
      <c r="K9" s="318"/>
      <c r="L9" s="190"/>
      <c r="M9" s="190"/>
      <c r="N9" s="319"/>
      <c r="O9" s="318"/>
      <c r="P9" s="190"/>
      <c r="Q9" s="190"/>
      <c r="R9" s="190"/>
      <c r="S9" s="182"/>
      <c r="T9" s="317"/>
      <c r="U9" s="316"/>
      <c r="V9" s="315"/>
      <c r="W9" s="314"/>
      <c r="X9" s="314"/>
      <c r="Y9" s="308"/>
      <c r="Z9" s="307"/>
      <c r="AA9" s="307"/>
      <c r="AB9" s="313"/>
      <c r="AC9" s="312"/>
      <c r="AD9" s="311"/>
      <c r="AE9" s="310"/>
      <c r="AF9" s="229"/>
      <c r="AG9" s="309"/>
      <c r="AH9" s="308"/>
      <c r="AI9" s="307"/>
      <c r="AJ9" s="307"/>
      <c r="AK9"/>
      <c r="AL9"/>
      <c r="AM9"/>
      <c r="AN9" s="304" t="s">
        <v>63</v>
      </c>
      <c r="AO9" s="304"/>
      <c r="AP9" s="304"/>
      <c r="AQ9" s="304"/>
      <c r="AR9" s="304"/>
      <c r="AS9" s="304"/>
      <c r="AT9" s="304"/>
      <c r="AU9" s="304"/>
      <c r="AV9" s="304"/>
      <c r="AW9" s="304"/>
      <c r="AX9" s="304"/>
      <c r="AY9" s="304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</row>
    <row r="10" spans="1:337" s="1" customFormat="1" ht="15" thickBot="1" x14ac:dyDescent="0.4">
      <c r="A10" s="184">
        <v>1</v>
      </c>
      <c r="B10" s="108">
        <v>0</v>
      </c>
      <c r="C10" s="107">
        <v>0</v>
      </c>
      <c r="D10" s="297">
        <v>0</v>
      </c>
      <c r="E10" s="306">
        <v>-0.7</v>
      </c>
      <c r="F10" s="306">
        <v>-0.7</v>
      </c>
      <c r="G10" s="306">
        <v>-0.5</v>
      </c>
      <c r="H10" s="306">
        <v>0</v>
      </c>
      <c r="I10" s="305">
        <v>0</v>
      </c>
      <c r="J10" s="295">
        <v>3</v>
      </c>
      <c r="K10" s="294" cm="1">
        <f t="array" ref="K10:N12" xml:space="preserve"> MMULT(E10:F12, TRANSPOSE(B10:C13))+H10:H12</f>
        <v>0</v>
      </c>
      <c r="L10" s="294">
        <v>-0.7</v>
      </c>
      <c r="M10" s="294">
        <v>-0.7</v>
      </c>
      <c r="N10" s="294">
        <v>-1.4</v>
      </c>
      <c r="O10" s="135">
        <f>(EXP(K10)-EXP(-K10))/(EXP(K10)+EXP(-K10))</f>
        <v>0</v>
      </c>
      <c r="P10" s="135">
        <f>1/(1+EXP(-L10))</f>
        <v>0.33181222783183389</v>
      </c>
      <c r="Q10" s="135">
        <f>1/(1+EXP(-M10))</f>
        <v>0.33181222783183389</v>
      </c>
      <c r="R10" s="135">
        <f>1/(1+EXP(-N10))</f>
        <v>0.19781611144141825</v>
      </c>
      <c r="S10" s="344" cm="1">
        <f t="array" ref="S10:S13">MMULT(TRANSPOSE(O10:R12), G10:G12)+I10</f>
        <v>0.65</v>
      </c>
      <c r="T10" s="273">
        <f>1/(1+EXP(-S10))</f>
        <v>0.65701046267349883</v>
      </c>
      <c r="U10" s="292" cm="1">
        <f t="array" ref="U10">0.25*(-SUMPRODUCT(D10:D13,LN(T10:T13))-SUMPRODUCT(1-D10:D13,LN(1-T10:T13)))</f>
        <v>0.77122514051884683</v>
      </c>
      <c r="V10" s="99" cm="1">
        <f t="array" ref="V10:V13">0.25*(T10:T13-D10:D13)</f>
        <v>0.16425261566837471</v>
      </c>
      <c r="W10" s="288" cm="1">
        <f t="array" ref="W10:W12" xml:space="preserve"> TRANSPOSE(MMULT( TRANSPOSE(_xlfn.ANCHORARRAY(V10)), TRANSPOSE(O10:R12)))</f>
        <v>-2.7445437238288982E-2</v>
      </c>
      <c r="X10" s="288">
        <f>SUM(_xlfn.ANCHORARRAY(V10))</f>
        <v>0.14904496723885496</v>
      </c>
      <c r="Y10" s="291" cm="1">
        <f t="array" ref="Y10:AB12">(G10:G12)*(TRANSPOSE(_xlfn.ANCHORARRAY(V10))*(O10:R12)*(1-O10:R12))</f>
        <v>0</v>
      </c>
      <c r="Z10" s="60">
        <v>9.179064273839771E-3</v>
      </c>
      <c r="AA10" s="60">
        <v>1.1038028932517412E-2</v>
      </c>
      <c r="AB10" s="99">
        <v>-1.3263216931471124E-2</v>
      </c>
      <c r="AC10" s="288" cm="1">
        <f t="array" ref="AC10:AD12">MMULT((_xlfn.ANCHORARRAY(Y10)),(B10:C13))</f>
        <v>-2.2251879989537114E-3</v>
      </c>
      <c r="AD10" s="290">
        <v>-4.0841526576313528E-3</v>
      </c>
      <c r="AE10" s="282">
        <f>SUM(Y10:AB10)</f>
        <v>6.9538762748860596E-3</v>
      </c>
      <c r="AF10" s="340" cm="1">
        <f t="array" ref="AF10:AG12">E10:F12-3*(_xlfn.ANCHORARRAY(AC10))</f>
        <v>-0.69332443600313887</v>
      </c>
      <c r="AG10" s="339">
        <v>-0.68774754202710586</v>
      </c>
      <c r="AH10" s="289" cm="1">
        <f t="array" ref="AH10:AH12">(H10:H12)-3*(AE10:AE12)</f>
        <v>-2.0861628824658179E-2</v>
      </c>
      <c r="AI10" s="343" cm="1">
        <f t="array" ref="AI10:AI12">G10:G12-3*(_xlfn.ANCHORARRAY(W10))</f>
        <v>-0.41766368828513306</v>
      </c>
      <c r="AJ10" s="342">
        <f>I10-3*(X10)</f>
        <v>-0.44713490171656489</v>
      </c>
      <c r="AK10"/>
      <c r="AL10" s="178"/>
      <c r="AM10"/>
      <c r="AN10" s="304"/>
      <c r="AO10" s="304"/>
      <c r="AP10" s="304"/>
      <c r="AQ10" s="304"/>
      <c r="AR10" s="304"/>
      <c r="AS10" s="304"/>
      <c r="AT10" s="304"/>
      <c r="AU10" s="304"/>
      <c r="AV10" s="304"/>
      <c r="AW10" s="304"/>
      <c r="AX10" s="304"/>
      <c r="AY10" s="304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</row>
    <row r="11" spans="1:337" s="1" customFormat="1" ht="15" thickBot="1" x14ac:dyDescent="0.4">
      <c r="A11" s="185"/>
      <c r="B11" s="95">
        <v>0</v>
      </c>
      <c r="C11" s="94">
        <v>1</v>
      </c>
      <c r="D11" s="287">
        <v>1</v>
      </c>
      <c r="E11" s="303">
        <v>-0.5</v>
      </c>
      <c r="F11" s="303">
        <v>0.7</v>
      </c>
      <c r="G11" s="303">
        <v>0.4</v>
      </c>
      <c r="H11" s="303">
        <v>0</v>
      </c>
      <c r="I11" s="302"/>
      <c r="J11" s="210"/>
      <c r="K11" s="285">
        <v>0</v>
      </c>
      <c r="L11" s="285">
        <v>0.7</v>
      </c>
      <c r="M11" s="285">
        <v>-0.5</v>
      </c>
      <c r="N11" s="285">
        <v>0.19999999999999996</v>
      </c>
      <c r="O11" s="133">
        <f>1/(1+EXP(-K11))</f>
        <v>0.5</v>
      </c>
      <c r="P11" s="133">
        <f>1/(1+EXP(-L11))</f>
        <v>0.66818777216816616</v>
      </c>
      <c r="Q11" s="133">
        <f>1/(1+EXP(-M11))</f>
        <v>0.37754066879814541</v>
      </c>
      <c r="R11" s="133">
        <f>1/(1+EXP(-N11))</f>
        <v>0.54983399731247784</v>
      </c>
      <c r="S11" s="341">
        <v>0.70273798990269909</v>
      </c>
      <c r="T11" s="273">
        <f>1/(1+EXP(-S11))</f>
        <v>0.66879453998307603</v>
      </c>
      <c r="U11" s="147"/>
      <c r="V11" s="88">
        <v>-8.2801365004230992E-2</v>
      </c>
      <c r="W11" s="278">
        <v>8.1120101522362903E-2</v>
      </c>
      <c r="X11" s="278"/>
      <c r="Y11" s="284">
        <v>1.6425261566837473E-2</v>
      </c>
      <c r="Z11" s="66">
        <v>-7.3432514190718157E-3</v>
      </c>
      <c r="AA11" s="66">
        <v>-9.3597732454656427E-3</v>
      </c>
      <c r="AB11" s="88">
        <v>1.6550363896361938E-2</v>
      </c>
      <c r="AC11" s="278">
        <v>7.1905906508962954E-3</v>
      </c>
      <c r="AD11" s="283">
        <v>9.2071124772901223E-3</v>
      </c>
      <c r="AE11" s="282">
        <f>SUM(Y11:AB11)</f>
        <v>1.6272600798661954E-2</v>
      </c>
      <c r="AF11" s="340">
        <v>-0.52157177195268889</v>
      </c>
      <c r="AG11" s="339">
        <v>0.67237866256812961</v>
      </c>
      <c r="AH11" s="279">
        <v>-4.8817802395985863E-2</v>
      </c>
      <c r="AI11" s="338">
        <v>0.15663969543291131</v>
      </c>
      <c r="AJ11" s="337"/>
      <c r="AK11"/>
      <c r="AL11" s="179"/>
      <c r="AM11"/>
      <c r="AN11" s="304"/>
      <c r="AO11" s="304"/>
      <c r="AP11" s="304"/>
      <c r="AQ11" s="304"/>
      <c r="AR11" s="304"/>
      <c r="AS11" s="304"/>
      <c r="AT11" s="304"/>
      <c r="AU11" s="304"/>
      <c r="AV11" s="304"/>
      <c r="AW11" s="304"/>
      <c r="AX11" s="304"/>
      <c r="AY11" s="304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</row>
    <row r="12" spans="1:337" s="1" customFormat="1" ht="15" thickBot="1" x14ac:dyDescent="0.4">
      <c r="A12" s="185"/>
      <c r="B12" s="95">
        <v>1</v>
      </c>
      <c r="C12" s="94">
        <v>0</v>
      </c>
      <c r="D12" s="287">
        <v>1</v>
      </c>
      <c r="E12" s="303">
        <v>-0.1</v>
      </c>
      <c r="F12" s="303">
        <v>0.7</v>
      </c>
      <c r="G12" s="303">
        <v>0.9</v>
      </c>
      <c r="H12" s="303">
        <v>0</v>
      </c>
      <c r="I12" s="302"/>
      <c r="J12" s="210"/>
      <c r="K12" s="285">
        <v>0</v>
      </c>
      <c r="L12" s="285">
        <v>0.7</v>
      </c>
      <c r="M12" s="285">
        <v>-0.1</v>
      </c>
      <c r="N12" s="285">
        <v>0.6</v>
      </c>
      <c r="O12" s="133">
        <f>1/(1+EXP(-K12))</f>
        <v>0.5</v>
      </c>
      <c r="P12" s="133">
        <f>1/(1+EXP(-L12))</f>
        <v>0.66818777216816616</v>
      </c>
      <c r="Q12" s="133">
        <f>1/(1+EXP(-M12))</f>
        <v>0.47502081252105999</v>
      </c>
      <c r="R12" s="133">
        <f>1/(1+EXP(-N12))</f>
        <v>0.6456563062257954</v>
      </c>
      <c r="S12" s="341">
        <v>0.41262888487229521</v>
      </c>
      <c r="T12" s="273">
        <f>1/(1+EXP(-S12))</f>
        <v>0.60171806829006602</v>
      </c>
      <c r="U12" s="147"/>
      <c r="V12" s="88">
        <v>-9.9570482927483495E-2</v>
      </c>
      <c r="W12" s="278">
        <v>8.7432016099978555E-2</v>
      </c>
      <c r="X12" s="278"/>
      <c r="Y12" s="284">
        <v>3.6956838525384311E-2</v>
      </c>
      <c r="Z12" s="66">
        <v>-1.6522315692911585E-2</v>
      </c>
      <c r="AA12" s="66">
        <v>-2.2347443477294809E-2</v>
      </c>
      <c r="AB12" s="88">
        <v>3.4420080973189285E-2</v>
      </c>
      <c r="AC12" s="278">
        <v>1.2072637495894475E-2</v>
      </c>
      <c r="AD12" s="283">
        <v>1.78977652802777E-2</v>
      </c>
      <c r="AE12" s="282">
        <f>SUM(Y12:AB12)</f>
        <v>3.2507160328367202E-2</v>
      </c>
      <c r="AF12" s="340">
        <v>-0.13621791248768345</v>
      </c>
      <c r="AG12" s="339">
        <v>0.6463067041591668</v>
      </c>
      <c r="AH12" s="279">
        <v>-9.7521480985101605E-2</v>
      </c>
      <c r="AI12" s="338">
        <v>0.63770395170006433</v>
      </c>
      <c r="AJ12" s="337"/>
      <c r="AK12"/>
      <c r="AL12" s="188"/>
      <c r="AM12" s="188"/>
      <c r="AN12" s="188"/>
      <c r="AO12" s="188"/>
      <c r="AP12" s="188"/>
      <c r="AQ12" s="188"/>
      <c r="AR12" s="188"/>
      <c r="AS12" s="188"/>
      <c r="AT12" s="188"/>
      <c r="AU12" s="188"/>
      <c r="AV12" s="188"/>
      <c r="AW12" s="188"/>
      <c r="AX12" s="188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</row>
    <row r="13" spans="1:337" s="1" customFormat="1" ht="15" thickBot="1" x14ac:dyDescent="0.4">
      <c r="A13" s="186"/>
      <c r="B13" s="277">
        <v>1</v>
      </c>
      <c r="C13" s="276">
        <v>1</v>
      </c>
      <c r="D13" s="275">
        <v>0</v>
      </c>
      <c r="E13" s="301"/>
      <c r="F13" s="301"/>
      <c r="G13" s="301"/>
      <c r="H13" s="301"/>
      <c r="I13" s="300"/>
      <c r="J13" s="241"/>
      <c r="K13" s="270"/>
      <c r="L13" s="270"/>
      <c r="M13" s="270"/>
      <c r="N13" s="270"/>
      <c r="O13" s="129"/>
      <c r="P13" s="129"/>
      <c r="Q13" s="129"/>
      <c r="R13" s="129"/>
      <c r="S13" s="336">
        <v>0.70211621880749797</v>
      </c>
      <c r="T13" s="273">
        <f>1/(1+EXP(-S13))</f>
        <v>0.66865679800877897</v>
      </c>
      <c r="U13" s="272"/>
      <c r="V13" s="269">
        <v>0.16716419950219474</v>
      </c>
      <c r="W13" s="263"/>
      <c r="X13" s="263"/>
      <c r="Y13" s="271"/>
      <c r="Z13" s="270"/>
      <c r="AA13" s="270"/>
      <c r="AB13" s="269"/>
      <c r="AC13" s="263"/>
      <c r="AD13" s="268"/>
      <c r="AE13" s="267"/>
      <c r="AF13" s="335"/>
      <c r="AG13" s="334"/>
      <c r="AH13" s="264"/>
      <c r="AI13" s="333"/>
      <c r="AJ13" s="332"/>
      <c r="AK13"/>
      <c r="AL13" s="188"/>
      <c r="AM13" s="188"/>
      <c r="AN13" s="188"/>
      <c r="AO13" s="188"/>
      <c r="AP13" s="188"/>
      <c r="AQ13" s="188"/>
      <c r="AR13" s="188"/>
      <c r="AS13" s="188"/>
      <c r="AT13" s="188"/>
      <c r="AU13" s="188"/>
      <c r="AV13" s="188"/>
      <c r="AW13" s="188"/>
      <c r="AX13" s="188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</row>
    <row r="14" spans="1:337" s="1" customFormat="1" ht="15" thickBot="1" x14ac:dyDescent="0.4">
      <c r="A14" s="181">
        <f>A10+1</f>
        <v>2</v>
      </c>
      <c r="B14" s="108">
        <v>0</v>
      </c>
      <c r="C14" s="107">
        <v>0</v>
      </c>
      <c r="D14" s="297">
        <v>0</v>
      </c>
      <c r="E14" s="103" cm="1">
        <f t="array" ref="E14:F16">AF10:AG12</f>
        <v>-0.69332443600313887</v>
      </c>
      <c r="F14" s="286">
        <v>-0.68774754202710586</v>
      </c>
      <c r="G14" s="286" cm="1">
        <f t="array" ref="G14:G16">AI10:AI12</f>
        <v>-0.41766368828513306</v>
      </c>
      <c r="H14" s="286" cm="1">
        <f t="array" ref="H14:H16">AH10:AH12</f>
        <v>-2.0861628824658179E-2</v>
      </c>
      <c r="I14" s="296">
        <f>AJ10</f>
        <v>-0.44713490171656489</v>
      </c>
      <c r="J14" s="295">
        <v>3</v>
      </c>
      <c r="K14" s="294" cm="1">
        <f t="array" ref="K14:N16" xml:space="preserve"> MMULT(E14:F16, TRANSPOSE(B14:C17))+H14:H16</f>
        <v>-2.0861628824658179E-2</v>
      </c>
      <c r="L14" s="294">
        <v>-0.708609170851764</v>
      </c>
      <c r="M14" s="294">
        <v>-0.71418606482779701</v>
      </c>
      <c r="N14" s="294">
        <v>-1.4019336068549029</v>
      </c>
      <c r="O14" s="135">
        <f>(EXP(K14)-EXP(-K14))/(EXP(K14)+EXP(-K14))</f>
        <v>-2.0858602971899867E-2</v>
      </c>
      <c r="P14" s="135">
        <f>1/(1+EXP(-L14))</f>
        <v>0.32990623539353714</v>
      </c>
      <c r="Q14" s="135">
        <f>1/(1+EXP(-M14))</f>
        <v>0.32867453355406923</v>
      </c>
      <c r="R14" s="135">
        <f>1/(1+EXP(-N14))</f>
        <v>0.19750945651135488</v>
      </c>
      <c r="S14" s="344" cm="1">
        <f t="array" ref="S14:S17">MMULT(TRANSPOSE(O14:R16), G14:G16)+I14</f>
        <v>-5.8697667182660118E-2</v>
      </c>
      <c r="T14" s="273">
        <f>1/(1+EXP(-S14))</f>
        <v>0.48532979504255119</v>
      </c>
      <c r="U14" s="292" cm="1">
        <f t="array" ref="U14">0.25*(-SUMPRODUCT(D14:D17,LN(T14:T17))-SUMPRODUCT(1-D14:D17,LN(1-T14:T17)))</f>
        <v>0.72077690322097054</v>
      </c>
      <c r="V14" s="99" cm="1">
        <f t="array" ref="V14:V17">0.25*(T14:T17-D14:D17)</f>
        <v>0.1213324487606378</v>
      </c>
      <c r="W14" s="288" cm="1">
        <f t="array" ref="W14:W16" xml:space="preserve"> TRANSPOSE(MMULT( TRANSPOSE(_xlfn.ANCHORARRAY(V14)), TRANSPOSE(O14:R16)))</f>
        <v>-6.7602065684696733E-2</v>
      </c>
      <c r="X14" s="288">
        <f>SUM(_xlfn.ANCHORARRAY(V14))</f>
        <v>-2.7863352962505791E-2</v>
      </c>
      <c r="Y14" s="291" cm="1">
        <f t="array" ref="Y14:AB16">(G14:G16)*(TRANSPOSE(_xlfn.ANCHORARRAY(V14))*(O14:R16)*(1-O14:R16))</f>
        <v>1.0790821107097869E-3</v>
      </c>
      <c r="Z14" s="60">
        <v>1.1995652420567512E-2</v>
      </c>
      <c r="AA14" s="60">
        <v>1.2929839370683226E-2</v>
      </c>
      <c r="AB14" s="99">
        <v>-8.0118445212797509E-3</v>
      </c>
      <c r="AC14" s="288" cm="1">
        <f t="array" ref="AC14:AD16">MMULT((_xlfn.ANCHORARRAY(Y14)),(B14:C17))</f>
        <v>4.9179948494034748E-3</v>
      </c>
      <c r="AD14" s="290">
        <v>3.9838078992877612E-3</v>
      </c>
      <c r="AE14" s="282">
        <f>SUM(Y14:AB14)</f>
        <v>1.7992729380680771E-2</v>
      </c>
      <c r="AF14" s="340" cm="1">
        <f t="array" ref="AF14:AG16">E14:F16-3*(_xlfn.ANCHORARRAY(AC14))</f>
        <v>-0.70807842055134929</v>
      </c>
      <c r="AG14" s="339">
        <v>-0.69969896572496915</v>
      </c>
      <c r="AH14" s="289" cm="1">
        <f t="array" ref="AH14:AH16">(H14:H16)-3*(AE14:AE16)</f>
        <v>-7.4839816966700487E-2</v>
      </c>
      <c r="AI14" s="343" cm="1">
        <f t="array" ref="AI14:AI16">G14:G16-3*(_xlfn.ANCHORARRAY(W14))</f>
        <v>-0.21485749123104286</v>
      </c>
      <c r="AJ14" s="342">
        <f>I14-3*(X14)</f>
        <v>-0.36354484282904753</v>
      </c>
      <c r="AK14"/>
      <c r="AL14" s="188"/>
      <c r="AM14" s="188"/>
      <c r="AN14" s="188"/>
      <c r="AO14" s="188"/>
      <c r="AP14" s="188"/>
      <c r="AQ14" s="188"/>
      <c r="AR14" s="188"/>
      <c r="AS14" s="188"/>
      <c r="AT14" s="188"/>
      <c r="AU14" s="188"/>
      <c r="AV14" s="188"/>
      <c r="AW14" s="188"/>
      <c r="AX14" s="188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</row>
    <row r="15" spans="1:337" s="1" customFormat="1" ht="15" thickBot="1" x14ac:dyDescent="0.4">
      <c r="A15" s="182"/>
      <c r="B15" s="95">
        <v>0</v>
      </c>
      <c r="C15" s="94">
        <v>1</v>
      </c>
      <c r="D15" s="287">
        <v>1</v>
      </c>
      <c r="E15" s="36">
        <v>-0.52157177195268889</v>
      </c>
      <c r="F15" s="35">
        <v>0.67237866256812961</v>
      </c>
      <c r="G15" s="286">
        <v>0.15663969543291131</v>
      </c>
      <c r="H15" s="286">
        <v>-4.8817802395985863E-2</v>
      </c>
      <c r="I15" s="34"/>
      <c r="J15" s="210"/>
      <c r="K15" s="285">
        <v>-4.8817802395985863E-2</v>
      </c>
      <c r="L15" s="285">
        <v>0.62356086017214374</v>
      </c>
      <c r="M15" s="285">
        <v>-0.57038957434867477</v>
      </c>
      <c r="N15" s="285">
        <v>0.10198908821945486</v>
      </c>
      <c r="O15" s="133">
        <f>1/(1+EXP(-K15))</f>
        <v>0.48779797260485469</v>
      </c>
      <c r="P15" s="133">
        <f>1/(1+EXP(-L15))</f>
        <v>0.65102797680233482</v>
      </c>
      <c r="Q15" s="133">
        <f>1/(1+EXP(-M15))</f>
        <v>0.36114693746362397</v>
      </c>
      <c r="R15" s="133">
        <f>1/(1+EXP(-N15))</f>
        <v>0.52547519361470041</v>
      </c>
      <c r="S15" s="341">
        <v>-7.8736918634843001E-2</v>
      </c>
      <c r="T15" s="273">
        <f>1/(1+EXP(-S15))</f>
        <v>0.48032593340975133</v>
      </c>
      <c r="U15"/>
      <c r="V15" s="347">
        <v>-0.12991851664756215</v>
      </c>
      <c r="W15" s="278">
        <v>-1.246883968887251E-2</v>
      </c>
      <c r="X15" s="278"/>
      <c r="Y15" s="284">
        <v>4.7485397394306898E-3</v>
      </c>
      <c r="Z15" s="66">
        <v>-4.6234178641439885E-3</v>
      </c>
      <c r="AA15" s="66">
        <v>-5.0705372812544364E-3</v>
      </c>
      <c r="AB15" s="88">
        <v>4.7270581588894781E-3</v>
      </c>
      <c r="AC15" s="278">
        <v>-3.4347912236495828E-4</v>
      </c>
      <c r="AD15" s="283">
        <v>1.0364029474548963E-4</v>
      </c>
      <c r="AE15" s="282">
        <f>SUM(Y15:AB15)</f>
        <v>-2.1835724707825691E-4</v>
      </c>
      <c r="AF15" s="340">
        <v>-0.52054133458559404</v>
      </c>
      <c r="AG15" s="339">
        <v>0.67206774168389316</v>
      </c>
      <c r="AH15" s="279">
        <v>-4.8162730654751094E-2</v>
      </c>
      <c r="AI15" s="338">
        <v>0.19404621449952886</v>
      </c>
      <c r="AJ15" s="337"/>
      <c r="AK15"/>
      <c r="AL15" s="188"/>
      <c r="AM15" s="188"/>
      <c r="AN15" s="188"/>
      <c r="AO15" s="188"/>
      <c r="AP15" s="188"/>
      <c r="AQ15" s="188"/>
      <c r="AR15" s="188"/>
      <c r="AS15" s="188"/>
      <c r="AT15" s="188"/>
      <c r="AU15" s="188"/>
      <c r="AV15" s="188"/>
      <c r="AW15" s="188"/>
      <c r="AX15" s="188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</row>
    <row r="16" spans="1:337" s="1" customFormat="1" ht="15" thickBot="1" x14ac:dyDescent="0.4">
      <c r="A16" s="182"/>
      <c r="B16" s="95">
        <v>1</v>
      </c>
      <c r="C16" s="94">
        <v>0</v>
      </c>
      <c r="D16" s="287">
        <v>1</v>
      </c>
      <c r="E16" s="36">
        <v>-0.13621791248768345</v>
      </c>
      <c r="F16" s="35">
        <v>0.6463067041591668</v>
      </c>
      <c r="G16" s="286">
        <v>0.63770395170006433</v>
      </c>
      <c r="H16" s="286">
        <v>-9.7521480985101605E-2</v>
      </c>
      <c r="I16" s="34"/>
      <c r="J16" s="210"/>
      <c r="K16" s="285">
        <v>-9.7521480985101605E-2</v>
      </c>
      <c r="L16" s="285">
        <v>0.5487852231740652</v>
      </c>
      <c r="M16" s="285">
        <v>-0.23373939347278505</v>
      </c>
      <c r="N16" s="285">
        <v>0.41256731068638175</v>
      </c>
      <c r="O16" s="133">
        <f>1/(1+EXP(-K16))</f>
        <v>0.4756389337308527</v>
      </c>
      <c r="P16" s="133">
        <f>1/(1+EXP(-L16))</f>
        <v>0.63385370760559923</v>
      </c>
      <c r="Q16" s="133">
        <f>1/(1+EXP(-M16))</f>
        <v>0.44182975074443637</v>
      </c>
      <c r="R16" s="133">
        <f>1/(1+EXP(-N16))</f>
        <v>0.60170331173251146</v>
      </c>
      <c r="S16" s="341">
        <v>-0.24608379532694094</v>
      </c>
      <c r="T16" s="273">
        <f>1/(1+EXP(-S16))</f>
        <v>0.43878764409234045</v>
      </c>
      <c r="U16" s="147"/>
      <c r="V16" s="88">
        <v>-0.1403030889769149</v>
      </c>
      <c r="W16" s="278">
        <v>-1.38073487270369E-2</v>
      </c>
      <c r="X16" s="278"/>
      <c r="Y16" s="284">
        <v>1.9297626909038013E-2</v>
      </c>
      <c r="Z16" s="66">
        <v>-1.9227987776561442E-2</v>
      </c>
      <c r="AA16" s="66">
        <v>-2.2065205753717756E-2</v>
      </c>
      <c r="AB16" s="88">
        <v>1.8496356246858029E-2</v>
      </c>
      <c r="AC16" s="278">
        <v>-3.5688495068597267E-3</v>
      </c>
      <c r="AD16" s="283">
        <v>-7.3163152970341302E-4</v>
      </c>
      <c r="AE16" s="282">
        <f>SUM(Y16:AB16)</f>
        <v>-3.4992103743831555E-3</v>
      </c>
      <c r="AF16" s="340">
        <v>-0.12551136396710427</v>
      </c>
      <c r="AG16" s="339">
        <v>0.64850159874827706</v>
      </c>
      <c r="AH16" s="279">
        <v>-8.7023849861952135E-2</v>
      </c>
      <c r="AI16" s="338">
        <v>0.679125997881175</v>
      </c>
      <c r="AJ16" s="337"/>
      <c r="AK16"/>
      <c r="AL16" s="188"/>
      <c r="AM16" s="188"/>
      <c r="AN16" s="188"/>
      <c r="AO16" s="188"/>
      <c r="AP16" s="188"/>
      <c r="AQ16" s="188"/>
      <c r="AR16" s="188"/>
      <c r="AS16" s="188"/>
      <c r="AT16" s="188"/>
      <c r="AU16" s="188"/>
      <c r="AV16" s="188"/>
      <c r="AW16" s="188"/>
      <c r="AX16" s="188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</row>
    <row r="17" spans="1:337" s="1" customFormat="1" ht="15" thickBot="1" x14ac:dyDescent="0.4">
      <c r="A17" s="183"/>
      <c r="B17" s="277">
        <v>1</v>
      </c>
      <c r="C17" s="276">
        <v>1</v>
      </c>
      <c r="D17" s="275">
        <v>0</v>
      </c>
      <c r="E17" s="18"/>
      <c r="F17" s="17"/>
      <c r="G17" s="274"/>
      <c r="H17" s="274"/>
      <c r="I17" s="16"/>
      <c r="J17" s="241"/>
      <c r="K17" s="270"/>
      <c r="L17" s="270"/>
      <c r="M17" s="270"/>
      <c r="N17" s="270"/>
      <c r="O17" s="129"/>
      <c r="P17" s="129"/>
      <c r="Q17" s="129"/>
      <c r="R17" s="129"/>
      <c r="S17" s="336">
        <v>-6.3608575866094474E-2</v>
      </c>
      <c r="T17" s="273">
        <f>1/(1+EXP(-S17))</f>
        <v>0.48410321560533381</v>
      </c>
      <c r="U17" s="272"/>
      <c r="V17" s="269">
        <v>0.12102580390133345</v>
      </c>
      <c r="W17" s="263"/>
      <c r="X17" s="263"/>
      <c r="Y17" s="271"/>
      <c r="Z17" s="270"/>
      <c r="AA17" s="270"/>
      <c r="AB17" s="269"/>
      <c r="AC17" s="263"/>
      <c r="AD17" s="268"/>
      <c r="AE17" s="267"/>
      <c r="AF17" s="335"/>
      <c r="AG17" s="334"/>
      <c r="AH17" s="264"/>
      <c r="AI17" s="333"/>
      <c r="AJ17" s="332"/>
      <c r="AK17"/>
      <c r="AL17" s="188"/>
      <c r="AM17" s="188"/>
      <c r="AN17" s="188"/>
      <c r="AO17" s="188"/>
      <c r="AP17" s="188"/>
      <c r="AQ17" s="188"/>
      <c r="AR17" s="188"/>
      <c r="AS17" s="188"/>
      <c r="AT17" s="188"/>
      <c r="AU17" s="188"/>
      <c r="AV17" s="188"/>
      <c r="AW17" s="188"/>
      <c r="AX17" s="188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</row>
    <row r="18" spans="1:337" s="1" customFormat="1" ht="15" thickBot="1" x14ac:dyDescent="0.4">
      <c r="A18" s="181">
        <f>A14+1</f>
        <v>3</v>
      </c>
      <c r="B18" s="108">
        <v>0</v>
      </c>
      <c r="C18" s="107">
        <v>0</v>
      </c>
      <c r="D18" s="297">
        <v>0</v>
      </c>
      <c r="E18" s="103" cm="1">
        <f t="array" ref="E18:F20">AF14:AG16</f>
        <v>-0.70807842055134929</v>
      </c>
      <c r="F18" s="286">
        <v>-0.69969896572496915</v>
      </c>
      <c r="G18" s="286" cm="1">
        <f t="array" ref="G18:G20">AI14:AI16</f>
        <v>-0.21485749123104286</v>
      </c>
      <c r="H18" s="286" cm="1">
        <f t="array" ref="H18:H20">AH14:AH16</f>
        <v>-7.4839816966700487E-2</v>
      </c>
      <c r="I18" s="296">
        <f>AJ14</f>
        <v>-0.36354484282904753</v>
      </c>
      <c r="J18" s="295">
        <v>3</v>
      </c>
      <c r="K18" s="294" cm="1">
        <f t="array" ref="K18:N20" xml:space="preserve"> MMULT(E18:F20, TRANSPOSE(B18:C21))+H18:H20</f>
        <v>-7.4839816966700487E-2</v>
      </c>
      <c r="L18" s="294">
        <v>-0.77453878269166965</v>
      </c>
      <c r="M18" s="294">
        <v>-0.78291823751804979</v>
      </c>
      <c r="N18" s="294">
        <v>-1.4826172032430187</v>
      </c>
      <c r="O18" s="135">
        <f>(EXP(K18)-EXP(-K18))/(EXP(K18)+EXP(-K18))</f>
        <v>-7.4700403406948016E-2</v>
      </c>
      <c r="P18" s="135">
        <f>1/(1+EXP(-L18))</f>
        <v>0.31549809525010464</v>
      </c>
      <c r="Q18" s="135">
        <f>1/(1+EXP(-M18))</f>
        <v>0.31369128012440495</v>
      </c>
      <c r="R18" s="135">
        <f>1/(1+EXP(-N18))</f>
        <v>0.18503243162591487</v>
      </c>
      <c r="S18" s="344" cm="1">
        <f t="array" ref="S18:S21">MMULT(TRANSPOSE(O18:R20), G18:G20)+I18</f>
        <v>7.198948497184654E-2</v>
      </c>
      <c r="T18" s="273">
        <f>1/(1+EXP(-S18))</f>
        <v>0.51798960267535765</v>
      </c>
      <c r="U18" s="292" cm="1">
        <f t="array" ref="U18">0.25*(-SUMPRODUCT(D18:D21,LN(T18:T21))-SUMPRODUCT(1-D18:D21,LN(1-T18:T21)))</f>
        <v>0.7084112640740019</v>
      </c>
      <c r="V18" s="99" cm="1">
        <f t="array" ref="V18:V21">0.25*(T18:T21-D18:D21)</f>
        <v>0.12949740066883941</v>
      </c>
      <c r="W18" s="288" cm="1">
        <f t="array" ref="W18:W20" xml:space="preserve"> TRANSPOSE(MMULT( TRANSPOSE(_xlfn.ANCHORARRAY(V18)), TRANSPOSE(O18:R20)))</f>
        <v>-6.2519287279363747E-2</v>
      </c>
      <c r="X18" s="288">
        <f>SUM(_xlfn.ANCHORARRAY(V18))</f>
        <v>1.5822016724754917E-2</v>
      </c>
      <c r="Y18" s="291" cm="1">
        <f t="array" ref="Y18:AB20">(G18:G20)*(TRANSPOSE(_xlfn.ANCHORARRAY(V18))*(O18:R20)*(1-O18:R20))</f>
        <v>2.2336849117476714E-3</v>
      </c>
      <c r="Z18" s="60">
        <v>5.43086746384533E-3</v>
      </c>
      <c r="AA18" s="60">
        <v>5.9473092254919797E-3</v>
      </c>
      <c r="AB18" s="99">
        <v>-4.2748133782614973E-3</v>
      </c>
      <c r="AC18" s="288" cm="1">
        <f t="array" ref="AC18:AD20">MMULT((_xlfn.ANCHORARRAY(Y18)),(B18:C21))</f>
        <v>1.6724958472304824E-3</v>
      </c>
      <c r="AD18" s="290">
        <v>1.1560540855838327E-3</v>
      </c>
      <c r="AE18" s="282">
        <f>SUM(Y18:AB18)</f>
        <v>9.3370482228234825E-3</v>
      </c>
      <c r="AF18" s="340" cm="1">
        <f t="array" ref="AF18:AG20">E18:F20-3*(_xlfn.ANCHORARRAY(AC18))</f>
        <v>-0.71309590809304069</v>
      </c>
      <c r="AG18" s="339">
        <v>-0.70316712798172065</v>
      </c>
      <c r="AH18" s="289" cm="1">
        <f t="array" ref="AH18:AH20">(H18:H20)-3*(AE18:AE20)</f>
        <v>-0.10285096163517093</v>
      </c>
      <c r="AI18" s="343" cm="1">
        <f t="array" ref="AI18:AI20">G18:G20-3*(_xlfn.ANCHORARRAY(W18))</f>
        <v>-2.7299629392951608E-2</v>
      </c>
      <c r="AJ18" s="342">
        <f>I18-3*(X18)</f>
        <v>-0.41101089300331228</v>
      </c>
      <c r="AK18"/>
      <c r="AL18" s="188"/>
      <c r="AM18" s="188"/>
      <c r="AN18" s="188"/>
      <c r="AO18" s="188"/>
      <c r="AP18" s="188"/>
      <c r="AQ18" s="188"/>
      <c r="AR18" s="188"/>
      <c r="AS18" s="188"/>
      <c r="AT18" s="188"/>
      <c r="AU18" s="188"/>
      <c r="AV18" s="188"/>
      <c r="AW18" s="188"/>
      <c r="AX18" s="18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</row>
    <row r="19" spans="1:337" s="1" customFormat="1" ht="15" thickBot="1" x14ac:dyDescent="0.4">
      <c r="A19" s="182"/>
      <c r="B19" s="95">
        <v>0</v>
      </c>
      <c r="C19" s="94">
        <v>1</v>
      </c>
      <c r="D19" s="287">
        <v>1</v>
      </c>
      <c r="E19" s="36">
        <v>-0.52054133458559404</v>
      </c>
      <c r="F19" s="35">
        <v>0.67206774168389316</v>
      </c>
      <c r="G19" s="286">
        <v>0.19404621449952886</v>
      </c>
      <c r="H19" s="286">
        <v>-4.8162730654751094E-2</v>
      </c>
      <c r="I19" s="34"/>
      <c r="J19" s="210"/>
      <c r="K19" s="285">
        <v>-4.8162730654751094E-2</v>
      </c>
      <c r="L19" s="285">
        <v>0.62390501102914209</v>
      </c>
      <c r="M19" s="285">
        <v>-0.56870406524034511</v>
      </c>
      <c r="N19" s="285">
        <v>0.10336367644354802</v>
      </c>
      <c r="O19" s="133">
        <f>1/(1+EXP(-K19))</f>
        <v>0.48796164430928562</v>
      </c>
      <c r="P19" s="133">
        <f>1/(1+EXP(-L19))</f>
        <v>0.65110616056041337</v>
      </c>
      <c r="Q19" s="133">
        <f>1/(1+EXP(-M19))</f>
        <v>0.36153590877556596</v>
      </c>
      <c r="R19" s="133">
        <f>1/(1+EXP(-N19))</f>
        <v>0.52581793652680697</v>
      </c>
      <c r="S19" s="341">
        <v>0.12747634181021295</v>
      </c>
      <c r="T19" s="273">
        <f>1/(1+EXP(-S19))</f>
        <v>0.5318259988364562</v>
      </c>
      <c r="U19" s="147"/>
      <c r="V19" s="88">
        <v>-0.11704350029088595</v>
      </c>
      <c r="W19" s="278">
        <v>9.875185894937466E-3</v>
      </c>
      <c r="X19" s="278"/>
      <c r="Y19" s="284">
        <v>6.2784784270001736E-3</v>
      </c>
      <c r="Z19" s="66">
        <v>-5.1593807819078673E-3</v>
      </c>
      <c r="AA19" s="66">
        <v>-5.7589213395486038E-3</v>
      </c>
      <c r="AB19" s="88">
        <v>6.3835780173361212E-3</v>
      </c>
      <c r="AC19" s="278">
        <v>6.2465667778751743E-4</v>
      </c>
      <c r="AD19" s="283">
        <v>1.2241972354282539E-3</v>
      </c>
      <c r="AE19" s="282">
        <f>SUM(Y19:AB19)</f>
        <v>1.7437543228798237E-3</v>
      </c>
      <c r="AF19" s="340">
        <v>-0.52241530461895658</v>
      </c>
      <c r="AG19" s="339">
        <v>0.6683951499776084</v>
      </c>
      <c r="AH19" s="279">
        <v>-5.3393993623390562E-2</v>
      </c>
      <c r="AI19" s="338">
        <v>0.16442065681471646</v>
      </c>
      <c r="AJ19" s="337"/>
      <c r="AK19"/>
      <c r="AL19" s="188"/>
      <c r="AM19" s="188"/>
      <c r="AN19" s="188"/>
      <c r="AO19" s="188"/>
      <c r="AP19" s="188"/>
      <c r="AQ19" s="188"/>
      <c r="AR19" s="188"/>
      <c r="AS19" s="188"/>
      <c r="AT19" s="188"/>
      <c r="AU19" s="188"/>
      <c r="AV19" s="188"/>
      <c r="AW19" s="188"/>
      <c r="AX19" s="188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</row>
    <row r="20" spans="1:337" s="1" customFormat="1" ht="15" thickBot="1" x14ac:dyDescent="0.4">
      <c r="A20" s="182"/>
      <c r="B20" s="95">
        <v>1</v>
      </c>
      <c r="C20" s="94">
        <v>0</v>
      </c>
      <c r="D20" s="287">
        <v>1</v>
      </c>
      <c r="E20" s="36">
        <v>-0.12551136396710427</v>
      </c>
      <c r="F20" s="35">
        <v>0.64850159874827706</v>
      </c>
      <c r="G20" s="286">
        <v>0.679125997881175</v>
      </c>
      <c r="H20" s="286">
        <v>-8.7023849861952135E-2</v>
      </c>
      <c r="I20" s="34"/>
      <c r="J20" s="210"/>
      <c r="K20" s="285">
        <v>-8.7023849861952135E-2</v>
      </c>
      <c r="L20" s="285">
        <v>0.56147774888632496</v>
      </c>
      <c r="M20" s="285">
        <v>-0.21253521382905641</v>
      </c>
      <c r="N20" s="285">
        <v>0.43596638491922068</v>
      </c>
      <c r="O20" s="133">
        <f>1/(1+EXP(-K20))</f>
        <v>0.47825775724253289</v>
      </c>
      <c r="P20" s="133">
        <f>1/(1+EXP(-L20))</f>
        <v>0.63679439386513814</v>
      </c>
      <c r="Q20" s="133">
        <f>1/(1+EXP(-M20))</f>
        <v>0.44706530706563136</v>
      </c>
      <c r="R20" s="133">
        <f>1/(1+EXP(-N20))</f>
        <v>0.6072974824359606</v>
      </c>
      <c r="S20" s="341">
        <v>-5.7175417015085106E-2</v>
      </c>
      <c r="T20" s="273">
        <f>1/(1+EXP(-S20))</f>
        <v>0.48571003839156907</v>
      </c>
      <c r="U20" s="147"/>
      <c r="V20" s="88">
        <v>-0.12857249040210772</v>
      </c>
      <c r="W20" s="278">
        <v>1.0047389996902412E-2</v>
      </c>
      <c r="X20" s="278"/>
      <c r="Y20" s="284">
        <v>2.1944689028048848E-2</v>
      </c>
      <c r="Z20" s="66">
        <v>-1.838439879237188E-2</v>
      </c>
      <c r="AA20" s="66">
        <v>-2.1584561063699405E-2</v>
      </c>
      <c r="AB20" s="88">
        <v>2.1369482217107647E-2</v>
      </c>
      <c r="AC20" s="278">
        <v>-2.1507884659175899E-4</v>
      </c>
      <c r="AD20" s="283">
        <v>2.9850834247357669E-3</v>
      </c>
      <c r="AE20" s="282">
        <f>SUM(Y20:AB20)</f>
        <v>3.3452113890852092E-3</v>
      </c>
      <c r="AF20" s="340">
        <v>-0.124866127427329</v>
      </c>
      <c r="AG20" s="339">
        <v>0.63954634847406977</v>
      </c>
      <c r="AH20" s="279">
        <v>-9.7059484029207763E-2</v>
      </c>
      <c r="AI20" s="338">
        <v>0.64898382789046782</v>
      </c>
      <c r="AJ20" s="337"/>
      <c r="AK20"/>
      <c r="AL20" s="188"/>
      <c r="AM20" s="188"/>
      <c r="AN20" s="188"/>
      <c r="AO20" s="188"/>
      <c r="AP20" s="188"/>
      <c r="AQ20" s="188"/>
      <c r="AR20" s="188"/>
      <c r="AS20" s="188"/>
      <c r="AT20" s="188"/>
      <c r="AU20" s="188"/>
      <c r="AV20" s="188"/>
      <c r="AW20" s="188"/>
      <c r="AX20" s="188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</row>
    <row r="21" spans="1:337" s="1" customFormat="1" ht="15" thickBot="1" x14ac:dyDescent="0.4">
      <c r="A21" s="183"/>
      <c r="B21" s="277">
        <v>1</v>
      </c>
      <c r="C21" s="276">
        <v>1</v>
      </c>
      <c r="D21" s="275">
        <v>0</v>
      </c>
      <c r="E21" s="18"/>
      <c r="F21" s="17"/>
      <c r="G21" s="274"/>
      <c r="H21" s="274"/>
      <c r="I21" s="16"/>
      <c r="J21" s="241"/>
      <c r="K21" s="270"/>
      <c r="L21" s="270"/>
      <c r="M21" s="270"/>
      <c r="N21" s="270"/>
      <c r="O21" s="129"/>
      <c r="P21" s="129"/>
      <c r="Q21" s="129"/>
      <c r="R21" s="129"/>
      <c r="S21" s="336">
        <v>0.11116404198445645</v>
      </c>
      <c r="T21" s="273">
        <f>1/(1+EXP(-S21))</f>
        <v>0.52776242699563669</v>
      </c>
      <c r="U21" s="272"/>
      <c r="V21" s="269">
        <v>0.13194060674890917</v>
      </c>
      <c r="W21" s="263"/>
      <c r="X21" s="263"/>
      <c r="Y21" s="271"/>
      <c r="Z21" s="270"/>
      <c r="AA21" s="270"/>
      <c r="AB21" s="269"/>
      <c r="AC21" s="263"/>
      <c r="AD21" s="268"/>
      <c r="AE21" s="267"/>
      <c r="AF21" s="335"/>
      <c r="AG21" s="334"/>
      <c r="AH21" s="264"/>
      <c r="AI21" s="333"/>
      <c r="AJ21" s="332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</row>
    <row r="22" spans="1:337" s="1" customFormat="1" ht="15" thickBot="1" x14ac:dyDescent="0.4">
      <c r="A22" s="181">
        <f>A18+1</f>
        <v>4</v>
      </c>
      <c r="B22" s="108">
        <v>0</v>
      </c>
      <c r="C22" s="107">
        <v>0</v>
      </c>
      <c r="D22" s="297">
        <v>0</v>
      </c>
      <c r="E22" s="103" cm="1">
        <f t="array" ref="E22:F24">AF18:AG20</f>
        <v>-0.71309590809304069</v>
      </c>
      <c r="F22" s="286">
        <v>-0.70316712798172065</v>
      </c>
      <c r="G22" s="286" cm="1">
        <f t="array" ref="G22:G24">AI18:AI20</f>
        <v>-2.7299629392951608E-2</v>
      </c>
      <c r="H22" s="286" cm="1">
        <f t="array" ref="H22:H24">AH18:AH20</f>
        <v>-0.10285096163517093</v>
      </c>
      <c r="I22" s="296">
        <f>AJ18</f>
        <v>-0.41101089300331228</v>
      </c>
      <c r="J22" s="295">
        <v>3</v>
      </c>
      <c r="K22" s="294" cm="1">
        <f t="array" ref="K22:N24" xml:space="preserve"> MMULT(E22:F24, TRANSPOSE(B22:C25))+H22:H24</f>
        <v>-0.10285096163517093</v>
      </c>
      <c r="L22" s="294">
        <v>-0.80601808961689159</v>
      </c>
      <c r="M22" s="294">
        <v>-0.81594686972821162</v>
      </c>
      <c r="N22" s="294">
        <v>-1.5191139977099322</v>
      </c>
      <c r="O22" s="135">
        <f>(EXP(K22)-EXP(-K22))/(EXP(K22)+EXP(-K22))</f>
        <v>-0.10248982616879038</v>
      </c>
      <c r="P22" s="135">
        <f>1/(1+EXP(-L22))</f>
        <v>0.30873966512497247</v>
      </c>
      <c r="Q22" s="135">
        <f>1/(1+EXP(-M22))</f>
        <v>0.30662470364173411</v>
      </c>
      <c r="R22" s="135">
        <f>1/(1+EXP(-N22))</f>
        <v>0.17959202480232137</v>
      </c>
      <c r="S22" s="344" cm="1">
        <f t="array" ref="S22:S25">MMULT(TRANSPOSE(O22:R24), G22:G24)+I22</f>
        <v>-1.9440121975181024E-2</v>
      </c>
      <c r="T22" s="273">
        <f>1/(1+EXP(-S22))</f>
        <v>0.49514012255830964</v>
      </c>
      <c r="U22" s="292" cm="1">
        <f t="array" ref="U22">0.25*(-SUMPRODUCT(D22:D25,LN(T22:T25))-SUMPRODUCT(1-D22:D25,LN(1-T22:T25)))</f>
        <v>0.69571255315192659</v>
      </c>
      <c r="V22" s="99" cm="1">
        <f t="array" ref="V22:V25">0.25*(T22:T25-D22:D25)</f>
        <v>0.12378503063957741</v>
      </c>
      <c r="W22" s="288" cm="1">
        <f t="array" ref="W22:W24" xml:space="preserve"> TRANSPOSE(MMULT( TRANSPOSE(_xlfn.ANCHORARRAY(V22)), TRANSPOSE(O22:R24)))</f>
        <v>-6.5956935411793358E-2</v>
      </c>
      <c r="X22" s="288">
        <f>SUM(_xlfn.ANCHORARRAY(V22))</f>
        <v>4.2496726680169294E-3</v>
      </c>
      <c r="Y22" s="291" cm="1">
        <f t="array" ref="Y22:AB24">(G22:G24)*(TRANSPOSE(_xlfn.ANCHORARRAY(V22))*(O22:R24)*(1-O22:R24))</f>
        <v>3.8183894972332994E-4</v>
      </c>
      <c r="Z22" s="60">
        <v>6.9273777552125693E-4</v>
      </c>
      <c r="AA22" s="60">
        <v>7.5146101417944932E-4</v>
      </c>
      <c r="AB22" s="99">
        <v>-5.1821250949425906E-4</v>
      </c>
      <c r="AC22" s="288" cm="1">
        <f t="array" ref="AC22:AD24">MMULT((_xlfn.ANCHORARRAY(Y22)),(B22:C25))</f>
        <v>2.3324850468519026E-4</v>
      </c>
      <c r="AD22" s="290">
        <v>1.7452526602699788E-4</v>
      </c>
      <c r="AE22" s="282">
        <f>SUM(Y22:AB22)</f>
        <v>1.3078252299297773E-3</v>
      </c>
      <c r="AF22" s="340" cm="1">
        <f t="array" ref="AF22:AG24">E22:F24-3*(_xlfn.ANCHORARRAY(AC22))</f>
        <v>-0.71379565360709629</v>
      </c>
      <c r="AG22" s="339">
        <v>-0.7036907037798017</v>
      </c>
      <c r="AH22" s="289" cm="1">
        <f t="array" ref="AH22:AH24">(H22:H24)-3*(AE22:AE24)</f>
        <v>-0.10677443732496027</v>
      </c>
      <c r="AI22" s="343" cm="1">
        <f t="array" ref="AI22:AI24">G22:G24-3*(_xlfn.ANCHORARRAY(W22))</f>
        <v>0.17057117684242845</v>
      </c>
      <c r="AJ22" s="342">
        <f>I22-3*(X22)</f>
        <v>-0.4237599110073631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</row>
    <row r="23" spans="1:337" s="1" customFormat="1" ht="15" thickBot="1" x14ac:dyDescent="0.4">
      <c r="A23" s="182"/>
      <c r="B23" s="95">
        <v>0</v>
      </c>
      <c r="C23" s="94">
        <v>1</v>
      </c>
      <c r="D23" s="287">
        <v>1</v>
      </c>
      <c r="E23" s="36">
        <v>-0.52241530461895658</v>
      </c>
      <c r="F23" s="35">
        <v>0.6683951499776084</v>
      </c>
      <c r="G23" s="286">
        <v>0.16442065681471646</v>
      </c>
      <c r="H23" s="286">
        <v>-5.3393993623390562E-2</v>
      </c>
      <c r="I23" s="34"/>
      <c r="J23" s="210"/>
      <c r="K23" s="285">
        <v>-5.3393993623390562E-2</v>
      </c>
      <c r="L23" s="285">
        <v>0.61500115635421782</v>
      </c>
      <c r="M23" s="285">
        <v>-0.57580929824234717</v>
      </c>
      <c r="N23" s="285">
        <v>9.2585851735261265E-2</v>
      </c>
      <c r="O23" s="133">
        <f>1/(1+EXP(-K23))</f>
        <v>0.48665467198045304</v>
      </c>
      <c r="P23" s="133">
        <f>1/(1+EXP(-L23))</f>
        <v>0.64908078763310673</v>
      </c>
      <c r="Q23" s="133">
        <f>1/(1+EXP(-M23))</f>
        <v>0.35989744306393623</v>
      </c>
      <c r="R23" s="133">
        <f>1/(1+EXP(-N23))</f>
        <v>0.52312994253523593</v>
      </c>
      <c r="S23" s="341">
        <v>9.7694278506202714E-2</v>
      </c>
      <c r="T23" s="273">
        <f>1/(1+EXP(-S23))</f>
        <v>0.52440416291921399</v>
      </c>
      <c r="U23" s="147"/>
      <c r="V23" s="88">
        <v>-0.1188989592701965</v>
      </c>
      <c r="W23" s="278">
        <v>3.8665715383898319E-3</v>
      </c>
      <c r="X23" s="278"/>
      <c r="Y23" s="284">
        <v>5.0845792190445573E-3</v>
      </c>
      <c r="Z23" s="66">
        <v>-4.4528732415940863E-3</v>
      </c>
      <c r="AA23" s="66">
        <v>-4.9040952756419891E-3</v>
      </c>
      <c r="AB23" s="88">
        <v>5.284455343094365E-3</v>
      </c>
      <c r="AC23" s="278">
        <v>3.8036006745237588E-4</v>
      </c>
      <c r="AD23" s="283">
        <v>8.3158210150027865E-4</v>
      </c>
      <c r="AE23" s="282">
        <f>SUM(Y23:AB23)</f>
        <v>1.0120660449028469E-3</v>
      </c>
      <c r="AF23" s="340">
        <v>-0.52355638482131373</v>
      </c>
      <c r="AG23" s="339">
        <v>0.66590040367310754</v>
      </c>
      <c r="AH23" s="279">
        <v>-5.6430191758099102E-2</v>
      </c>
      <c r="AI23" s="338">
        <v>0.15282094219954695</v>
      </c>
      <c r="AJ23" s="337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</row>
    <row r="24" spans="1:337" s="1" customFormat="1" ht="15" thickBot="1" x14ac:dyDescent="0.4">
      <c r="A24" s="182"/>
      <c r="B24" s="95">
        <v>1</v>
      </c>
      <c r="C24" s="94">
        <v>0</v>
      </c>
      <c r="D24" s="287">
        <v>1</v>
      </c>
      <c r="E24" s="36">
        <v>-0.124866127427329</v>
      </c>
      <c r="F24" s="35">
        <v>0.63954634847406977</v>
      </c>
      <c r="G24" s="286">
        <v>0.64898382789046782</v>
      </c>
      <c r="H24" s="286">
        <v>-9.7059484029207763E-2</v>
      </c>
      <c r="I24" s="34"/>
      <c r="J24" s="210"/>
      <c r="K24" s="285">
        <v>-9.7059484029207763E-2</v>
      </c>
      <c r="L24" s="285">
        <v>0.54248686444486205</v>
      </c>
      <c r="M24" s="285">
        <v>-0.22192561145653678</v>
      </c>
      <c r="N24" s="285">
        <v>0.41762073701753294</v>
      </c>
      <c r="O24" s="133">
        <f>1/(1+EXP(-K24))</f>
        <v>0.47575416008718968</v>
      </c>
      <c r="P24" s="133">
        <f>1/(1+EXP(-L24))</f>
        <v>0.63239073591699568</v>
      </c>
      <c r="Q24" s="133">
        <f>1/(1+EXP(-M24))</f>
        <v>0.44474519064753942</v>
      </c>
      <c r="R24" s="133">
        <f>1/(1+EXP(-N24))</f>
        <v>0.60291377318568573</v>
      </c>
      <c r="S24" s="341">
        <v>-7.1574623538629756E-2</v>
      </c>
      <c r="T24" s="273">
        <f>1/(1+EXP(-S24))</f>
        <v>0.48211397919464727</v>
      </c>
      <c r="U24" s="147"/>
      <c r="V24" s="88">
        <v>-0.12947150520133818</v>
      </c>
      <c r="W24" s="278">
        <v>3.7952738451407925E-3</v>
      </c>
      <c r="X24" s="278"/>
      <c r="Y24" s="284">
        <v>2.0036395265316701E-2</v>
      </c>
      <c r="Z24" s="66">
        <v>-1.7938407049356425E-2</v>
      </c>
      <c r="AA24" s="66">
        <v>-2.0749692307846599E-2</v>
      </c>
      <c r="AB24" s="88">
        <v>2.0017421045904354E-2</v>
      </c>
      <c r="AC24" s="278">
        <v>-7.3227126194224529E-4</v>
      </c>
      <c r="AD24" s="283">
        <v>2.0790139965479286E-3</v>
      </c>
      <c r="AE24" s="282">
        <f>SUM(Y24:AB24)</f>
        <v>1.3657169540180307E-3</v>
      </c>
      <c r="AF24" s="340">
        <v>-0.12266931364150227</v>
      </c>
      <c r="AG24" s="339">
        <v>0.63330930648442596</v>
      </c>
      <c r="AH24" s="279">
        <v>-0.10115663489126185</v>
      </c>
      <c r="AI24" s="338">
        <v>0.63759800635504549</v>
      </c>
      <c r="AJ24" s="337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</row>
    <row r="25" spans="1:337" s="1" customFormat="1" ht="15" thickBot="1" x14ac:dyDescent="0.4">
      <c r="A25" s="183"/>
      <c r="B25" s="277">
        <v>1</v>
      </c>
      <c r="C25" s="276">
        <v>1</v>
      </c>
      <c r="D25" s="275">
        <v>0</v>
      </c>
      <c r="E25" s="18"/>
      <c r="F25" s="17"/>
      <c r="G25" s="274"/>
      <c r="H25" s="274"/>
      <c r="I25" s="16"/>
      <c r="J25" s="241"/>
      <c r="K25" s="270"/>
      <c r="L25" s="270"/>
      <c r="M25" s="270"/>
      <c r="N25" s="270"/>
      <c r="O25" s="129"/>
      <c r="P25" s="129"/>
      <c r="Q25" s="129"/>
      <c r="R25" s="129"/>
      <c r="S25" s="336">
        <v>6.1380968438674577E-2</v>
      </c>
      <c r="T25" s="273">
        <f>1/(1+EXP(-S25))</f>
        <v>0.51534042599989682</v>
      </c>
      <c r="U25" s="272"/>
      <c r="V25" s="269">
        <v>0.12883510649997421</v>
      </c>
      <c r="W25" s="263"/>
      <c r="X25" s="263"/>
      <c r="Y25" s="271"/>
      <c r="Z25" s="270"/>
      <c r="AA25" s="270"/>
      <c r="AB25" s="269"/>
      <c r="AC25" s="263"/>
      <c r="AD25" s="268"/>
      <c r="AE25" s="267"/>
      <c r="AF25" s="335"/>
      <c r="AG25" s="334"/>
      <c r="AH25" s="264"/>
      <c r="AI25" s="333"/>
      <c r="AJ25" s="332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</row>
    <row r="26" spans="1:337" s="1" customFormat="1" ht="15" thickBot="1" x14ac:dyDescent="0.4">
      <c r="A26" s="181">
        <f>A22+1</f>
        <v>5</v>
      </c>
      <c r="B26" s="108">
        <v>0</v>
      </c>
      <c r="C26" s="107">
        <v>0</v>
      </c>
      <c r="D26" s="297">
        <v>0</v>
      </c>
      <c r="E26" s="103" cm="1">
        <f t="array" ref="E26:F28">AF22:AG24</f>
        <v>-0.71379565360709629</v>
      </c>
      <c r="F26" s="286">
        <v>-0.7036907037798017</v>
      </c>
      <c r="G26" s="286" cm="1">
        <f t="array" ref="G26:G28">AI22:AI24</f>
        <v>0.17057117684242845</v>
      </c>
      <c r="H26" s="286" cm="1">
        <f t="array" ref="H26:H28">AH22:AH24</f>
        <v>-0.10677443732496027</v>
      </c>
      <c r="I26" s="296">
        <f>AJ22</f>
        <v>-0.4237599110073631</v>
      </c>
      <c r="J26" s="295">
        <v>3</v>
      </c>
      <c r="K26" s="294" cm="1">
        <f t="array" ref="K26:N28" xml:space="preserve"> MMULT(E26:F28, TRANSPOSE(B26:C29))+H26:H28</f>
        <v>-0.10677443732496027</v>
      </c>
      <c r="L26" s="294">
        <v>-0.81046514110476198</v>
      </c>
      <c r="M26" s="294">
        <v>-0.82057009093205657</v>
      </c>
      <c r="N26" s="294">
        <v>-1.5242607947118583</v>
      </c>
      <c r="O26" s="135">
        <f>(EXP(K26)-EXP(-K26))/(EXP(K26)+EXP(-K26))</f>
        <v>-0.10637050862619864</v>
      </c>
      <c r="P26" s="135">
        <f>1/(1+EXP(-L26))</f>
        <v>0.30779138580635773</v>
      </c>
      <c r="Q26" s="135">
        <f>1/(1+EXP(-M26))</f>
        <v>0.30564265881244856</v>
      </c>
      <c r="R26" s="135">
        <f>1/(1+EXP(-N26))</f>
        <v>0.17883495241163702</v>
      </c>
      <c r="S26" s="344" cm="1">
        <f t="array" ref="S26:S29">MMULT(TRANSPOSE(O26:R28), G26:G28)+I26</f>
        <v>-6.496011809043567E-2</v>
      </c>
      <c r="T26" s="273">
        <f>1/(1+EXP(-S26))</f>
        <v>0.48376567889786448</v>
      </c>
      <c r="U26" s="292" cm="1">
        <f t="array" ref="U26">0.25*(-SUMPRODUCT(D26:D29,LN(T26:T29))-SUMPRODUCT(1-D26:D29,LN(1-T26:T29)))</f>
        <v>0.68258027572863145</v>
      </c>
      <c r="V26" s="99" cm="1">
        <f t="array" ref="V26:V29">0.25*(T26:T29-D26:D29)</f>
        <v>0.12094141972446612</v>
      </c>
      <c r="W26" s="288" cm="1">
        <f t="array" ref="W26:W28" xml:space="preserve"> TRANSPOSE(MMULT( TRANSPOSE(_xlfn.ANCHORARRAY(V26)), TRANSPOSE(O26:R28)))</f>
        <v>-6.4565583452940278E-2</v>
      </c>
      <c r="X26" s="288">
        <f>SUM(_xlfn.ANCHORARRAY(V26))</f>
        <v>6.273763623479367E-3</v>
      </c>
      <c r="Y26" s="291" cm="1">
        <f t="array" ref="Y26:AB28">(G26:G28)*(TRANSPOSE(_xlfn.ANCHORARRAY(V26))*(O26:R28)*(1-O26:R28))</f>
        <v>-2.4277420180053447E-3</v>
      </c>
      <c r="Z26" s="60">
        <v>-4.2491075082061874E-3</v>
      </c>
      <c r="AA26" s="60">
        <v>-4.6007323380204352E-3</v>
      </c>
      <c r="AB26" s="99">
        <v>3.2400432852274161E-3</v>
      </c>
      <c r="AC26" s="288" cm="1">
        <f t="array" ref="AC26:AD28">MMULT((_xlfn.ANCHORARRAY(Y26)),(B26:C29))</f>
        <v>-1.3606890527930191E-3</v>
      </c>
      <c r="AD26" s="290">
        <v>-1.0090642229787714E-3</v>
      </c>
      <c r="AE26" s="282">
        <f>SUM(Y26:AB26)</f>
        <v>-8.0375385790045512E-3</v>
      </c>
      <c r="AF26" s="340" cm="1">
        <f t="array" ref="AF26:AG28">E26:F28-3*(_xlfn.ANCHORARRAY(AC26))</f>
        <v>-0.70971358644871718</v>
      </c>
      <c r="AG26" s="339">
        <v>-0.70066351111086533</v>
      </c>
      <c r="AH26" s="289" cm="1">
        <f t="array" ref="AH26:AH28">(H26:H28)-3*(AE26:AE28)</f>
        <v>-8.2661821587946605E-2</v>
      </c>
      <c r="AI26" s="343" cm="1">
        <f t="array" ref="AI26:AI28">G26:G28-3*(_xlfn.ANCHORARRAY(W26))</f>
        <v>0.36426792720124929</v>
      </c>
      <c r="AJ26" s="342">
        <f>I26-3*(X26)</f>
        <v>-0.4425812018778012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</row>
    <row r="27" spans="1:337" s="1" customFormat="1" ht="15" thickBot="1" x14ac:dyDescent="0.4">
      <c r="A27" s="182"/>
      <c r="B27" s="95">
        <v>0</v>
      </c>
      <c r="C27" s="94">
        <v>1</v>
      </c>
      <c r="D27" s="287">
        <v>1</v>
      </c>
      <c r="E27" s="36">
        <v>-0.52355638482131373</v>
      </c>
      <c r="F27" s="35">
        <v>0.66590040367310754</v>
      </c>
      <c r="G27" s="286">
        <v>0.15282094219954695</v>
      </c>
      <c r="H27" s="286">
        <v>-5.6430191758099102E-2</v>
      </c>
      <c r="I27" s="34"/>
      <c r="J27" s="210"/>
      <c r="K27" s="285">
        <v>-5.6430191758099102E-2</v>
      </c>
      <c r="L27" s="285">
        <v>0.60947021191500839</v>
      </c>
      <c r="M27" s="285">
        <v>-0.57998657657941277</v>
      </c>
      <c r="N27" s="285">
        <v>8.5913827093694717E-2</v>
      </c>
      <c r="O27" s="133">
        <f>1/(1+EXP(-K27))</f>
        <v>0.48589619450238625</v>
      </c>
      <c r="P27" s="133">
        <f>1/(1+EXP(-L27))</f>
        <v>0.64781994078626437</v>
      </c>
      <c r="Q27" s="133">
        <f>1/(1+EXP(-M27))</f>
        <v>0.35893568239993268</v>
      </c>
      <c r="R27" s="133">
        <f>1/(1+EXP(-N27))</f>
        <v>0.52146525514456454</v>
      </c>
      <c r="S27" s="341">
        <v>0.1294180924727617</v>
      </c>
      <c r="T27" s="273">
        <f>1/(1+EXP(-S27))</f>
        <v>0.53230943968645661</v>
      </c>
      <c r="U27" s="147"/>
      <c r="V27" s="88">
        <v>-0.11692264007838585</v>
      </c>
      <c r="W27" s="278">
        <v>4.8525525577763767E-3</v>
      </c>
      <c r="X27" s="278"/>
      <c r="Y27" s="284">
        <v>4.6169189622974789E-3</v>
      </c>
      <c r="Z27" s="66">
        <v>-4.0766230917907804E-3</v>
      </c>
      <c r="AA27" s="66">
        <v>-4.469155160579605E-3</v>
      </c>
      <c r="AB27" s="88">
        <v>4.9326923913264866E-3</v>
      </c>
      <c r="AC27" s="278">
        <v>4.6353723074688165E-4</v>
      </c>
      <c r="AD27" s="283">
        <v>8.5606929953570624E-4</v>
      </c>
      <c r="AE27" s="282">
        <f>SUM(Y27:AB27)</f>
        <v>1.0038331012535802E-3</v>
      </c>
      <c r="AF27" s="340">
        <v>-0.52494699651355436</v>
      </c>
      <c r="AG27" s="339">
        <v>0.66333219577450042</v>
      </c>
      <c r="AH27" s="279">
        <v>-5.9441691061859842E-2</v>
      </c>
      <c r="AI27" s="338">
        <v>0.13826328452621783</v>
      </c>
      <c r="AJ27" s="33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</row>
    <row r="28" spans="1:337" s="1" customFormat="1" ht="15" thickBot="1" x14ac:dyDescent="0.4">
      <c r="A28" s="182"/>
      <c r="B28" s="95">
        <v>1</v>
      </c>
      <c r="C28" s="94">
        <v>0</v>
      </c>
      <c r="D28" s="287">
        <v>1</v>
      </c>
      <c r="E28" s="36">
        <v>-0.12266931364150227</v>
      </c>
      <c r="F28" s="35">
        <v>0.63330930648442596</v>
      </c>
      <c r="G28" s="286">
        <v>0.63759800635504549</v>
      </c>
      <c r="H28" s="286">
        <v>-0.10115663489126185</v>
      </c>
      <c r="I28" s="34"/>
      <c r="J28" s="210"/>
      <c r="K28" s="285">
        <v>-0.10115663489126185</v>
      </c>
      <c r="L28" s="285">
        <v>0.53215267159316415</v>
      </c>
      <c r="M28" s="285">
        <v>-0.22382594853276411</v>
      </c>
      <c r="N28" s="285">
        <v>0.40948335795166185</v>
      </c>
      <c r="O28" s="133">
        <f>1/(1+EXP(-K28))</f>
        <v>0.47473238385730648</v>
      </c>
      <c r="P28" s="133">
        <f>1/(1+EXP(-L28))</f>
        <v>0.62998504833919999</v>
      </c>
      <c r="Q28" s="133">
        <f>1/(1+EXP(-M28))</f>
        <v>0.44427595769809264</v>
      </c>
      <c r="R28" s="133">
        <f>1/(1+EXP(-N28))</f>
        <v>0.6009639913095699</v>
      </c>
      <c r="S28" s="341">
        <v>-3.3503728927297471E-2</v>
      </c>
      <c r="T28" s="273">
        <f>1/(1+EXP(-S28))</f>
        <v>0.49162485117879545</v>
      </c>
      <c r="U28" s="147"/>
      <c r="V28" s="88">
        <v>-0.12709378720530112</v>
      </c>
      <c r="W28" s="278">
        <v>5.024533203985132E-3</v>
      </c>
      <c r="X28" s="278"/>
      <c r="Y28" s="284">
        <v>1.9228769676906489E-2</v>
      </c>
      <c r="Z28" s="66">
        <v>-1.7377811389542985E-2</v>
      </c>
      <c r="AA28" s="66">
        <v>-2.0007059765269723E-2</v>
      </c>
      <c r="AB28" s="88">
        <v>1.9777427273088028E-2</v>
      </c>
      <c r="AC28" s="278">
        <v>-2.2963249218169515E-4</v>
      </c>
      <c r="AD28" s="283">
        <v>2.3996158835450435E-3</v>
      </c>
      <c r="AE28" s="282">
        <f>SUM(Y28:AB28)</f>
        <v>1.6213257951818091E-3</v>
      </c>
      <c r="AF28" s="340">
        <v>-0.12198041616495718</v>
      </c>
      <c r="AG28" s="339">
        <v>0.6261104588337908</v>
      </c>
      <c r="AH28" s="279">
        <v>-0.10602061227680729</v>
      </c>
      <c r="AI28" s="338">
        <v>0.62252440674309006</v>
      </c>
      <c r="AJ28" s="337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</row>
    <row r="29" spans="1:337" s="1" customFormat="1" ht="15" thickBot="1" x14ac:dyDescent="0.4">
      <c r="A29" s="183"/>
      <c r="B29" s="277">
        <v>1</v>
      </c>
      <c r="C29" s="276">
        <v>1</v>
      </c>
      <c r="D29" s="275">
        <v>0</v>
      </c>
      <c r="E29" s="18"/>
      <c r="F29" s="17"/>
      <c r="G29" s="274"/>
      <c r="H29" s="274"/>
      <c r="I29" s="16"/>
      <c r="J29" s="241"/>
      <c r="K29" s="270"/>
      <c r="L29" s="270"/>
      <c r="M29" s="270"/>
      <c r="N29" s="270"/>
      <c r="O29" s="129"/>
      <c r="P29" s="129"/>
      <c r="Q29" s="129"/>
      <c r="R29" s="129"/>
      <c r="S29" s="336">
        <v>6.9608431651721647E-2</v>
      </c>
      <c r="T29" s="273">
        <f>1/(1+EXP(-S29))</f>
        <v>0.51739508473080087</v>
      </c>
      <c r="U29" s="272"/>
      <c r="V29" s="269">
        <v>0.12934877118270022</v>
      </c>
      <c r="W29" s="263"/>
      <c r="X29" s="263"/>
      <c r="Y29" s="271"/>
      <c r="Z29" s="270"/>
      <c r="AA29" s="270"/>
      <c r="AB29" s="269"/>
      <c r="AC29" s="263"/>
      <c r="AD29" s="268"/>
      <c r="AE29" s="267"/>
      <c r="AF29" s="335"/>
      <c r="AG29" s="334"/>
      <c r="AH29" s="264"/>
      <c r="AI29" s="333"/>
      <c r="AJ29" s="332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</row>
    <row r="30" spans="1:337" s="1" customFormat="1" ht="15" thickBot="1" x14ac:dyDescent="0.4">
      <c r="A30" s="181">
        <f>A26+1</f>
        <v>6</v>
      </c>
      <c r="B30" s="108">
        <v>0</v>
      </c>
      <c r="C30" s="107">
        <v>0</v>
      </c>
      <c r="D30" s="297">
        <v>0</v>
      </c>
      <c r="E30" s="103" cm="1">
        <f t="array" ref="E30:F32">AF26:AG28</f>
        <v>-0.70971358644871718</v>
      </c>
      <c r="F30" s="286">
        <v>-0.70066351111086533</v>
      </c>
      <c r="G30" s="286" cm="1">
        <f t="array" ref="G30:G32">AI26:AI28</f>
        <v>0.36426792720124929</v>
      </c>
      <c r="H30" s="286" cm="1">
        <f t="array" ref="H30:H32">AH26:AH28</f>
        <v>-8.2661821587946605E-2</v>
      </c>
      <c r="I30" s="296">
        <f>AJ26</f>
        <v>-0.4425812018778012</v>
      </c>
      <c r="J30" s="295">
        <v>3</v>
      </c>
      <c r="K30" s="294" cm="1">
        <f t="array" ref="K30:N32" xml:space="preserve"> MMULT(E30:F32, TRANSPOSE(B30:C33))+H30:H32</f>
        <v>-8.2661821587946605E-2</v>
      </c>
      <c r="L30" s="294">
        <v>-0.78332533269881188</v>
      </c>
      <c r="M30" s="294">
        <v>-0.79237540803666384</v>
      </c>
      <c r="N30" s="294">
        <v>-1.4930389191475293</v>
      </c>
      <c r="O30" s="135">
        <f>(EXP(K30)-EXP(-K30))/(EXP(K30)+EXP(-K30))</f>
        <v>-8.2474059326361371E-2</v>
      </c>
      <c r="P30" s="135">
        <f>1/(1+EXP(-L30))</f>
        <v>0.31360364363327592</v>
      </c>
      <c r="Q30" s="135">
        <f>1/(1+EXP(-M30))</f>
        <v>0.31165885095806428</v>
      </c>
      <c r="R30" s="135">
        <f>1/(1+EXP(-N30))</f>
        <v>0.1834660403463835</v>
      </c>
      <c r="S30" s="344" cm="1">
        <f t="array" ref="S30:S33">MMULT(TRANSPOSE(O30:R32), G30:G32)+I30</f>
        <v>-0.11076872341503724</v>
      </c>
      <c r="T30" s="273">
        <f>1/(1+EXP(-S30))</f>
        <v>0.47233609903404106</v>
      </c>
      <c r="U30" s="292" cm="1">
        <f t="array" ref="U30">0.25*(-SUMPRODUCT(D30:D33,LN(T30:T33))-SUMPRODUCT(1-D30:D33,LN(1-T30:T33)))</f>
        <v>0.67063310962566991</v>
      </c>
      <c r="V30" s="99" cm="1">
        <f t="array" ref="V30:V33">0.25*(T30:T33-D30:D33)</f>
        <v>0.11808402475851026</v>
      </c>
      <c r="W30" s="288" cm="1">
        <f t="array" ref="W30:W32" xml:space="preserve"> TRANSPOSE(MMULT( TRANSPOSE(_xlfn.ANCHORARRAY(V30)), TRANSPOSE(O30:R32)))</f>
        <v>-6.1285508310792949E-2</v>
      </c>
      <c r="X30" s="288">
        <f>SUM(_xlfn.ANCHORARRAY(V30))</f>
        <v>6.5870555057770397E-3</v>
      </c>
      <c r="Y30" s="291" cm="1">
        <f t="array" ref="Y30:AB32">(G30:G32)*(TRANSPOSE(_xlfn.ANCHORARRAY(V30))*(O30:R32)*(1-O30:R32))</f>
        <v>-3.8401390480014841E-3</v>
      </c>
      <c r="Z30" s="60">
        <v>-9.0604549761430526E-3</v>
      </c>
      <c r="AA30" s="60">
        <v>-9.7859454018992507E-3</v>
      </c>
      <c r="AB30" s="99">
        <v>7.054816272811992E-3</v>
      </c>
      <c r="AC30" s="288" cm="1">
        <f t="array" ref="AC30:AD32">MMULT((_xlfn.ANCHORARRAY(Y30)),(B30:C33))</f>
        <v>-2.7311291290872588E-3</v>
      </c>
      <c r="AD30" s="290">
        <v>-2.0056387033310606E-3</v>
      </c>
      <c r="AE30" s="282">
        <f>SUM(Y30:AB30)</f>
        <v>-1.5631723153231795E-2</v>
      </c>
      <c r="AF30" s="340" cm="1">
        <f t="array" ref="AF30:AG32">E30:F32-3*(_xlfn.ANCHORARRAY(AC30))</f>
        <v>-0.70152019906145535</v>
      </c>
      <c r="AG30" s="339">
        <v>-0.69464659500087211</v>
      </c>
      <c r="AH30" s="289" cm="1">
        <f t="array" ref="AH30:AH32">(H30:H32)-3*(AE30:AE32)</f>
        <v>-3.5766652128251218E-2</v>
      </c>
      <c r="AI30" s="343" cm="1">
        <f t="array" ref="AI30:AI32">G30:G32-3*(_xlfn.ANCHORARRAY(W30))</f>
        <v>0.54812445213362815</v>
      </c>
      <c r="AJ30" s="342">
        <f>I30-3*(X30)</f>
        <v>-0.46234236839513232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</row>
    <row r="31" spans="1:337" s="1" customFormat="1" ht="15" thickBot="1" x14ac:dyDescent="0.4">
      <c r="A31" s="182"/>
      <c r="B31" s="95">
        <v>0</v>
      </c>
      <c r="C31" s="94">
        <v>1</v>
      </c>
      <c r="D31" s="287">
        <v>1</v>
      </c>
      <c r="E31" s="36">
        <v>-0.52494699651355436</v>
      </c>
      <c r="F31" s="35">
        <v>0.66333219577450042</v>
      </c>
      <c r="G31" s="286">
        <v>0.13826328452621783</v>
      </c>
      <c r="H31" s="286">
        <v>-5.9441691061859842E-2</v>
      </c>
      <c r="I31" s="34"/>
      <c r="J31" s="210"/>
      <c r="K31" s="285">
        <v>-5.9441691061859842E-2</v>
      </c>
      <c r="L31" s="285">
        <v>0.60389050471264061</v>
      </c>
      <c r="M31" s="285">
        <v>-0.58438868757541418</v>
      </c>
      <c r="N31" s="285">
        <v>7.8943508199086215E-2</v>
      </c>
      <c r="O31" s="133">
        <f>1/(1+EXP(-K31))</f>
        <v>0.48514395123484116</v>
      </c>
      <c r="P31" s="133">
        <f>1/(1+EXP(-L31))</f>
        <v>0.64654588716475647</v>
      </c>
      <c r="Q31" s="133">
        <f>1/(1+EXP(-M31))</f>
        <v>0.35792338313455491</v>
      </c>
      <c r="R31" s="133">
        <f>1/(1+EXP(-N31))</f>
        <v>0.51972563380713876</v>
      </c>
      <c r="S31" s="341">
        <v>0.15147597501871063</v>
      </c>
      <c r="T31" s="273">
        <f>1/(1+EXP(-S31))</f>
        <v>0.53779675093078438</v>
      </c>
      <c r="U31" s="147"/>
      <c r="V31" s="88">
        <v>-0.1155508122673039</v>
      </c>
      <c r="W31" s="278">
        <v>4.9477762091227825E-3</v>
      </c>
      <c r="X31" s="278"/>
      <c r="Y31" s="284">
        <v>4.0780679432198506E-3</v>
      </c>
      <c r="Z31" s="66">
        <v>-3.6510036340901687E-3</v>
      </c>
      <c r="AA31" s="66">
        <v>-3.9790779931305814E-3</v>
      </c>
      <c r="AB31" s="88">
        <v>4.4617501665183039E-3</v>
      </c>
      <c r="AC31" s="278">
        <v>4.8267217338772254E-4</v>
      </c>
      <c r="AD31" s="283">
        <v>8.1074653242813521E-4</v>
      </c>
      <c r="AE31" s="282">
        <f>SUM(Y31:AB31)</f>
        <v>9.0973648251740447E-4</v>
      </c>
      <c r="AF31" s="340">
        <v>-0.5263950130337175</v>
      </c>
      <c r="AG31" s="339">
        <v>0.66089995617721597</v>
      </c>
      <c r="AH31" s="279">
        <v>-6.2170900509412055E-2</v>
      </c>
      <c r="AI31" s="338">
        <v>0.12341995589884949</v>
      </c>
      <c r="AJ31" s="337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</row>
    <row r="32" spans="1:337" s="1" customFormat="1" ht="15" thickBot="1" x14ac:dyDescent="0.4">
      <c r="A32" s="182"/>
      <c r="B32" s="95">
        <v>1</v>
      </c>
      <c r="C32" s="94">
        <v>0</v>
      </c>
      <c r="D32" s="287">
        <v>1</v>
      </c>
      <c r="E32" s="36">
        <v>-0.12198041616495718</v>
      </c>
      <c r="F32" s="35">
        <v>0.6261104588337908</v>
      </c>
      <c r="G32" s="286">
        <v>0.62252440674309006</v>
      </c>
      <c r="H32" s="286">
        <v>-0.10602061227680729</v>
      </c>
      <c r="I32" s="34"/>
      <c r="J32" s="210"/>
      <c r="K32" s="285">
        <v>-0.10602061227680729</v>
      </c>
      <c r="L32" s="285">
        <v>0.52008984655698354</v>
      </c>
      <c r="M32" s="285">
        <v>-0.22800102844176445</v>
      </c>
      <c r="N32" s="285">
        <v>0.3981094303920264</v>
      </c>
      <c r="O32" s="133">
        <f>1/(1+EXP(-K32))</f>
        <v>0.4735196463668066</v>
      </c>
      <c r="P32" s="133">
        <f>1/(1+EXP(-L32))</f>
        <v>0.62716877520316794</v>
      </c>
      <c r="Q32" s="133">
        <f>1/(1+EXP(-M32))</f>
        <v>0.44324539330930213</v>
      </c>
      <c r="R32" s="133">
        <f>1/(1+EXP(-N32))</f>
        <v>0.5982333458197896</v>
      </c>
      <c r="S32" s="341">
        <v>-3.6351401729836641E-3</v>
      </c>
      <c r="T32" s="273">
        <f>1/(1+EXP(-S32))</f>
        <v>0.499091215957495</v>
      </c>
      <c r="U32" s="147"/>
      <c r="V32" s="88">
        <v>-0.12522719601062626</v>
      </c>
      <c r="W32" s="278">
        <v>5.2790950201540843E-3</v>
      </c>
      <c r="X32" s="278"/>
      <c r="Y32" s="284">
        <v>1.8326000850170391E-2</v>
      </c>
      <c r="Z32" s="66">
        <v>-1.6820003870918091E-2</v>
      </c>
      <c r="AA32" s="66">
        <v>-1.923814036853971E-2</v>
      </c>
      <c r="AB32" s="88">
        <v>1.9343529602432064E-2</v>
      </c>
      <c r="AC32" s="278">
        <v>1.0538923389235427E-4</v>
      </c>
      <c r="AD32" s="283">
        <v>2.5235257315139731E-3</v>
      </c>
      <c r="AE32" s="282">
        <f>SUM(Y32:AB32)</f>
        <v>1.6113862131446541E-3</v>
      </c>
      <c r="AF32" s="340">
        <v>-0.12229658386663425</v>
      </c>
      <c r="AG32" s="339">
        <v>0.61853988163924889</v>
      </c>
      <c r="AH32" s="279">
        <v>-0.11085477091624124</v>
      </c>
      <c r="AI32" s="338">
        <v>0.60668712168262784</v>
      </c>
      <c r="AJ32" s="337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</row>
    <row r="33" spans="1:337" s="1" customFormat="1" ht="15" thickBot="1" x14ac:dyDescent="0.4">
      <c r="A33" s="183"/>
      <c r="B33" s="277">
        <v>1</v>
      </c>
      <c r="C33" s="276">
        <v>1</v>
      </c>
      <c r="D33" s="275">
        <v>0</v>
      </c>
      <c r="E33" s="18"/>
      <c r="F33" s="17"/>
      <c r="G33" s="274"/>
      <c r="H33" s="274"/>
      <c r="I33" s="16"/>
      <c r="J33" s="241"/>
      <c r="K33" s="270"/>
      <c r="L33" s="270"/>
      <c r="M33" s="270"/>
      <c r="N33" s="270"/>
      <c r="O33" s="129"/>
      <c r="P33" s="129"/>
      <c r="Q33" s="129"/>
      <c r="R33" s="129"/>
      <c r="S33" s="336">
        <v>6.8523424234040398E-2</v>
      </c>
      <c r="T33" s="273">
        <f>1/(1+EXP(-S33))</f>
        <v>0.51712415610078777</v>
      </c>
      <c r="U33" s="272"/>
      <c r="V33" s="269">
        <v>0.12928103902519694</v>
      </c>
      <c r="W33" s="263"/>
      <c r="X33" s="263"/>
      <c r="Y33" s="271"/>
      <c r="Z33" s="270"/>
      <c r="AA33" s="270"/>
      <c r="AB33" s="269"/>
      <c r="AC33" s="263"/>
      <c r="AD33" s="268"/>
      <c r="AE33" s="267"/>
      <c r="AF33" s="335"/>
      <c r="AG33" s="334"/>
      <c r="AH33" s="264"/>
      <c r="AI33" s="333"/>
      <c r="AJ33" s="332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</row>
    <row r="34" spans="1:337" s="1" customFormat="1" ht="15" thickBot="1" x14ac:dyDescent="0.4">
      <c r="A34" s="181">
        <f>A30+1</f>
        <v>7</v>
      </c>
      <c r="B34" s="108">
        <v>0</v>
      </c>
      <c r="C34" s="107">
        <v>0</v>
      </c>
      <c r="D34" s="297">
        <v>0</v>
      </c>
      <c r="E34" s="103" cm="1">
        <f t="array" ref="E34:F36">AF30:AG32</f>
        <v>-0.70152019906145535</v>
      </c>
      <c r="F34" s="286">
        <v>-0.69464659500087211</v>
      </c>
      <c r="G34" s="286" cm="1">
        <f t="array" ref="G34:G36">AI30:AI32</f>
        <v>0.54812445213362815</v>
      </c>
      <c r="H34" s="286" cm="1">
        <f t="array" ref="H34:H36">AH30:AH32</f>
        <v>-3.5766652128251218E-2</v>
      </c>
      <c r="I34" s="296">
        <f>AJ30</f>
        <v>-0.46234236839513232</v>
      </c>
      <c r="J34" s="295">
        <v>3</v>
      </c>
      <c r="K34" s="294" cm="1">
        <f t="array" ref="K34:N36" xml:space="preserve"> MMULT(E34:F36, TRANSPOSE(B34:C37))+H34:H36</f>
        <v>-3.5766652128251218E-2</v>
      </c>
      <c r="L34" s="294">
        <v>-0.73041324712912337</v>
      </c>
      <c r="M34" s="294">
        <v>-0.7372868511897066</v>
      </c>
      <c r="N34" s="294">
        <v>-1.4319334461905786</v>
      </c>
      <c r="O34" s="135">
        <f>(EXP(K34)-EXP(-K34))/(EXP(K34)+EXP(-K34))</f>
        <v>-3.575140839127753E-2</v>
      </c>
      <c r="P34" s="135">
        <f>1/(1+EXP(-L34))</f>
        <v>0.32510404973135859</v>
      </c>
      <c r="Q34" s="135">
        <f>1/(1+EXP(-M34))</f>
        <v>0.32359771938527254</v>
      </c>
      <c r="R34" s="135">
        <f>1/(1+EXP(-N34))</f>
        <v>0.19279760966738149</v>
      </c>
      <c r="S34" s="344" cm="1">
        <f t="array" ref="S34:S37">MMULT(TRANSPOSE(O34:R36), G34:G36)+I34</f>
        <v>-0.13559905899532743</v>
      </c>
      <c r="T34" s="273">
        <f>1/(1+EXP(-S34))</f>
        <v>0.46615208313061074</v>
      </c>
      <c r="U34" s="292" cm="1">
        <f t="array" ref="U34">0.25*(-SUMPRODUCT(D34:D37,LN(T34:T37))-SUMPRODUCT(1-D34:D37,LN(1-T34:T37)))</f>
        <v>0.66124985691784732</v>
      </c>
      <c r="V34" s="99" cm="1">
        <f t="array" ref="V34:V37">0.25*(T34:T37-D34:D37)</f>
        <v>0.11653802078265268</v>
      </c>
      <c r="W34" s="288" cm="1">
        <f t="array" ref="W34:W36" xml:space="preserve"> TRANSPOSE(MMULT( TRANSPOSE(_xlfn.ANCHORARRAY(V34)), TRANSPOSE(O34:R36)))</f>
        <v>-5.6248981334778334E-2</v>
      </c>
      <c r="X34" s="288">
        <f>SUM(_xlfn.ANCHORARRAY(V34))</f>
        <v>8.3727837543361716E-3</v>
      </c>
      <c r="Y34" s="291" cm="1">
        <f t="array" ref="Y34:AB36">(G34:G36)*(TRANSPOSE(_xlfn.ANCHORARRAY(V34))*(O34:R36)*(1-O34:R36))</f>
        <v>-2.3653504900663811E-3</v>
      </c>
      <c r="Z34" s="60">
        <v>-1.3726723730961109E-2</v>
      </c>
      <c r="AA34" s="60">
        <v>-1.4792696303251158E-2</v>
      </c>
      <c r="AB34" s="99">
        <v>1.1027157463784838E-2</v>
      </c>
      <c r="AC34" s="288" cm="1">
        <f t="array" ref="AC34:AD36">MMULT((_xlfn.ANCHORARRAY(Y34)),(B34:C37))</f>
        <v>-3.7655388394663199E-3</v>
      </c>
      <c r="AD34" s="290">
        <v>-2.6995662671762712E-3</v>
      </c>
      <c r="AE34" s="282">
        <f>SUM(Y34:AB34)</f>
        <v>-1.9857613060493808E-2</v>
      </c>
      <c r="AF34" s="340" cm="1">
        <f t="array" ref="AF34:AG36">E34:F36-3*(_xlfn.ANCHORARRAY(AC34))</f>
        <v>-0.69022358254305638</v>
      </c>
      <c r="AG34" s="339">
        <v>-0.68654789619934331</v>
      </c>
      <c r="AH34" s="289" cm="1">
        <f t="array" ref="AH34:AH36">(H34:H36)-3*(AE34:AE36)</f>
        <v>2.3806187053230204E-2</v>
      </c>
      <c r="AI34" s="343" cm="1">
        <f t="array" ref="AI34:AI36">G34:G36-3*(_xlfn.ANCHORARRAY(W34))</f>
        <v>0.71687139613796313</v>
      </c>
      <c r="AJ34" s="342">
        <f>I34-3*(X34)</f>
        <v>-0.48746071965814086</v>
      </c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</row>
    <row r="35" spans="1:337" s="1" customFormat="1" ht="15" thickBot="1" x14ac:dyDescent="0.4">
      <c r="A35" s="182"/>
      <c r="B35" s="95">
        <v>0</v>
      </c>
      <c r="C35" s="94">
        <v>1</v>
      </c>
      <c r="D35" s="287">
        <v>1</v>
      </c>
      <c r="E35" s="36">
        <v>-0.5263950130337175</v>
      </c>
      <c r="F35" s="35">
        <v>0.66089995617721597</v>
      </c>
      <c r="G35" s="286">
        <v>0.12341995589884949</v>
      </c>
      <c r="H35" s="286">
        <v>-6.2170900509412055E-2</v>
      </c>
      <c r="I35" s="34"/>
      <c r="J35" s="210"/>
      <c r="K35" s="285">
        <v>-6.2170900509412055E-2</v>
      </c>
      <c r="L35" s="285">
        <v>0.59872905566780388</v>
      </c>
      <c r="M35" s="285">
        <v>-0.58856591354312959</v>
      </c>
      <c r="N35" s="285">
        <v>7.2334042634086423E-2</v>
      </c>
      <c r="O35" s="133">
        <f>1/(1+EXP(-K35))</f>
        <v>0.4844622792771382</v>
      </c>
      <c r="P35" s="133">
        <f>1/(1+EXP(-L35))</f>
        <v>0.64536548039325337</v>
      </c>
      <c r="Q35" s="133">
        <f>1/(1+EXP(-M35))</f>
        <v>0.35696396793931368</v>
      </c>
      <c r="R35" s="133">
        <f>1/(1+EXP(-N35))</f>
        <v>0.51807563004907908</v>
      </c>
      <c r="S35" s="341">
        <v>0.17423880917264334</v>
      </c>
      <c r="T35" s="273">
        <f>1/(1+EXP(-S35))</f>
        <v>0.54344983282846426</v>
      </c>
      <c r="U35" s="147"/>
      <c r="V35" s="88">
        <v>-0.11413754179288393</v>
      </c>
      <c r="W35" s="278">
        <v>5.7567709180091145E-3</v>
      </c>
      <c r="X35" s="278"/>
      <c r="Y35" s="284">
        <v>3.5923069631774857E-3</v>
      </c>
      <c r="Z35" s="66">
        <v>-3.224041627224554E-3</v>
      </c>
      <c r="AA35" s="66">
        <v>-3.4930332970964225E-3</v>
      </c>
      <c r="AB35" s="88">
        <v>3.9834351759072007E-3</v>
      </c>
      <c r="AC35" s="278">
        <v>4.9040187881077817E-4</v>
      </c>
      <c r="AD35" s="283">
        <v>7.5939354868264676E-4</v>
      </c>
      <c r="AE35" s="282">
        <f>SUM(Y35:AB35)</f>
        <v>8.5866721476370988E-4</v>
      </c>
      <c r="AF35" s="340">
        <v>-0.52786621867014982</v>
      </c>
      <c r="AG35" s="339">
        <v>0.65862177553116807</v>
      </c>
      <c r="AH35" s="279">
        <v>-6.4746902153703184E-2</v>
      </c>
      <c r="AI35" s="338">
        <v>0.10614964314482214</v>
      </c>
      <c r="AJ35" s="337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</row>
    <row r="36" spans="1:337" s="1" customFormat="1" ht="15" thickBot="1" x14ac:dyDescent="0.4">
      <c r="A36" s="182"/>
      <c r="B36" s="95">
        <v>1</v>
      </c>
      <c r="C36" s="94">
        <v>0</v>
      </c>
      <c r="D36" s="287">
        <v>1</v>
      </c>
      <c r="E36" s="36">
        <v>-0.12229658386663425</v>
      </c>
      <c r="F36" s="35">
        <v>0.61853988163924889</v>
      </c>
      <c r="G36" s="286">
        <v>0.60668712168262784</v>
      </c>
      <c r="H36" s="286">
        <v>-0.11085477091624124</v>
      </c>
      <c r="I36" s="34"/>
      <c r="J36" s="210"/>
      <c r="K36" s="285">
        <v>-0.11085477091624124</v>
      </c>
      <c r="L36" s="285">
        <v>0.50768511072300759</v>
      </c>
      <c r="M36" s="285">
        <v>-0.23315135478287549</v>
      </c>
      <c r="N36" s="285">
        <v>0.38538852685637343</v>
      </c>
      <c r="O36" s="133">
        <f>1/(1+EXP(-K36))</f>
        <v>0.4723146530612175</v>
      </c>
      <c r="P36" s="133">
        <f>1/(1+EXP(-L36))</f>
        <v>0.62426365379764848</v>
      </c>
      <c r="Q36" s="133">
        <f>1/(1+EXP(-M36))</f>
        <v>0.44197477558118387</v>
      </c>
      <c r="R36" s="133">
        <f>1/(1+EXP(-N36))</f>
        <v>0.59517208987060366</v>
      </c>
      <c r="S36" s="341">
        <v>2.7226335888833941E-2</v>
      </c>
      <c r="T36" s="273">
        <f>1/(1+EXP(-S36))</f>
        <v>0.50680616354175623</v>
      </c>
      <c r="U36" s="147"/>
      <c r="V36" s="88">
        <v>-0.12329845911456094</v>
      </c>
      <c r="W36" s="278">
        <v>6.2342378797383552E-3</v>
      </c>
      <c r="X36" s="278"/>
      <c r="Y36" s="284">
        <v>1.7621337451270123E-2</v>
      </c>
      <c r="Z36" s="66">
        <v>-1.624218858624835E-2</v>
      </c>
      <c r="AA36" s="66">
        <v>-1.8449038624130071E-2</v>
      </c>
      <c r="AB36" s="88">
        <v>1.8896357419173445E-2</v>
      </c>
      <c r="AC36" s="278">
        <v>4.4731879504337352E-4</v>
      </c>
      <c r="AD36" s="283">
        <v>2.6541688329250954E-3</v>
      </c>
      <c r="AE36" s="282">
        <f>SUM(Y36:AB36)</f>
        <v>1.8264676600651467E-3</v>
      </c>
      <c r="AF36" s="340">
        <v>-0.12363854025176438</v>
      </c>
      <c r="AG36" s="339">
        <v>0.61057737514047361</v>
      </c>
      <c r="AH36" s="279">
        <v>-0.11633417389643669</v>
      </c>
      <c r="AI36" s="338">
        <v>0.58798440804341279</v>
      </c>
      <c r="AJ36" s="337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</row>
    <row r="37" spans="1:337" s="1" customFormat="1" ht="15" thickBot="1" x14ac:dyDescent="0.4">
      <c r="A37" s="183"/>
      <c r="B37" s="277">
        <v>1</v>
      </c>
      <c r="C37" s="276">
        <v>1</v>
      </c>
      <c r="D37" s="275">
        <v>0</v>
      </c>
      <c r="E37" s="18"/>
      <c r="F37" s="17"/>
      <c r="G37" s="274"/>
      <c r="H37" s="274"/>
      <c r="I37" s="16"/>
      <c r="J37" s="241"/>
      <c r="K37" s="270"/>
      <c r="L37" s="270"/>
      <c r="M37" s="270"/>
      <c r="N37" s="270"/>
      <c r="O37" s="129"/>
      <c r="P37" s="129"/>
      <c r="Q37" s="129"/>
      <c r="R37" s="129"/>
      <c r="S37" s="336">
        <v>6.8358829298831081E-2</v>
      </c>
      <c r="T37" s="273">
        <f>1/(1+EXP(-S37))</f>
        <v>0.51708305551651346</v>
      </c>
      <c r="U37" s="272"/>
      <c r="V37" s="269">
        <v>0.12927076387912836</v>
      </c>
      <c r="W37" s="263"/>
      <c r="X37" s="263"/>
      <c r="Y37" s="271"/>
      <c r="Z37" s="270"/>
      <c r="AA37" s="270"/>
      <c r="AB37" s="269"/>
      <c r="AC37" s="263"/>
      <c r="AD37" s="268"/>
      <c r="AE37" s="267"/>
      <c r="AF37" s="335"/>
      <c r="AG37" s="334"/>
      <c r="AH37" s="264"/>
      <c r="AI37" s="333"/>
      <c r="AJ37" s="332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</row>
    <row r="38" spans="1:337" s="1" customFormat="1" ht="15" thickBot="1" x14ac:dyDescent="0.4">
      <c r="A38" s="181">
        <f>A34+1</f>
        <v>8</v>
      </c>
      <c r="B38" s="108">
        <v>0</v>
      </c>
      <c r="C38" s="107">
        <v>0</v>
      </c>
      <c r="D38" s="297">
        <v>0</v>
      </c>
      <c r="E38" s="103" cm="1">
        <f t="array" ref="E38:F40">AF34:AG36</f>
        <v>-0.69022358254305638</v>
      </c>
      <c r="F38" s="286">
        <v>-0.68654789619934331</v>
      </c>
      <c r="G38" s="286" cm="1">
        <f t="array" ref="G38:G40">AI34:AI36</f>
        <v>0.71687139613796313</v>
      </c>
      <c r="H38" s="286" cm="1">
        <f t="array" ref="H38:H40">AH34:AH36</f>
        <v>2.3806187053230204E-2</v>
      </c>
      <c r="I38" s="296">
        <f>AJ34</f>
        <v>-0.48746071965814086</v>
      </c>
      <c r="J38" s="295">
        <v>3</v>
      </c>
      <c r="K38" s="294" cm="1">
        <f t="array" ref="K38:N40" xml:space="preserve"> MMULT(E38:F40, TRANSPOSE(B38:C41))+H38:H40</f>
        <v>2.3806187053230204E-2</v>
      </c>
      <c r="L38" s="294">
        <v>-0.66274170914611308</v>
      </c>
      <c r="M38" s="294">
        <v>-0.66641739548982615</v>
      </c>
      <c r="N38" s="294">
        <v>-1.3529652916891695</v>
      </c>
      <c r="O38" s="135">
        <f>(EXP(K38)-EXP(-K38))/(EXP(K38)+EXP(-K38))</f>
        <v>2.3801690809659187E-2</v>
      </c>
      <c r="P38" s="135">
        <f>1/(1+EXP(-L38))</f>
        <v>0.34012399381253822</v>
      </c>
      <c r="Q38" s="135">
        <f>1/(1+EXP(-M38))</f>
        <v>0.33929950944941956</v>
      </c>
      <c r="R38" s="135">
        <f>1/(1+EXP(-N38))</f>
        <v>0.20538600570895924</v>
      </c>
      <c r="S38" s="344" cm="1">
        <f t="array" ref="S38:S41">MMULT(TRANSPOSE(O38:R40), G38:G40)+I38</f>
        <v>-0.14212996784726689</v>
      </c>
      <c r="T38" s="273">
        <f>1/(1+EXP(-S38))</f>
        <v>0.46452720322653573</v>
      </c>
      <c r="U38" s="292" cm="1">
        <f t="array" ref="U38">0.25*(-SUMPRODUCT(D38:D41,LN(T38:T41))-SUMPRODUCT(1-D38:D41,LN(1-T38:T41)))</f>
        <v>0.65485177318043708</v>
      </c>
      <c r="V38" s="99" cm="1">
        <f t="array" ref="V38:V41">0.25*(T38:T41-D38:D41)</f>
        <v>0.11613180080663393</v>
      </c>
      <c r="W38" s="288" cm="1">
        <f t="array" ref="W38:W40" xml:space="preserve"> TRANSPOSE(MMULT( TRANSPOSE(_xlfn.ANCHORARRAY(V38)), TRANSPOSE(O38:R40)))</f>
        <v>-5.0551194013903698E-2</v>
      </c>
      <c r="X38" s="288">
        <f>SUM(_xlfn.ANCHORARRAY(V38))</f>
        <v>1.0147904967882732E-2</v>
      </c>
      <c r="Y38" s="291" cm="1">
        <f t="array" ref="Y38:AB40">(G38:G40)*(TRANSPOSE(_xlfn.ANCHORARRAY(V38))*(O38:R40)*(1-O38:R40))</f>
        <v>1.9343643199599666E-3</v>
      </c>
      <c r="Z38" s="60">
        <v>-1.8207380537974285E-2</v>
      </c>
      <c r="AA38" s="60">
        <v>-1.956140316555903E-2</v>
      </c>
      <c r="AB38" s="99">
        <v>1.5080944879765277E-2</v>
      </c>
      <c r="AC38" s="288" cm="1">
        <f t="array" ref="AC38:AD40">MMULT((_xlfn.ANCHORARRAY(Y38)),(B38:C41))</f>
        <v>-4.4804582857937529E-3</v>
      </c>
      <c r="AD38" s="290">
        <v>-3.1264356582090085E-3</v>
      </c>
      <c r="AE38" s="282">
        <f>SUM(Y38:AB38)</f>
        <v>-2.0753474503808069E-2</v>
      </c>
      <c r="AF38" s="340" cm="1">
        <f t="array" ref="AF38:AG40">E38:F40-3*(_xlfn.ANCHORARRAY(AC38))</f>
        <v>-0.6767822076856751</v>
      </c>
      <c r="AG38" s="339">
        <v>-0.67716858922471623</v>
      </c>
      <c r="AH38" s="289" cm="1">
        <f t="array" ref="AH38:AH40">(H38:H40)-3*(AE38:AE40)</f>
        <v>8.6066610564654408E-2</v>
      </c>
      <c r="AI38" s="343" cm="1">
        <f t="array" ref="AI38:AI40">G38:G40-3*(_xlfn.ANCHORARRAY(W38))</f>
        <v>0.86852497817967422</v>
      </c>
      <c r="AJ38" s="342">
        <f>I38-3*(X38)</f>
        <v>-0.51790443456178903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</row>
    <row r="39" spans="1:337" s="1" customFormat="1" ht="15" thickBot="1" x14ac:dyDescent="0.4">
      <c r="A39" s="182"/>
      <c r="B39" s="95">
        <v>0</v>
      </c>
      <c r="C39" s="94">
        <v>1</v>
      </c>
      <c r="D39" s="287">
        <v>1</v>
      </c>
      <c r="E39" s="36">
        <v>-0.52786621867014982</v>
      </c>
      <c r="F39" s="35">
        <v>0.65862177553116807</v>
      </c>
      <c r="G39" s="286">
        <v>0.10614964314482214</v>
      </c>
      <c r="H39" s="286">
        <v>-6.4746902153703184E-2</v>
      </c>
      <c r="I39" s="34"/>
      <c r="J39" s="210"/>
      <c r="K39" s="285">
        <v>-6.4746902153703184E-2</v>
      </c>
      <c r="L39" s="285">
        <v>0.59387487337746492</v>
      </c>
      <c r="M39" s="285">
        <v>-0.59261312082385298</v>
      </c>
      <c r="N39" s="285">
        <v>6.6008654707315068E-2</v>
      </c>
      <c r="O39" s="133">
        <f>1/(1+EXP(-K39))</f>
        <v>0.48381892687242078</v>
      </c>
      <c r="P39" s="133">
        <f>1/(1+EXP(-L39))</f>
        <v>0.64425372683894233</v>
      </c>
      <c r="Q39" s="133">
        <f>1/(1+EXP(-M39))</f>
        <v>0.35603550792279259</v>
      </c>
      <c r="R39" s="133">
        <f>1/(1+EXP(-N39))</f>
        <v>0.51649617442986251</v>
      </c>
      <c r="S39" s="341">
        <v>0.18995210233051485</v>
      </c>
      <c r="T39" s="273">
        <f>1/(1+EXP(-S39))</f>
        <v>0.54734575112101269</v>
      </c>
      <c r="U39" s="147"/>
      <c r="V39" s="88">
        <v>-0.11316356221974683</v>
      </c>
      <c r="W39" s="278">
        <v>6.5206614780251235E-3</v>
      </c>
      <c r="X39" s="278"/>
      <c r="Y39" s="284">
        <v>3.0786096689124683E-3</v>
      </c>
      <c r="Z39" s="66">
        <v>-2.7531029197072781E-3</v>
      </c>
      <c r="AA39" s="66">
        <v>-2.9624065804491786E-3</v>
      </c>
      <c r="AB39" s="88">
        <v>3.4170064978427841E-3</v>
      </c>
      <c r="AC39" s="278">
        <v>4.545999173936055E-4</v>
      </c>
      <c r="AD39" s="283">
        <v>6.6390357813550602E-4</v>
      </c>
      <c r="AE39" s="282">
        <f>SUM(Y39:AB39)</f>
        <v>7.8010666659879572E-4</v>
      </c>
      <c r="AF39" s="340">
        <v>-0.52923001842233064</v>
      </c>
      <c r="AG39" s="339">
        <v>0.65663006479676156</v>
      </c>
      <c r="AH39" s="279">
        <v>-6.7087222153499576E-2</v>
      </c>
      <c r="AI39" s="338">
        <v>8.6587658710746779E-2</v>
      </c>
      <c r="AJ39" s="337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</row>
    <row r="40" spans="1:337" s="1" customFormat="1" ht="19" thickBot="1" x14ac:dyDescent="0.5">
      <c r="A40" s="182"/>
      <c r="B40" s="95">
        <v>1</v>
      </c>
      <c r="C40" s="94">
        <v>0</v>
      </c>
      <c r="D40" s="287">
        <v>1</v>
      </c>
      <c r="E40" s="36">
        <v>-0.12363854025176438</v>
      </c>
      <c r="F40" s="35">
        <v>0.61057737514047361</v>
      </c>
      <c r="G40" s="286">
        <v>0.58798440804341279</v>
      </c>
      <c r="H40" s="286">
        <v>-0.11633417389643669</v>
      </c>
      <c r="I40" s="34"/>
      <c r="J40" s="210"/>
      <c r="K40" s="285">
        <v>-0.11633417389643669</v>
      </c>
      <c r="L40" s="285">
        <v>0.49424320124403692</v>
      </c>
      <c r="M40" s="285">
        <v>-0.23997271414820107</v>
      </c>
      <c r="N40" s="285">
        <v>0.37060466099227257</v>
      </c>
      <c r="O40" s="133">
        <f>1/(1+EXP(-K40))</f>
        <v>0.47094921271287515</v>
      </c>
      <c r="P40" s="133">
        <f>1/(1+EXP(-L40))</f>
        <v>0.62110551145533466</v>
      </c>
      <c r="Q40" s="133">
        <f>1/(1+EXP(-M40))</f>
        <v>0.44029307491300734</v>
      </c>
      <c r="R40" s="133">
        <f>1/(1+EXP(-N40))</f>
        <v>0.59160507776200677</v>
      </c>
      <c r="S40" s="341">
        <v>5.2451898521019169E-2</v>
      </c>
      <c r="T40" s="273">
        <f>1/(1+EXP(-S40))</f>
        <v>0.51310996908734174</v>
      </c>
      <c r="U40" s="147"/>
      <c r="V40" s="88">
        <v>-0.12172250772816456</v>
      </c>
      <c r="W40" s="278">
        <v>7.0712714939948212E-3</v>
      </c>
      <c r="X40" s="278"/>
      <c r="Y40" s="284">
        <v>1.7013294139502512E-2</v>
      </c>
      <c r="Z40" s="66">
        <v>-1.565871395569262E-2</v>
      </c>
      <c r="AA40" s="66">
        <v>-1.7637589721166913E-2</v>
      </c>
      <c r="AB40" s="88">
        <v>1.8312105372350711E-2</v>
      </c>
      <c r="AC40" s="278">
        <v>6.7451565118379839E-4</v>
      </c>
      <c r="AD40" s="283">
        <v>2.6533914166580914E-3</v>
      </c>
      <c r="AE40" s="282">
        <f>SUM(Y40:AB40)</f>
        <v>2.0290958349936904E-3</v>
      </c>
      <c r="AF40" s="340">
        <v>-0.12566208720531577</v>
      </c>
      <c r="AG40" s="339">
        <v>0.6026172008904993</v>
      </c>
      <c r="AH40" s="279">
        <v>-0.12242146140141776</v>
      </c>
      <c r="AI40" s="338">
        <v>0.56677059356142834</v>
      </c>
      <c r="AJ40" s="337"/>
      <c r="AK40"/>
      <c r="AL40"/>
      <c r="AM40" s="346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</row>
    <row r="41" spans="1:337" s="1" customFormat="1" ht="15.75" customHeight="1" thickBot="1" x14ac:dyDescent="0.4">
      <c r="A41" s="183"/>
      <c r="B41" s="277">
        <v>1</v>
      </c>
      <c r="C41" s="276">
        <v>1</v>
      </c>
      <c r="D41" s="275">
        <v>0</v>
      </c>
      <c r="E41" s="18"/>
      <c r="F41" s="17"/>
      <c r="G41" s="274"/>
      <c r="H41" s="274"/>
      <c r="I41" s="16"/>
      <c r="J41" s="241"/>
      <c r="K41" s="270"/>
      <c r="L41" s="270"/>
      <c r="M41" s="270"/>
      <c r="N41" s="270"/>
      <c r="O41" s="129"/>
      <c r="P41" s="129"/>
      <c r="Q41" s="129"/>
      <c r="R41" s="129"/>
      <c r="S41" s="336">
        <v>6.2455079046406903E-2</v>
      </c>
      <c r="T41" s="273">
        <f>1/(1+EXP(-S41))</f>
        <v>0.51560869643664076</v>
      </c>
      <c r="U41" s="272"/>
      <c r="V41" s="269">
        <v>0.12890217410916019</v>
      </c>
      <c r="W41" s="263"/>
      <c r="X41" s="263"/>
      <c r="Y41" s="271"/>
      <c r="Z41" s="270"/>
      <c r="AA41" s="270"/>
      <c r="AB41" s="269"/>
      <c r="AC41" s="263"/>
      <c r="AD41" s="268"/>
      <c r="AE41" s="267"/>
      <c r="AF41" s="335"/>
      <c r="AG41" s="334"/>
      <c r="AH41" s="264"/>
      <c r="AI41" s="333"/>
      <c r="AJ41" s="332"/>
      <c r="AK41"/>
      <c r="AL41"/>
      <c r="AM41" s="345"/>
      <c r="AN41" s="345"/>
      <c r="AO41" s="345"/>
      <c r="AP41" s="345"/>
      <c r="AQ41" s="345"/>
      <c r="AR41" s="345"/>
      <c r="AS41" s="345"/>
      <c r="AT41" s="345"/>
      <c r="AU41" s="345"/>
      <c r="AV41" s="345"/>
      <c r="AW41" s="345"/>
      <c r="AX41" s="345"/>
      <c r="AY41" s="345"/>
      <c r="AZ41" s="345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</row>
    <row r="42" spans="1:337" s="1" customFormat="1" ht="15.75" customHeight="1" thickBot="1" x14ac:dyDescent="0.4">
      <c r="A42" s="181">
        <f>A38+1</f>
        <v>9</v>
      </c>
      <c r="B42" s="108">
        <v>0</v>
      </c>
      <c r="C42" s="107">
        <v>0</v>
      </c>
      <c r="D42" s="297">
        <v>0</v>
      </c>
      <c r="E42" s="103" cm="1">
        <f t="array" ref="E42:F44">AF38:AG40</f>
        <v>-0.6767822076856751</v>
      </c>
      <c r="F42" s="286">
        <v>-0.67716858922471623</v>
      </c>
      <c r="G42" s="286" cm="1">
        <f t="array" ref="G42:G44">AI38:AI40</f>
        <v>0.86852497817967422</v>
      </c>
      <c r="H42" s="286" cm="1">
        <f t="array" ref="H42:H44">AH38:AH40</f>
        <v>8.6066610564654408E-2</v>
      </c>
      <c r="I42" s="296">
        <f>AJ38</f>
        <v>-0.51790443456178903</v>
      </c>
      <c r="J42" s="295">
        <v>3</v>
      </c>
      <c r="K42" s="294" cm="1">
        <f t="array" ref="K42:N44" xml:space="preserve"> MMULT(E42:F44, TRANSPOSE(B42:C45))+H42:H44</f>
        <v>8.6066610564654408E-2</v>
      </c>
      <c r="L42" s="294">
        <v>-0.59110197866006187</v>
      </c>
      <c r="M42" s="294">
        <v>-0.59071559712102073</v>
      </c>
      <c r="N42" s="294">
        <v>-1.2678841863457369</v>
      </c>
      <c r="O42" s="135">
        <f>(EXP(K42)-EXP(-K42))/(EXP(K42)+EXP(-K42))</f>
        <v>8.585472665120468E-2</v>
      </c>
      <c r="P42" s="135">
        <f>1/(1+EXP(-L42))</f>
        <v>0.35638204919568295</v>
      </c>
      <c r="Q42" s="135">
        <f>1/(1+EXP(-M42))</f>
        <v>0.35647067994721376</v>
      </c>
      <c r="R42" s="135">
        <f>1/(1+EXP(-N42))</f>
        <v>0.21961965962928742</v>
      </c>
      <c r="S42" s="344" cm="1">
        <f t="array" ref="S42:S45">MMULT(TRANSPOSE(O42:R44), G42:G44)+I42</f>
        <v>-0.13543461028170578</v>
      </c>
      <c r="T42" s="273">
        <f>1/(1+EXP(-S42))</f>
        <v>0.46619300713087197</v>
      </c>
      <c r="U42" s="292" cm="1">
        <f t="array" ref="U42">0.25*(-SUMPRODUCT(D42:D45,LN(T42:T45))-SUMPRODUCT(1-D42:D45,LN(1-T42:T45)))</f>
        <v>0.65101955802859102</v>
      </c>
      <c r="V42" s="99" cm="1">
        <f t="array" ref="V42:V45">0.25*(T42:T45-D42:D45)</f>
        <v>0.11654825178271799</v>
      </c>
      <c r="W42" s="288" cm="1">
        <f t="array" ref="W42:W44" xml:space="preserve"> TRANSPOSE(MMULT( TRANSPOSE(_xlfn.ANCHORARRAY(V42)), TRANSPOSE(O42:R44)))</f>
        <v>-4.4991978044304777E-2</v>
      </c>
      <c r="X42" s="288">
        <f>SUM(_xlfn.ANCHORARRAY(V42))</f>
        <v>1.1435485006295348E-2</v>
      </c>
      <c r="Y42" s="291" cm="1">
        <f t="array" ref="Y42:AB44">(G42:G44)*(TRANSPOSE(_xlfn.ANCHORARRAY(V42))*(O42:R44)*(1-O42:R44))</f>
        <v>7.9445171037308641E-3</v>
      </c>
      <c r="Z42" s="60">
        <v>-2.2451388612798707E-2</v>
      </c>
      <c r="AA42" s="60">
        <v>-2.4022784686923031E-2</v>
      </c>
      <c r="AB42" s="99">
        <v>1.9076815280202223E-2</v>
      </c>
      <c r="AC42" s="288" cm="1">
        <f t="array" ref="AC42:AD44">MMULT((_xlfn.ANCHORARRAY(Y42)),(B42:C45))</f>
        <v>-4.9459694067208078E-3</v>
      </c>
      <c r="AD42" s="290">
        <v>-3.3745733325964838E-3</v>
      </c>
      <c r="AE42" s="282">
        <f>SUM(Y42:AB42)</f>
        <v>-1.9452840915788649E-2</v>
      </c>
      <c r="AF42" s="340" cm="1">
        <f t="array" ref="AF42:AG44">E42:F44-3*(_xlfn.ANCHORARRAY(AC42))</f>
        <v>-0.6619442994655127</v>
      </c>
      <c r="AG42" s="339">
        <v>-0.66704486922692674</v>
      </c>
      <c r="AH42" s="289" cm="1">
        <f t="array" ref="AH42:AH44">(H42:H44)-3*(AE42:AE44)</f>
        <v>0.14442513331202034</v>
      </c>
      <c r="AI42" s="343" cm="1">
        <f t="array" ref="AI42:AI44">G42:G44-3*(_xlfn.ANCHORARRAY(W42))</f>
        <v>1.0035009123125886</v>
      </c>
      <c r="AJ42" s="342">
        <f>I42-3*(X42)</f>
        <v>-0.5522108895806751</v>
      </c>
      <c r="AK42"/>
      <c r="AL42"/>
      <c r="AM42" s="345"/>
      <c r="AN42" s="345"/>
      <c r="AO42" s="345"/>
      <c r="AP42" s="345"/>
      <c r="AQ42" s="345"/>
      <c r="AR42" s="345"/>
      <c r="AS42" s="345"/>
      <c r="AT42" s="345"/>
      <c r="AU42" s="345"/>
      <c r="AV42" s="345"/>
      <c r="AW42" s="345"/>
      <c r="AX42" s="345"/>
      <c r="AY42" s="345"/>
      <c r="AZ42" s="345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</row>
    <row r="43" spans="1:337" s="1" customFormat="1" ht="15" customHeight="1" thickBot="1" x14ac:dyDescent="0.4">
      <c r="A43" s="182"/>
      <c r="B43" s="95">
        <v>0</v>
      </c>
      <c r="C43" s="94">
        <v>1</v>
      </c>
      <c r="D43" s="287">
        <v>1</v>
      </c>
      <c r="E43" s="36">
        <v>-0.52923001842233064</v>
      </c>
      <c r="F43" s="35">
        <v>0.65663006479676156</v>
      </c>
      <c r="G43" s="286">
        <v>8.6587658710746779E-2</v>
      </c>
      <c r="H43" s="286">
        <v>-6.7087222153499576E-2</v>
      </c>
      <c r="I43" s="34"/>
      <c r="J43" s="210"/>
      <c r="K43" s="285">
        <v>-6.7087222153499576E-2</v>
      </c>
      <c r="L43" s="285">
        <v>0.58954284264326196</v>
      </c>
      <c r="M43" s="285">
        <v>-0.59631724057583024</v>
      </c>
      <c r="N43" s="285">
        <v>6.0312824220931344E-2</v>
      </c>
      <c r="O43" s="133">
        <f>1/(1+EXP(-K43))</f>
        <v>0.48323448203076674</v>
      </c>
      <c r="P43" s="133">
        <f>1/(1+EXP(-L43))</f>
        <v>0.64326024569529994</v>
      </c>
      <c r="Q43" s="133">
        <f>1/(1+EXP(-M43))</f>
        <v>0.35518670234329841</v>
      </c>
      <c r="R43" s="133">
        <f>1/(1+EXP(-N43))</f>
        <v>0.51507363696423625</v>
      </c>
      <c r="S43" s="341">
        <v>0.1974682013270036</v>
      </c>
      <c r="T43" s="273">
        <f>1/(1+EXP(-S43))</f>
        <v>0.54920725644125046</v>
      </c>
      <c r="U43" s="147"/>
      <c r="V43" s="88">
        <v>-0.11269818588968739</v>
      </c>
      <c r="W43" s="278">
        <v>7.0109155476025947E-3</v>
      </c>
      <c r="X43" s="278"/>
      <c r="Y43" s="284">
        <v>2.5200734777675693E-3</v>
      </c>
      <c r="Z43" s="66">
        <v>-2.2392941372684594E-3</v>
      </c>
      <c r="AA43" s="66">
        <v>-2.3910880140626946E-3</v>
      </c>
      <c r="AB43" s="88">
        <v>2.7717058676724696E-3</v>
      </c>
      <c r="AC43" s="278">
        <v>3.8061785360977507E-4</v>
      </c>
      <c r="AD43" s="283">
        <v>5.3241173040401027E-4</v>
      </c>
      <c r="AE43" s="282">
        <f>SUM(Y43:AB43)</f>
        <v>6.6139719410888498E-4</v>
      </c>
      <c r="AF43" s="340">
        <v>-0.53037187198315994</v>
      </c>
      <c r="AG43" s="339">
        <v>0.65503282960554954</v>
      </c>
      <c r="AH43" s="279">
        <v>-6.9071413735826231E-2</v>
      </c>
      <c r="AI43" s="338">
        <v>6.5554912067938995E-2</v>
      </c>
      <c r="AJ43" s="337"/>
      <c r="AK43"/>
      <c r="AL43"/>
      <c r="AM43" s="345"/>
      <c r="AN43" s="345"/>
      <c r="AO43" s="345"/>
      <c r="AP43" s="345"/>
      <c r="AQ43" s="345"/>
      <c r="AR43" s="345"/>
      <c r="AS43" s="345"/>
      <c r="AT43" s="345"/>
      <c r="AU43" s="345"/>
      <c r="AV43" s="345"/>
      <c r="AW43" s="345"/>
      <c r="AX43" s="345"/>
      <c r="AY43" s="345"/>
      <c r="AZ43" s="345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</row>
    <row r="44" spans="1:337" s="1" customFormat="1" ht="15" customHeight="1" thickBot="1" x14ac:dyDescent="0.4">
      <c r="A44" s="182"/>
      <c r="B44" s="95">
        <v>1</v>
      </c>
      <c r="C44" s="94">
        <v>0</v>
      </c>
      <c r="D44" s="287">
        <v>1</v>
      </c>
      <c r="E44" s="36">
        <v>-0.12566208720531577</v>
      </c>
      <c r="F44" s="35">
        <v>0.6026172008904993</v>
      </c>
      <c r="G44" s="286">
        <v>0.56677059356142834</v>
      </c>
      <c r="H44" s="286">
        <v>-0.12242146140141776</v>
      </c>
      <c r="I44" s="34"/>
      <c r="J44" s="210"/>
      <c r="K44" s="285">
        <v>-0.12242146140141776</v>
      </c>
      <c r="L44" s="285">
        <v>0.48019573948908156</v>
      </c>
      <c r="M44" s="285">
        <v>-0.24808354860673354</v>
      </c>
      <c r="N44" s="285">
        <v>0.35453365228376577</v>
      </c>
      <c r="O44" s="133">
        <f>1/(1+EXP(-K44))</f>
        <v>0.46943280103776741</v>
      </c>
      <c r="P44" s="133">
        <f>1/(1+EXP(-L44))</f>
        <v>0.61779409473381353</v>
      </c>
      <c r="Q44" s="133">
        <f>1/(1+EXP(-M44))</f>
        <v>0.43829525918970635</v>
      </c>
      <c r="R44" s="133">
        <f>1/(1+EXP(-N44))</f>
        <v>0.58771654434662357</v>
      </c>
      <c r="S44" s="341">
        <v>7.0866904128265462E-2</v>
      </c>
      <c r="T44" s="273">
        <f>1/(1+EXP(-S44))</f>
        <v>0.51770931512967922</v>
      </c>
      <c r="U44" s="147"/>
      <c r="V44" s="88">
        <v>-0.1205726712175802</v>
      </c>
      <c r="W44" s="278">
        <v>7.5614983573558808E-3</v>
      </c>
      <c r="X44" s="278"/>
      <c r="Y44" s="284">
        <v>1.6452310681653759E-2</v>
      </c>
      <c r="Z44" s="66">
        <v>-1.5082223768041327E-2</v>
      </c>
      <c r="AA44" s="66">
        <v>-1.6824069517436514E-2</v>
      </c>
      <c r="AB44" s="88">
        <v>1.7600182067509032E-2</v>
      </c>
      <c r="AC44" s="278">
        <v>7.7611255007251773E-4</v>
      </c>
      <c r="AD44" s="283">
        <v>2.5179582994677048E-3</v>
      </c>
      <c r="AE44" s="282">
        <f>SUM(Y44:AB44)</f>
        <v>2.1461994636849495E-3</v>
      </c>
      <c r="AF44" s="340">
        <v>-0.12799042485553333</v>
      </c>
      <c r="AG44" s="339">
        <v>0.59506332599209621</v>
      </c>
      <c r="AH44" s="279">
        <v>-0.12886005979247261</v>
      </c>
      <c r="AI44" s="338">
        <v>0.54408609848936074</v>
      </c>
      <c r="AJ44" s="337"/>
      <c r="AK44"/>
      <c r="AL44"/>
      <c r="AM44" s="345"/>
      <c r="AN44" s="345"/>
      <c r="AO44" s="345"/>
      <c r="AP44" s="345"/>
      <c r="AQ44" s="345"/>
      <c r="AR44" s="345"/>
      <c r="AS44" s="345"/>
      <c r="AT44" s="345"/>
      <c r="AU44" s="345"/>
      <c r="AV44" s="345"/>
      <c r="AW44" s="345"/>
      <c r="AX44" s="345"/>
      <c r="AY44" s="345"/>
      <c r="AZ44" s="345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</row>
    <row r="45" spans="1:337" s="1" customFormat="1" ht="15" customHeight="1" thickBot="1" x14ac:dyDescent="0.4">
      <c r="A45" s="183"/>
      <c r="B45" s="277">
        <v>1</v>
      </c>
      <c r="C45" s="276">
        <v>1</v>
      </c>
      <c r="D45" s="275">
        <v>0</v>
      </c>
      <c r="E45" s="18"/>
      <c r="F45" s="17"/>
      <c r="G45" s="274"/>
      <c r="H45" s="274"/>
      <c r="I45" s="16"/>
      <c r="J45" s="241"/>
      <c r="K45" s="270"/>
      <c r="L45" s="270"/>
      <c r="M45" s="270"/>
      <c r="N45" s="270"/>
      <c r="O45" s="129"/>
      <c r="P45" s="129"/>
      <c r="Q45" s="129"/>
      <c r="R45" s="129"/>
      <c r="S45" s="336">
        <v>5.0540200499135102E-2</v>
      </c>
      <c r="T45" s="273">
        <f>1/(1+EXP(-S45))</f>
        <v>0.51263236132337975</v>
      </c>
      <c r="U45" s="272"/>
      <c r="V45" s="269">
        <v>0.12815809033084494</v>
      </c>
      <c r="W45" s="263"/>
      <c r="X45" s="263"/>
      <c r="Y45" s="271"/>
      <c r="Z45" s="270"/>
      <c r="AA45" s="270"/>
      <c r="AB45" s="269"/>
      <c r="AC45" s="263"/>
      <c r="AD45" s="268"/>
      <c r="AE45" s="267"/>
      <c r="AF45" s="335"/>
      <c r="AG45" s="334"/>
      <c r="AH45" s="264"/>
      <c r="AI45" s="333"/>
      <c r="AJ45" s="332"/>
      <c r="AK45"/>
      <c r="AL45"/>
      <c r="AM45" s="345"/>
      <c r="AN45" s="345"/>
      <c r="AO45" s="345"/>
      <c r="AP45" s="345"/>
      <c r="AQ45" s="345"/>
      <c r="AR45" s="345"/>
      <c r="AS45" s="345"/>
      <c r="AT45" s="345"/>
      <c r="AU45" s="345"/>
      <c r="AV45" s="345"/>
      <c r="AW45" s="345"/>
      <c r="AX45" s="345"/>
      <c r="AY45" s="345"/>
      <c r="AZ45" s="3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</row>
    <row r="46" spans="1:337" s="1" customFormat="1" ht="15" customHeight="1" thickBot="1" x14ac:dyDescent="0.4">
      <c r="A46" s="181">
        <f>A42+1</f>
        <v>10</v>
      </c>
      <c r="B46" s="108">
        <v>0</v>
      </c>
      <c r="C46" s="107">
        <v>0</v>
      </c>
      <c r="D46" s="297">
        <v>0</v>
      </c>
      <c r="E46" s="103" cm="1">
        <f t="array" ref="E46:F48">AF42:AG44</f>
        <v>-0.6619442994655127</v>
      </c>
      <c r="F46" s="286">
        <v>-0.66704486922692674</v>
      </c>
      <c r="G46" s="286" cm="1">
        <f t="array" ref="G46:G48">AI42:AI44</f>
        <v>1.0035009123125886</v>
      </c>
      <c r="H46" s="286" cm="1">
        <f t="array" ref="H46:H48">AH42:AH44</f>
        <v>0.14442513331202034</v>
      </c>
      <c r="I46" s="296">
        <f>AJ42</f>
        <v>-0.5522108895806751</v>
      </c>
      <c r="J46" s="295">
        <v>3</v>
      </c>
      <c r="K46" s="294" cm="1">
        <f t="array" ref="K46:N48" xml:space="preserve"> MMULT(E46:F48, TRANSPOSE(B46:C49))+H46:H48</f>
        <v>0.14442513331202034</v>
      </c>
      <c r="L46" s="294">
        <v>-0.5226197359149064</v>
      </c>
      <c r="M46" s="294">
        <v>-0.51751916615349236</v>
      </c>
      <c r="N46" s="294">
        <v>-1.1845640353804192</v>
      </c>
      <c r="O46" s="135">
        <f>(EXP(K46)-EXP(-K46))/(EXP(K46)+EXP(-K46))</f>
        <v>0.14342927178967732</v>
      </c>
      <c r="P46" s="135">
        <f>1/(1+EXP(-L46))</f>
        <v>0.37223985614071797</v>
      </c>
      <c r="Q46" s="135">
        <f>1/(1+EXP(-M46))</f>
        <v>0.37343251835591817</v>
      </c>
      <c r="R46" s="135">
        <f>1/(1+EXP(-N46))</f>
        <v>0.23423256307737861</v>
      </c>
      <c r="S46" s="344" cm="1">
        <f t="array" ref="S46:S49">MMULT(TRANSPOSE(O46:R48), G46:G48)+I46</f>
        <v>-0.12209405010176694</v>
      </c>
      <c r="T46" s="273">
        <f>1/(1+EXP(-S46))</f>
        <v>0.46951434876014136</v>
      </c>
      <c r="U46" s="292" cm="1">
        <f t="array" ref="U46">0.25*(-SUMPRODUCT(D46:D49,LN(T46:T49))-SUMPRODUCT(1-D46:D49,LN(1-T46:T49)))</f>
        <v>0.6489859899642183</v>
      </c>
      <c r="V46" s="99" cm="1">
        <f t="array" ref="V46:V49">0.25*(T46:T49-D46:D49)</f>
        <v>0.11737858719003534</v>
      </c>
      <c r="W46" s="288" cm="1">
        <f t="array" ref="W46:W48" xml:space="preserve"> TRANSPOSE(MMULT( TRANSPOSE(_xlfn.ANCHORARRAY(V46)), TRANSPOSE(O46:R48)))</f>
        <v>-4.0070712717526484E-2</v>
      </c>
      <c r="X46" s="288">
        <f>SUM(_xlfn.ANCHORARRAY(V46))</f>
        <v>1.2021906830744875E-2</v>
      </c>
      <c r="Y46" s="291" cm="1">
        <f t="array" ref="Y46:AB48">(G46:G48)*(TRANSPOSE(_xlfn.ANCHORARRAY(V46))*(O46:R48)*(1-O46:R48))</f>
        <v>1.4471304172462483E-2</v>
      </c>
      <c r="Z46" s="60">
        <v>-2.6422688358824924E-2</v>
      </c>
      <c r="AA46" s="60">
        <v>-2.813172947582513E-2</v>
      </c>
      <c r="AB46" s="99">
        <v>2.2883522141894638E-2</v>
      </c>
      <c r="AC46" s="288" cm="1">
        <f t="array" ref="AC46:AD48">MMULT((_xlfn.ANCHORARRAY(Y46)),(B46:C49))</f>
        <v>-5.2482073339304922E-3</v>
      </c>
      <c r="AD46" s="290">
        <v>-3.5391662169302861E-3</v>
      </c>
      <c r="AE46" s="282">
        <f>SUM(Y46:AB46)</f>
        <v>-1.7199591520292934E-2</v>
      </c>
      <c r="AF46" s="340" cm="1">
        <f t="array" ref="AF46:AG48">E46:F48-3*(_xlfn.ANCHORARRAY(AC46))</f>
        <v>-0.6461996774637212</v>
      </c>
      <c r="AG46" s="339">
        <v>-0.65642737057613587</v>
      </c>
      <c r="AH46" s="289" cm="1">
        <f t="array" ref="AH46:AH48">(H46:H48)-3*(AE46:AE48)</f>
        <v>0.19602390787289914</v>
      </c>
      <c r="AI46" s="343" cm="1">
        <f t="array" ref="AI46:AI48">G46:G48-3*(_xlfn.ANCHORARRAY(W46))</f>
        <v>1.123713050465168</v>
      </c>
      <c r="AJ46" s="342">
        <f>I46-3*(X46)</f>
        <v>-0.58827661007290977</v>
      </c>
      <c r="AK46"/>
      <c r="AL46"/>
      <c r="AM46" s="345"/>
      <c r="AN46" s="345"/>
      <c r="AO46" s="345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  <c r="AZ46" s="345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</row>
    <row r="47" spans="1:337" s="1" customFormat="1" ht="15" customHeight="1" thickBot="1" x14ac:dyDescent="0.4">
      <c r="A47" s="182"/>
      <c r="B47" s="95">
        <v>0</v>
      </c>
      <c r="C47" s="94">
        <v>1</v>
      </c>
      <c r="D47" s="287">
        <v>1</v>
      </c>
      <c r="E47" s="36">
        <v>-0.53037187198315994</v>
      </c>
      <c r="F47" s="35">
        <v>0.65503282960554954</v>
      </c>
      <c r="G47" s="286">
        <v>6.5554912067938995E-2</v>
      </c>
      <c r="H47" s="286">
        <v>-6.9071413735826231E-2</v>
      </c>
      <c r="I47" s="34"/>
      <c r="J47" s="210"/>
      <c r="K47" s="285">
        <v>-6.9071413735826231E-2</v>
      </c>
      <c r="L47" s="285">
        <v>0.58596141586972328</v>
      </c>
      <c r="M47" s="285">
        <v>-0.5994432857189862</v>
      </c>
      <c r="N47" s="285">
        <v>5.558954388656337E-2</v>
      </c>
      <c r="O47" s="133">
        <f>1/(1+EXP(-K47))</f>
        <v>0.48273900850187912</v>
      </c>
      <c r="P47" s="133">
        <f>1/(1+EXP(-L47))</f>
        <v>0.64243797139677017</v>
      </c>
      <c r="Q47" s="133">
        <f>1/(1+EXP(-M47))</f>
        <v>0.35447107155377772</v>
      </c>
      <c r="R47" s="133">
        <f>1/(1+EXP(-N47))</f>
        <v>0.51389380827172915</v>
      </c>
      <c r="S47" s="341">
        <v>0.19777970842899151</v>
      </c>
      <c r="T47" s="273">
        <f>1/(1+EXP(-S47))</f>
        <v>0.54928437776498207</v>
      </c>
      <c r="U47" s="147"/>
      <c r="V47" s="88">
        <v>-0.11267890555875448</v>
      </c>
      <c r="W47" s="278">
        <v>7.1375461970263343E-3</v>
      </c>
      <c r="X47" s="278"/>
      <c r="Y47" s="284">
        <v>1.9213931546952214E-3</v>
      </c>
      <c r="Z47" s="66">
        <v>-1.6967992122174163E-3</v>
      </c>
      <c r="AA47" s="66">
        <v>-1.7972166043897023E-3</v>
      </c>
      <c r="AB47" s="88">
        <v>2.0819519892597347E-3</v>
      </c>
      <c r="AC47" s="278">
        <v>2.8473538487003248E-4</v>
      </c>
      <c r="AD47" s="283">
        <v>3.8515277704231844E-4</v>
      </c>
      <c r="AE47" s="282">
        <f>SUM(Y47:AB47)</f>
        <v>5.0932932734783763E-4</v>
      </c>
      <c r="AF47" s="340">
        <v>-0.53122607813777001</v>
      </c>
      <c r="AG47" s="339">
        <v>0.65387737127442258</v>
      </c>
      <c r="AH47" s="279">
        <v>-7.0599401717869742E-2</v>
      </c>
      <c r="AI47" s="338">
        <v>4.4142273476859992E-2</v>
      </c>
      <c r="AJ47" s="337"/>
      <c r="AK47"/>
      <c r="AL47"/>
      <c r="AM47" s="345"/>
      <c r="AN47" s="345"/>
      <c r="AO47" s="345"/>
      <c r="AP47" s="345"/>
      <c r="AQ47" s="345"/>
      <c r="AR47" s="345"/>
      <c r="AS47" s="345"/>
      <c r="AT47" s="345"/>
      <c r="AU47" s="345"/>
      <c r="AV47" s="345"/>
      <c r="AW47" s="345"/>
      <c r="AX47" s="345"/>
      <c r="AY47" s="345"/>
      <c r="AZ47" s="345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</row>
    <row r="48" spans="1:337" s="1" customFormat="1" ht="15.75" customHeight="1" thickBot="1" x14ac:dyDescent="0.4">
      <c r="A48" s="182"/>
      <c r="B48" s="95">
        <v>1</v>
      </c>
      <c r="C48" s="94">
        <v>0</v>
      </c>
      <c r="D48" s="287">
        <v>1</v>
      </c>
      <c r="E48" s="36">
        <v>-0.12799042485553333</v>
      </c>
      <c r="F48" s="35">
        <v>0.59506332599209621</v>
      </c>
      <c r="G48" s="286">
        <v>0.54408609848936074</v>
      </c>
      <c r="H48" s="286">
        <v>-0.12886005979247261</v>
      </c>
      <c r="I48" s="34"/>
      <c r="J48" s="210"/>
      <c r="K48" s="285">
        <v>-0.12886005979247261</v>
      </c>
      <c r="L48" s="285">
        <v>0.4662032661996236</v>
      </c>
      <c r="M48" s="285">
        <v>-0.25685048464800597</v>
      </c>
      <c r="N48" s="285">
        <v>0.33821284134409024</v>
      </c>
      <c r="O48" s="133">
        <f>1/(1+EXP(-K48))</f>
        <v>0.46782948845459127</v>
      </c>
      <c r="P48" s="133">
        <f>1/(1+EXP(-L48))</f>
        <v>0.61448472765173334</v>
      </c>
      <c r="Q48" s="133">
        <f>1/(1+EXP(-M48))</f>
        <v>0.43613808583382635</v>
      </c>
      <c r="R48" s="133">
        <f>1/(1+EXP(-N48))</f>
        <v>0.58375633551782391</v>
      </c>
      <c r="S48" s="341">
        <v>8.3062972726956841E-2</v>
      </c>
      <c r="T48" s="273">
        <f>1/(1+EXP(-S48))</f>
        <v>0.52075381205006721</v>
      </c>
      <c r="U48" s="147"/>
      <c r="V48" s="88">
        <v>-0.1198115469874832</v>
      </c>
      <c r="W48" s="278">
        <v>7.6344640147699289E-3</v>
      </c>
      <c r="X48" s="278"/>
      <c r="Y48" s="284">
        <v>1.589991880409217E-2</v>
      </c>
      <c r="Z48" s="66">
        <v>-1.4523220486769043E-2</v>
      </c>
      <c r="AA48" s="66">
        <v>-1.6031091021922662E-2</v>
      </c>
      <c r="AB48" s="88">
        <v>1.6807681362153264E-2</v>
      </c>
      <c r="AC48" s="278">
        <v>7.7659034023060125E-4</v>
      </c>
      <c r="AD48" s="283">
        <v>2.2844608753842203E-3</v>
      </c>
      <c r="AE48" s="282">
        <f>SUM(Y48:AB48)</f>
        <v>2.1532886575537282E-3</v>
      </c>
      <c r="AF48" s="340">
        <v>-0.13032019587622512</v>
      </c>
      <c r="AG48" s="339">
        <v>0.58820994336594357</v>
      </c>
      <c r="AH48" s="279">
        <v>-0.1353199257651338</v>
      </c>
      <c r="AI48" s="338">
        <v>0.52118270644505094</v>
      </c>
      <c r="AJ48" s="337"/>
      <c r="AK48"/>
      <c r="AL48"/>
      <c r="AM48" s="345"/>
      <c r="AN48" s="345"/>
      <c r="AO48" s="345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  <c r="AZ48" s="345"/>
      <c r="BA48" s="345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</row>
    <row r="49" spans="1:337" s="1" customFormat="1" ht="15.75" customHeight="1" thickBot="1" x14ac:dyDescent="0.4">
      <c r="A49" s="183"/>
      <c r="B49" s="277">
        <v>1</v>
      </c>
      <c r="C49" s="276">
        <v>1</v>
      </c>
      <c r="D49" s="275">
        <v>0</v>
      </c>
      <c r="E49" s="18"/>
      <c r="F49" s="17"/>
      <c r="G49" s="274"/>
      <c r="H49" s="274"/>
      <c r="I49" s="16"/>
      <c r="J49" s="241"/>
      <c r="K49" s="270"/>
      <c r="L49" s="270"/>
      <c r="M49" s="270"/>
      <c r="N49" s="270"/>
      <c r="O49" s="129"/>
      <c r="P49" s="129"/>
      <c r="Q49" s="129"/>
      <c r="R49" s="129"/>
      <c r="S49" s="336">
        <v>3.4143671634640826E-2</v>
      </c>
      <c r="T49" s="273">
        <f>1/(1+EXP(-S49))</f>
        <v>0.50853508874778885</v>
      </c>
      <c r="U49" s="272"/>
      <c r="V49" s="269">
        <v>0.12713377218694721</v>
      </c>
      <c r="W49" s="263"/>
      <c r="X49" s="263"/>
      <c r="Y49" s="271"/>
      <c r="Z49" s="270"/>
      <c r="AA49" s="270"/>
      <c r="AB49" s="269"/>
      <c r="AC49" s="263"/>
      <c r="AD49" s="268"/>
      <c r="AE49" s="267"/>
      <c r="AF49" s="335"/>
      <c r="AG49" s="334"/>
      <c r="AH49" s="264"/>
      <c r="AI49" s="333"/>
      <c r="AJ49" s="332"/>
      <c r="AK49"/>
      <c r="AL49"/>
      <c r="AM49" s="345"/>
      <c r="AN49" s="345"/>
      <c r="AO49" s="345"/>
      <c r="AP49" s="345"/>
      <c r="AQ49" s="345"/>
      <c r="AR49" s="345"/>
      <c r="AS49" s="345"/>
      <c r="AT49" s="345"/>
      <c r="AU49" s="345"/>
      <c r="AV49" s="345"/>
      <c r="AW49" s="345"/>
      <c r="AX49" s="345"/>
      <c r="AY49" s="345"/>
      <c r="AZ49" s="345"/>
      <c r="BA49" s="345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</row>
    <row r="50" spans="1:337" s="1" customFormat="1" ht="15.75" customHeight="1" thickBot="1" x14ac:dyDescent="0.4">
      <c r="A50" s="181">
        <f>A46+1</f>
        <v>11</v>
      </c>
      <c r="B50" s="108">
        <v>0</v>
      </c>
      <c r="C50" s="107">
        <v>0</v>
      </c>
      <c r="D50" s="297">
        <v>0</v>
      </c>
      <c r="E50" s="103" cm="1">
        <f t="array" ref="E50:F52">AF46:AG48</f>
        <v>-0.6461996774637212</v>
      </c>
      <c r="F50" s="286">
        <v>-0.65642737057613587</v>
      </c>
      <c r="G50" s="286" cm="1">
        <f t="array" ref="G50:G52">AI46:AI48</f>
        <v>1.123713050465168</v>
      </c>
      <c r="H50" s="286" cm="1">
        <f t="array" ref="H50:H52">AH46:AH48</f>
        <v>0.19602390787289914</v>
      </c>
      <c r="I50" s="296">
        <f>AJ46</f>
        <v>-0.58827661007290977</v>
      </c>
      <c r="J50" s="295">
        <v>3</v>
      </c>
      <c r="K50" s="294" cm="1">
        <f t="array" ref="K50:N52" xml:space="preserve"> MMULT(E50:F52, TRANSPOSE(B50:C53))+H50:H52</f>
        <v>0.19602390787289914</v>
      </c>
      <c r="L50" s="294">
        <v>-0.46040346270323673</v>
      </c>
      <c r="M50" s="294">
        <v>-0.45017576959082206</v>
      </c>
      <c r="N50" s="294">
        <v>-1.106603140166958</v>
      </c>
      <c r="O50" s="135">
        <f>(EXP(K50)-EXP(-K50))/(EXP(K50)+EXP(-K50))</f>
        <v>0.19355114379245811</v>
      </c>
      <c r="P50" s="135">
        <f>1/(1+EXP(-L50))</f>
        <v>0.38689011565811654</v>
      </c>
      <c r="Q50" s="135">
        <f>1/(1+EXP(-M50))</f>
        <v>0.38931897606847804</v>
      </c>
      <c r="R50" s="135">
        <f>1/(1+EXP(-N50))</f>
        <v>0.24850471045977182</v>
      </c>
      <c r="S50" s="344" cm="1">
        <f t="array" ref="S50:S53">MMULT(TRANSPOSE(O50:R52), G50:G52)+I50</f>
        <v>-0.10650170037930923</v>
      </c>
      <c r="T50" s="273">
        <f>1/(1+EXP(-S50))</f>
        <v>0.47339971321473778</v>
      </c>
      <c r="U50" s="292" cm="1">
        <f t="array" ref="U50">0.25*(-SUMPRODUCT(D50:D53,LN(T50:T53))-SUMPRODUCT(1-D50:D53,LN(1-T50:T53)))</f>
        <v>0.64805330975380515</v>
      </c>
      <c r="V50" s="99" cm="1">
        <f t="array" ref="V50:V53">0.25*(T50:T53-D50:D53)</f>
        <v>0.11834992830368445</v>
      </c>
      <c r="W50" s="288" cm="1">
        <f t="array" ref="W50:W52" xml:space="preserve"> TRANSPOSE(MMULT( TRANSPOSE(_xlfn.ANCHORARRAY(V50)), TRANSPOSE(O50:R52)))</f>
        <v>-3.5934190061667759E-2</v>
      </c>
      <c r="X50" s="288">
        <f>SUM(_xlfn.ANCHORARRAY(V50))</f>
        <v>1.2077740410751422E-2</v>
      </c>
      <c r="Y50" s="291" cm="1">
        <f t="array" ref="Y50:AB52">(G50:G52)*(TRANSPOSE(_xlfn.ANCHORARRAY(V50))*(O50:R52)*(1-O50:R52))</f>
        <v>2.0758501331673493E-2</v>
      </c>
      <c r="Z50" s="60">
        <v>-3.010667315420925E-2</v>
      </c>
      <c r="AA50" s="60">
        <v>-3.1876684440644447E-2</v>
      </c>
      <c r="AB50" s="99">
        <v>2.643992828206285E-2</v>
      </c>
      <c r="AC50" s="288" cm="1">
        <f t="array" ref="AC50:AD52">MMULT((_xlfn.ANCHORARRAY(Y50)),(B50:C53))</f>
        <v>-5.4367561585815967E-3</v>
      </c>
      <c r="AD50" s="290">
        <v>-3.6667448721463998E-3</v>
      </c>
      <c r="AE50" s="282">
        <f>SUM(Y50:AB50)</f>
        <v>-1.4784927981117354E-2</v>
      </c>
      <c r="AF50" s="340" cm="1">
        <f t="array" ref="AF50:AG52">E50:F52-3*(_xlfn.ANCHORARRAY(AC50))</f>
        <v>-0.62988940898797641</v>
      </c>
      <c r="AG50" s="339">
        <v>-0.6454271359596967</v>
      </c>
      <c r="AH50" s="289" cm="1">
        <f t="array" ref="AH50:AH52">(H50:H52)-3*(AE50:AE52)</f>
        <v>0.24037869181625121</v>
      </c>
      <c r="AI50" s="343" cm="1">
        <f t="array" ref="AI50:AI52">G50:G52-3*(_xlfn.ANCHORARRAY(W50))</f>
        <v>1.2315156206501712</v>
      </c>
      <c r="AJ50" s="342">
        <f>I50-3*(X50)</f>
        <v>-0.62450983130516402</v>
      </c>
      <c r="AK50"/>
      <c r="AL50"/>
      <c r="AM50"/>
      <c r="AN50" s="345"/>
      <c r="AO50" s="345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  <c r="AZ50" s="345"/>
      <c r="BA50" s="345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</row>
    <row r="51" spans="1:337" s="1" customFormat="1" ht="15.75" customHeight="1" thickBot="1" x14ac:dyDescent="0.4">
      <c r="A51" s="182"/>
      <c r="B51" s="95">
        <v>0</v>
      </c>
      <c r="C51" s="94">
        <v>1</v>
      </c>
      <c r="D51" s="287">
        <v>1</v>
      </c>
      <c r="E51" s="36">
        <v>-0.53122607813777001</v>
      </c>
      <c r="F51" s="35">
        <v>0.65387737127442258</v>
      </c>
      <c r="G51" s="286">
        <v>4.4142273476859992E-2</v>
      </c>
      <c r="H51" s="286">
        <v>-7.0599401717869742E-2</v>
      </c>
      <c r="I51" s="34"/>
      <c r="J51" s="210"/>
      <c r="K51" s="285">
        <v>-7.0599401717869742E-2</v>
      </c>
      <c r="L51" s="285">
        <v>0.58327796955655287</v>
      </c>
      <c r="M51" s="285">
        <v>-0.60182547985563972</v>
      </c>
      <c r="N51" s="285">
        <v>5.2051891418782831E-2</v>
      </c>
      <c r="O51" s="133">
        <f>1/(1+EXP(-K51))</f>
        <v>0.48235747689487052</v>
      </c>
      <c r="P51" s="133">
        <f>1/(1+EXP(-L51))</f>
        <v>0.64182131779195728</v>
      </c>
      <c r="Q51" s="133">
        <f>1/(1+EXP(-M51))</f>
        <v>0.35392616388603992</v>
      </c>
      <c r="R51" s="133">
        <f>1/(1+EXP(-N51))</f>
        <v>0.51301003553879199</v>
      </c>
      <c r="S51" s="341">
        <v>0.19342092702296387</v>
      </c>
      <c r="T51" s="273">
        <f>1/(1+EXP(-S51))</f>
        <v>0.54820503952070121</v>
      </c>
      <c r="U51" s="147"/>
      <c r="V51" s="88">
        <v>-0.1129487401198247</v>
      </c>
      <c r="W51" s="278">
        <v>7.000410951665044E-3</v>
      </c>
      <c r="X51" s="278"/>
      <c r="Y51" s="284">
        <v>1.3044326371332009E-3</v>
      </c>
      <c r="Z51" s="66">
        <v>-1.1461724364609652E-3</v>
      </c>
      <c r="AA51" s="66">
        <v>-1.2043348140353891E-3</v>
      </c>
      <c r="AB51" s="88">
        <v>1.3894551401468136E-3</v>
      </c>
      <c r="AC51" s="278">
        <v>1.8512032611142453E-4</v>
      </c>
      <c r="AD51" s="283">
        <v>2.4328270368584835E-4</v>
      </c>
      <c r="AE51" s="282">
        <f>SUM(Y51:AB51)</f>
        <v>3.4338052678366021E-4</v>
      </c>
      <c r="AF51" s="340">
        <v>-0.53178143911610432</v>
      </c>
      <c r="AG51" s="339">
        <v>0.653147523163365</v>
      </c>
      <c r="AH51" s="279">
        <v>-7.1629543298220716E-2</v>
      </c>
      <c r="AI51" s="338">
        <v>2.314104062186486E-2</v>
      </c>
      <c r="AJ51" s="337"/>
      <c r="AK51"/>
      <c r="AL51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</row>
    <row r="52" spans="1:337" s="1" customFormat="1" ht="15.75" customHeight="1" thickBot="1" x14ac:dyDescent="0.4">
      <c r="A52" s="182"/>
      <c r="B52" s="95">
        <v>1</v>
      </c>
      <c r="C52" s="94">
        <v>0</v>
      </c>
      <c r="D52" s="287">
        <v>1</v>
      </c>
      <c r="E52" s="36">
        <v>-0.13032019587622512</v>
      </c>
      <c r="F52" s="35">
        <v>0.58820994336594357</v>
      </c>
      <c r="G52" s="286">
        <v>0.52118270644505094</v>
      </c>
      <c r="H52" s="286">
        <v>-0.1353199257651338</v>
      </c>
      <c r="I52" s="34"/>
      <c r="J52" s="210"/>
      <c r="K52" s="285">
        <v>-0.1353199257651338</v>
      </c>
      <c r="L52" s="285">
        <v>0.45289001760080977</v>
      </c>
      <c r="M52" s="285">
        <v>-0.26564012164135892</v>
      </c>
      <c r="N52" s="285">
        <v>0.32256982172458465</v>
      </c>
      <c r="O52" s="133">
        <f>1/(1+EXP(-K52))</f>
        <v>0.46622154729623971</v>
      </c>
      <c r="P52" s="133">
        <f>1/(1+EXP(-L52))</f>
        <v>0.61132614141181307</v>
      </c>
      <c r="Q52" s="133">
        <f>1/(1+EXP(-M52))</f>
        <v>0.43397775030413943</v>
      </c>
      <c r="R52" s="133">
        <f>1/(1+EXP(-N52))</f>
        <v>0.57995040940938614</v>
      </c>
      <c r="S52" s="341">
        <v>9.1011008086294809E-2</v>
      </c>
      <c r="T52" s="273">
        <f>1/(1+EXP(-S52))</f>
        <v>0.52273705992531938</v>
      </c>
      <c r="U52" s="147"/>
      <c r="V52" s="88">
        <v>-0.11931573501867015</v>
      </c>
      <c r="W52" s="278">
        <v>7.4176735325659771E-3</v>
      </c>
      <c r="X52" s="278"/>
      <c r="Y52" s="284">
        <v>1.5350105891425403E-2</v>
      </c>
      <c r="Z52" s="66">
        <v>-1.3987164643901115E-2</v>
      </c>
      <c r="AA52" s="66">
        <v>-1.5275262601345457E-2</v>
      </c>
      <c r="AB52" s="88">
        <v>1.5996515163516929E-2</v>
      </c>
      <c r="AC52" s="278">
        <v>7.2125256217147118E-4</v>
      </c>
      <c r="AD52" s="283">
        <v>2.0093505196158139E-3</v>
      </c>
      <c r="AE52" s="282">
        <f>SUM(Y52:AB52)</f>
        <v>2.0841938096957599E-3</v>
      </c>
      <c r="AF52" s="340">
        <v>-0.13248395356273954</v>
      </c>
      <c r="AG52" s="339">
        <v>0.58218189180709612</v>
      </c>
      <c r="AH52" s="279">
        <v>-0.14157250719422107</v>
      </c>
      <c r="AI52" s="338">
        <v>0.49892968584735298</v>
      </c>
      <c r="AJ52" s="337"/>
      <c r="AK52"/>
      <c r="AL52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</row>
    <row r="53" spans="1:337" s="1" customFormat="1" ht="15.75" customHeight="1" thickBot="1" x14ac:dyDescent="0.4">
      <c r="A53" s="183"/>
      <c r="B53" s="277">
        <v>1</v>
      </c>
      <c r="C53" s="276">
        <v>1</v>
      </c>
      <c r="D53" s="275">
        <v>0</v>
      </c>
      <c r="E53" s="18"/>
      <c r="F53" s="17"/>
      <c r="G53" s="274"/>
      <c r="H53" s="274"/>
      <c r="I53" s="16"/>
      <c r="J53" s="241"/>
      <c r="K53" s="270"/>
      <c r="L53" s="270"/>
      <c r="M53" s="270"/>
      <c r="N53" s="270"/>
      <c r="O53" s="129"/>
      <c r="P53" s="129"/>
      <c r="Q53" s="129"/>
      <c r="R53" s="129"/>
      <c r="S53" s="336">
        <v>1.5876929437830034E-2</v>
      </c>
      <c r="T53" s="273">
        <f>1/(1+EXP(-S53))</f>
        <v>0.50396914898224732</v>
      </c>
      <c r="U53" s="272"/>
      <c r="V53" s="269">
        <v>0.12599228724556183</v>
      </c>
      <c r="W53" s="263"/>
      <c r="X53" s="263"/>
      <c r="Y53" s="271"/>
      <c r="Z53" s="270"/>
      <c r="AA53" s="270"/>
      <c r="AB53" s="269"/>
      <c r="AC53" s="263"/>
      <c r="AD53" s="268"/>
      <c r="AE53" s="267"/>
      <c r="AF53" s="335"/>
      <c r="AG53" s="334"/>
      <c r="AH53" s="264"/>
      <c r="AI53" s="333"/>
      <c r="AJ53" s="332"/>
      <c r="AK53"/>
      <c r="AL53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</row>
    <row r="54" spans="1:337" s="1" customFormat="1" ht="15.75" customHeight="1" thickBot="1" x14ac:dyDescent="0.4">
      <c r="A54" s="181">
        <f>A50+1</f>
        <v>12</v>
      </c>
      <c r="B54" s="108">
        <v>0</v>
      </c>
      <c r="C54" s="107">
        <v>0</v>
      </c>
      <c r="D54" s="297">
        <v>0</v>
      </c>
      <c r="E54" s="103" cm="1">
        <f t="array" ref="E54:F56">AF50:AG52</f>
        <v>-0.62988940898797641</v>
      </c>
      <c r="F54" s="286">
        <v>-0.6454271359596967</v>
      </c>
      <c r="G54" s="286" cm="1">
        <f t="array" ref="G54:G56">AI50:AI52</f>
        <v>1.2315156206501712</v>
      </c>
      <c r="H54" s="286" cm="1">
        <f t="array" ref="H54:H56">AH50:AH52</f>
        <v>0.24037869181625121</v>
      </c>
      <c r="I54" s="296">
        <f>AJ50</f>
        <v>-0.62450983130516402</v>
      </c>
      <c r="J54" s="295">
        <v>3</v>
      </c>
      <c r="K54" s="294" cm="1">
        <f t="array" ref="K54:N56" xml:space="preserve"> MMULT(E54:F56, TRANSPOSE(B54:C57))+H54:H56</f>
        <v>0.24037869181625121</v>
      </c>
      <c r="L54" s="294">
        <v>-0.40504844414344549</v>
      </c>
      <c r="M54" s="294">
        <v>-0.3895107171717252</v>
      </c>
      <c r="N54" s="294">
        <v>-1.0349378531314219</v>
      </c>
      <c r="O54" s="135">
        <f>(EXP(K54)-EXP(-K54))/(EXP(K54)+EXP(-K54))</f>
        <v>0.23585340785689099</v>
      </c>
      <c r="P54" s="135">
        <f>1/(1+EXP(-L54))</f>
        <v>0.40010000351687186</v>
      </c>
      <c r="Q54" s="135">
        <f>1/(1+EXP(-M54))</f>
        <v>0.4038350911299044</v>
      </c>
      <c r="R54" s="135">
        <f>1/(1+EXP(-N54))</f>
        <v>0.26212791888365711</v>
      </c>
      <c r="S54" s="344" cm="1">
        <f t="array" ref="S54:S57">MMULT(TRANSPOSE(O54:R56), G54:G56)+I54</f>
        <v>-9.1060777111287128E-2</v>
      </c>
      <c r="T54" s="273">
        <f>1/(1+EXP(-S54))</f>
        <v>0.47725052356177239</v>
      </c>
      <c r="U54" s="292" cm="1">
        <f t="array" ref="U54">0.25*(-SUMPRODUCT(D54:D57,LN(T54:T57))-SUMPRODUCT(1-D54:D57,LN(1-T54:T57)))</f>
        <v>0.64773278529615919</v>
      </c>
      <c r="V54" s="99" cm="1">
        <f t="array" ref="V54:V57">0.25*(T54:T57-D54:D57)</f>
        <v>0.1193126308904431</v>
      </c>
      <c r="W54" s="288" cm="1">
        <f t="array" ref="W54:W56" xml:space="preserve"> TRANSPOSE(MMULT( TRANSPOSE(_xlfn.ANCHORARRAY(V54)), TRANSPOSE(O54:R56)))</f>
        <v>-3.2535688424552331E-2</v>
      </c>
      <c r="X54" s="288">
        <f>SUM(_xlfn.ANCHORARRAY(V54))</f>
        <v>1.1828481918161507E-2</v>
      </c>
      <c r="Y54" s="291" cm="1">
        <f t="array" ref="Y54:AB56">(G54:G56)*(TRANSPOSE(_xlfn.ANCHORARRAY(V54))*(O54:R56)*(1-O54:R56))</f>
        <v>2.6481658664114973E-2</v>
      </c>
      <c r="Z54" s="60">
        <v>-3.3510966560256858E-2</v>
      </c>
      <c r="AA54" s="60">
        <v>-3.527455655400407E-2</v>
      </c>
      <c r="AB54" s="99">
        <v>2.9741137963952294E-2</v>
      </c>
      <c r="AC54" s="288" cm="1">
        <f t="array" ref="AC54:AD56">MMULT((_xlfn.ANCHORARRAY(Y54)),(B54:C57))</f>
        <v>-5.5334185900517766E-3</v>
      </c>
      <c r="AD54" s="290">
        <v>-3.7698285963045641E-3</v>
      </c>
      <c r="AE54" s="282">
        <f>SUM(Y54:AB54)</f>
        <v>-1.2562726486193665E-2</v>
      </c>
      <c r="AF54" s="340" cm="1">
        <f t="array" ref="AF54:AG56">E54:F56-3*(_xlfn.ANCHORARRAY(AC54))</f>
        <v>-0.61328915321782107</v>
      </c>
      <c r="AG54" s="339">
        <v>-0.63411765017078303</v>
      </c>
      <c r="AH54" s="289" cm="1">
        <f t="array" ref="AH54:AH56">(H54:H56)-3*(AE54:AE56)</f>
        <v>0.27806687127483221</v>
      </c>
      <c r="AI54" s="343" cm="1">
        <f t="array" ref="AI54:AI56">G54:G56-3*(_xlfn.ANCHORARRAY(W54))</f>
        <v>1.3291226859238281</v>
      </c>
      <c r="AJ54" s="342">
        <f>I54-3*(X54)</f>
        <v>-0.65999527705964856</v>
      </c>
      <c r="AK54"/>
      <c r="AL54"/>
      <c r="AM54" s="345"/>
      <c r="AN54" s="345"/>
      <c r="AO54" s="345"/>
      <c r="AP54" s="345"/>
      <c r="AQ54" s="345"/>
      <c r="AR54" s="345"/>
      <c r="AS54" s="345"/>
      <c r="AT54" s="345"/>
      <c r="AU54" s="345"/>
      <c r="AV54" s="345"/>
      <c r="AW54" s="345"/>
      <c r="AX54" s="345"/>
      <c r="AY54" s="345"/>
      <c r="AZ54" s="345"/>
      <c r="BA54" s="345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</row>
    <row r="55" spans="1:337" s="1" customFormat="1" ht="15.75" customHeight="1" thickBot="1" x14ac:dyDescent="0.4">
      <c r="A55" s="182"/>
      <c r="B55" s="95">
        <v>0</v>
      </c>
      <c r="C55" s="94">
        <v>1</v>
      </c>
      <c r="D55" s="287">
        <v>1</v>
      </c>
      <c r="E55" s="36">
        <v>-0.53178143911610432</v>
      </c>
      <c r="F55" s="35">
        <v>0.653147523163365</v>
      </c>
      <c r="G55" s="286">
        <v>2.314104062186486E-2</v>
      </c>
      <c r="H55" s="286">
        <v>-7.1629543298220716E-2</v>
      </c>
      <c r="I55" s="34"/>
      <c r="J55" s="210"/>
      <c r="K55" s="285">
        <v>-7.1629543298220716E-2</v>
      </c>
      <c r="L55" s="285">
        <v>0.58151797986514431</v>
      </c>
      <c r="M55" s="285">
        <v>-0.603410982414325</v>
      </c>
      <c r="N55" s="285">
        <v>4.9736540749039965E-2</v>
      </c>
      <c r="O55" s="133">
        <f>1/(1+EXP(-K55))</f>
        <v>0.48210026683758861</v>
      </c>
      <c r="P55" s="133">
        <f>1/(1+EXP(-L55))</f>
        <v>0.64141661863535637</v>
      </c>
      <c r="Q55" s="133">
        <f>1/(1+EXP(-M55))</f>
        <v>0.35356370303324225</v>
      </c>
      <c r="R55" s="133">
        <f>1/(1+EXP(-N55))</f>
        <v>0.51243157260348404</v>
      </c>
      <c r="S55" s="341">
        <v>0.18661354988158418</v>
      </c>
      <c r="T55" s="273">
        <f>1/(1+EXP(-S55))</f>
        <v>0.54651846677787019</v>
      </c>
      <c r="U55" s="147"/>
      <c r="V55" s="88">
        <v>-0.11337038330553245</v>
      </c>
      <c r="W55" s="278">
        <v>6.7204028355024592E-3</v>
      </c>
      <c r="X55" s="278"/>
      <c r="Y55" s="284">
        <v>6.8936997799178511E-4</v>
      </c>
      <c r="Z55" s="66">
        <v>-6.0341050387233185E-4</v>
      </c>
      <c r="AA55" s="66">
        <v>-6.2925614727962634E-4</v>
      </c>
      <c r="AB55" s="88">
        <v>7.2190099256543212E-4</v>
      </c>
      <c r="AC55" s="278">
        <v>9.2644845285805777E-5</v>
      </c>
      <c r="AD55" s="283">
        <v>1.1849048869310027E-4</v>
      </c>
      <c r="AE55" s="282">
        <f>SUM(Y55:AB55)</f>
        <v>1.7860431940525904E-4</v>
      </c>
      <c r="AF55" s="340">
        <v>-0.53205937365196176</v>
      </c>
      <c r="AG55" s="339">
        <v>0.65279205169728571</v>
      </c>
      <c r="AH55" s="279">
        <v>-7.2165356256436497E-2</v>
      </c>
      <c r="AI55" s="338">
        <v>2.9798321153574822E-3</v>
      </c>
      <c r="AJ55" s="337"/>
      <c r="AK55"/>
      <c r="AL55"/>
      <c r="AM55"/>
      <c r="AN55" s="345"/>
      <c r="AO55" s="345"/>
      <c r="AP55" s="345"/>
      <c r="AQ55" s="345"/>
      <c r="AR55" s="345"/>
      <c r="AS55" s="345"/>
      <c r="AT55" s="345"/>
      <c r="AU55" s="345"/>
      <c r="AV55" s="345"/>
      <c r="AW55" s="345"/>
      <c r="AX55" s="345"/>
      <c r="AY55" s="345"/>
      <c r="AZ55" s="345"/>
      <c r="BA55" s="34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</row>
    <row r="56" spans="1:337" s="1" customFormat="1" ht="15.75" customHeight="1" thickBot="1" x14ac:dyDescent="0.4">
      <c r="A56" s="182"/>
      <c r="B56" s="95">
        <v>1</v>
      </c>
      <c r="C56" s="94">
        <v>0</v>
      </c>
      <c r="D56" s="287">
        <v>1</v>
      </c>
      <c r="E56" s="36">
        <v>-0.13248395356273954</v>
      </c>
      <c r="F56" s="35">
        <v>0.58218189180709612</v>
      </c>
      <c r="G56" s="286">
        <v>0.49892968584735298</v>
      </c>
      <c r="H56" s="286">
        <v>-0.14157250719422107</v>
      </c>
      <c r="I56" s="34"/>
      <c r="J56" s="210"/>
      <c r="K56" s="285">
        <v>-0.14157250719422107</v>
      </c>
      <c r="L56" s="285">
        <v>0.44060938461287502</v>
      </c>
      <c r="M56" s="285">
        <v>-0.27405646075696061</v>
      </c>
      <c r="N56" s="285">
        <v>0.30812543105013546</v>
      </c>
      <c r="O56" s="133">
        <f>1/(1+EXP(-K56))</f>
        <v>0.46466586966478707</v>
      </c>
      <c r="P56" s="133">
        <f>1/(1+EXP(-L56))</f>
        <v>0.60840422531808047</v>
      </c>
      <c r="Q56" s="133">
        <f>1/(1+EXP(-M56))</f>
        <v>0.43191151215536844</v>
      </c>
      <c r="R56" s="133">
        <f>1/(1+EXP(-N56))</f>
        <v>0.57642763429308308</v>
      </c>
      <c r="S56" s="341">
        <v>9.649469867584104E-2</v>
      </c>
      <c r="T56" s="273">
        <f>1/(1+EXP(-S56))</f>
        <v>0.52410497366437681</v>
      </c>
      <c r="U56" s="147"/>
      <c r="V56" s="88">
        <v>-0.1189737565839058</v>
      </c>
      <c r="W56" s="278">
        <v>7.0521012349581413E-3</v>
      </c>
      <c r="X56" s="278"/>
      <c r="Y56" s="284">
        <v>1.4807831842426513E-2</v>
      </c>
      <c r="Z56" s="66">
        <v>-1.3476253705441893E-2</v>
      </c>
      <c r="AA56" s="66">
        <v>-1.4564691422728763E-2</v>
      </c>
      <c r="AB56" s="88">
        <v>1.5210204577249024E-2</v>
      </c>
      <c r="AC56" s="278">
        <v>6.4551315452026151E-4</v>
      </c>
      <c r="AD56" s="283">
        <v>1.7339508718071314E-3</v>
      </c>
      <c r="AE56" s="282">
        <f>SUM(Y56:AB56)</f>
        <v>1.9770912915048813E-3</v>
      </c>
      <c r="AF56" s="340">
        <v>-0.13442049302630033</v>
      </c>
      <c r="AG56" s="339">
        <v>0.57698003919167473</v>
      </c>
      <c r="AH56" s="279">
        <v>-0.14750378106873571</v>
      </c>
      <c r="AI56" s="338">
        <v>0.47777338214247855</v>
      </c>
      <c r="AJ56" s="337"/>
      <c r="AK56"/>
      <c r="AL56"/>
      <c r="AM56"/>
      <c r="AN56" s="345"/>
      <c r="AO56" s="345"/>
      <c r="AP56" s="345"/>
      <c r="AQ56" s="345"/>
      <c r="AR56" s="345"/>
      <c r="AS56" s="345"/>
      <c r="AT56" s="345"/>
      <c r="AU56" s="345"/>
      <c r="AV56" s="345"/>
      <c r="AW56" s="345"/>
      <c r="AX56" s="345"/>
      <c r="AY56" s="345"/>
      <c r="AZ56" s="345"/>
      <c r="BA56" s="345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</row>
    <row r="57" spans="1:337" s="1" customFormat="1" ht="15" thickBot="1" x14ac:dyDescent="0.4">
      <c r="A57" s="183"/>
      <c r="B57" s="277">
        <v>1</v>
      </c>
      <c r="C57" s="276">
        <v>1</v>
      </c>
      <c r="D57" s="275">
        <v>0</v>
      </c>
      <c r="E57" s="18"/>
      <c r="F57" s="17"/>
      <c r="G57" s="274"/>
      <c r="H57" s="274"/>
      <c r="I57" s="16"/>
      <c r="J57" s="241"/>
      <c r="K57" s="270"/>
      <c r="L57" s="270"/>
      <c r="M57" s="270"/>
      <c r="N57" s="270"/>
      <c r="O57" s="129"/>
      <c r="P57" s="129"/>
      <c r="Q57" s="129"/>
      <c r="R57" s="129"/>
      <c r="S57" s="336">
        <v>-2.240146262295184E-3</v>
      </c>
      <c r="T57" s="273">
        <f>1/(1+EXP(-S57))</f>
        <v>0.49943996366862664</v>
      </c>
      <c r="U57" s="272"/>
      <c r="V57" s="269">
        <v>0.12485999091715666</v>
      </c>
      <c r="W57" s="263"/>
      <c r="X57" s="263"/>
      <c r="Y57" s="271"/>
      <c r="Z57" s="270"/>
      <c r="AA57" s="270"/>
      <c r="AB57" s="269"/>
      <c r="AC57" s="263"/>
      <c r="AD57" s="268"/>
      <c r="AE57" s="267"/>
      <c r="AF57" s="335"/>
      <c r="AG57" s="334"/>
      <c r="AH57" s="264"/>
      <c r="AI57" s="333"/>
      <c r="AJ57" s="332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</row>
    <row r="58" spans="1:337" s="1" customFormat="1" ht="15" thickBot="1" x14ac:dyDescent="0.4">
      <c r="A58" s="181">
        <f>A54+1</f>
        <v>13</v>
      </c>
      <c r="B58" s="108">
        <v>0</v>
      </c>
      <c r="C58" s="107">
        <v>0</v>
      </c>
      <c r="D58" s="297">
        <v>0</v>
      </c>
      <c r="E58" s="103" cm="1">
        <f t="array" ref="E58:F60">AF54:AG56</f>
        <v>-0.61328915321782107</v>
      </c>
      <c r="F58" s="286">
        <v>-0.63411765017078303</v>
      </c>
      <c r="G58" s="286" cm="1">
        <f t="array" ref="G58:G60">AI54:AI56</f>
        <v>1.3291226859238281</v>
      </c>
      <c r="H58" s="286" cm="1">
        <f t="array" ref="H58:H60">AH54:AH56</f>
        <v>0.27806687127483221</v>
      </c>
      <c r="I58" s="296">
        <f>AJ54</f>
        <v>-0.65999527705964856</v>
      </c>
      <c r="J58" s="295">
        <v>3</v>
      </c>
      <c r="K58" s="294" cm="1">
        <f t="array" ref="K58:N60" xml:space="preserve"> MMULT(E58:F60, TRANSPOSE(B58:C61))+H58:H60</f>
        <v>0.27806687127483221</v>
      </c>
      <c r="L58" s="294">
        <v>-0.35605077889595083</v>
      </c>
      <c r="M58" s="294">
        <v>-0.33522228194298886</v>
      </c>
      <c r="N58" s="294">
        <v>-0.9693399321137719</v>
      </c>
      <c r="O58" s="135">
        <f>(EXP(K58)-EXP(-K58))/(EXP(K58)+EXP(-K58))</f>
        <v>0.27111498366495779</v>
      </c>
      <c r="P58" s="135">
        <f>1/(1+EXP(-L58))</f>
        <v>0.41191589604827128</v>
      </c>
      <c r="Q58" s="135">
        <f>1/(1+EXP(-M58))</f>
        <v>0.41697050670469843</v>
      </c>
      <c r="R58" s="135">
        <f>1/(1+EXP(-N58))</f>
        <v>0.27501208728906951</v>
      </c>
      <c r="S58" s="344" cm="1">
        <f t="array" ref="S58:S61">MMULT(TRANSPOSE(O58:R60), G58:G60)+I58</f>
        <v>-7.6913801865095666E-2</v>
      </c>
      <c r="T58" s="273">
        <f>1/(1+EXP(-S58))</f>
        <v>0.48078102312755483</v>
      </c>
      <c r="U58" s="292" cm="1">
        <f t="array" ref="U58">0.25*(-SUMPRODUCT(D58:D61,LN(T58:T61))-SUMPRODUCT(1-D58:D61,LN(1-T58:T61)))</f>
        <v>0.64772146641571249</v>
      </c>
      <c r="V58" s="99" cm="1">
        <f t="array" ref="V58:V61">0.25*(T58:T61-D58:D61)</f>
        <v>0.12019525578188871</v>
      </c>
      <c r="W58" s="288" cm="1">
        <f t="array" ref="W58:W60" xml:space="preserve"> TRANSPOSE(MMULT( TRANSPOSE(_xlfn.ANCHORARRAY(V58)), TRANSPOSE(O58:R60)))</f>
        <v>-2.9762034890153527E-2</v>
      </c>
      <c r="X58" s="288">
        <f>SUM(_xlfn.ANCHORARRAY(V58))</f>
        <v>1.1437840611480052E-2</v>
      </c>
      <c r="Y58" s="291" cm="1">
        <f t="array" ref="Y58:AB60">(G58:G60)*(TRANSPOSE(_xlfn.ANCHORARRAY(V58))*(O58:R60)*(1-O58:R60))</f>
        <v>3.1569299085796657E-2</v>
      </c>
      <c r="Z58" s="60">
        <v>-3.6657337955781008E-2</v>
      </c>
      <c r="AA58" s="60">
        <v>-3.8357890343743276E-2</v>
      </c>
      <c r="AB58" s="99">
        <v>3.2809315790230914E-2</v>
      </c>
      <c r="AC58" s="288" cm="1">
        <f t="array" ref="AC58:AD60">MMULT((_xlfn.ANCHORARRAY(Y58)),(B58:C61))</f>
        <v>-5.5485745535123615E-3</v>
      </c>
      <c r="AD58" s="290">
        <v>-3.848022165550094E-3</v>
      </c>
      <c r="AE58" s="282">
        <f>SUM(Y58:AB58)</f>
        <v>-1.0636613423496713E-2</v>
      </c>
      <c r="AF58" s="340" cm="1">
        <f t="array" ref="AF58:AG60">E58:F60-3*(_xlfn.ANCHORARRAY(AC58))</f>
        <v>-0.596643429557284</v>
      </c>
      <c r="AG58" s="339">
        <v>-0.62257358367413274</v>
      </c>
      <c r="AH58" s="289" cm="1">
        <f t="array" ref="AH58:AH60">(H58:H60)-3*(AE58:AE60)</f>
        <v>0.30997671154532236</v>
      </c>
      <c r="AI58" s="343" cm="1">
        <f t="array" ref="AI58:AI60">G58:G60-3*(_xlfn.ANCHORARRAY(W58))</f>
        <v>1.4184087905942886</v>
      </c>
      <c r="AJ58" s="342">
        <f>I58-3*(X58)</f>
        <v>-0.6943087988940887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</row>
    <row r="59" spans="1:337" s="1" customFormat="1" ht="15" thickBot="1" x14ac:dyDescent="0.4">
      <c r="A59" s="182"/>
      <c r="B59" s="95">
        <v>0</v>
      </c>
      <c r="C59" s="94">
        <v>1</v>
      </c>
      <c r="D59" s="287">
        <v>1</v>
      </c>
      <c r="E59" s="36">
        <v>-0.53205937365196176</v>
      </c>
      <c r="F59" s="35">
        <v>0.65279205169728571</v>
      </c>
      <c r="G59" s="286">
        <v>2.9798321153574822E-3</v>
      </c>
      <c r="H59" s="286">
        <v>-7.2165356256436497E-2</v>
      </c>
      <c r="I59" s="34"/>
      <c r="J59" s="210"/>
      <c r="K59" s="285">
        <v>-7.2165356256436497E-2</v>
      </c>
      <c r="L59" s="285">
        <v>0.58062669544084922</v>
      </c>
      <c r="M59" s="285">
        <v>-0.60422472990839826</v>
      </c>
      <c r="N59" s="285">
        <v>4.8567321788887452E-2</v>
      </c>
      <c r="O59" s="133">
        <f>1/(1+EXP(-K59))</f>
        <v>0.4819664865590213</v>
      </c>
      <c r="P59" s="133">
        <f>1/(1+EXP(-L59))</f>
        <v>0.6412115961955166</v>
      </c>
      <c r="Q59" s="133">
        <f>1/(1+EXP(-M59))</f>
        <v>0.35337773799685218</v>
      </c>
      <c r="R59" s="133">
        <f>1/(1+EXP(-N59))</f>
        <v>0.5121394443463464</v>
      </c>
      <c r="S59" s="341">
        <v>0.17881274378715861</v>
      </c>
      <c r="T59" s="273">
        <f>1/(1+EXP(-S59))</f>
        <v>0.54458445393699229</v>
      </c>
      <c r="U59" s="147"/>
      <c r="V59" s="88">
        <v>-0.11385388651575193</v>
      </c>
      <c r="W59" s="278">
        <v>6.3826399992519753E-3</v>
      </c>
      <c r="X59" s="278"/>
      <c r="Y59" s="284">
        <v>8.9423943919167832E-5</v>
      </c>
      <c r="Z59" s="66">
        <v>-7.8051170911655978E-5</v>
      </c>
      <c r="AA59" s="66">
        <v>-8.0830528034258838E-5</v>
      </c>
      <c r="AB59" s="88">
        <v>9.2177575989866E-5</v>
      </c>
      <c r="AC59" s="278">
        <v>1.1347047955607162E-5</v>
      </c>
      <c r="AD59" s="283">
        <v>1.4126405078210023E-5</v>
      </c>
      <c r="AE59" s="282">
        <f>SUM(Y59:AB59)</f>
        <v>2.2719820963119016E-5</v>
      </c>
      <c r="AF59" s="340">
        <v>-0.53209341479582861</v>
      </c>
      <c r="AG59" s="339">
        <v>0.65274967248205107</v>
      </c>
      <c r="AH59" s="279">
        <v>-7.2233515719325861E-2</v>
      </c>
      <c r="AI59" s="338">
        <v>-1.6168087882398444E-2</v>
      </c>
      <c r="AJ59" s="337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</row>
    <row r="60" spans="1:337" s="1" customFormat="1" ht="15" thickBot="1" x14ac:dyDescent="0.4">
      <c r="A60" s="182"/>
      <c r="B60" s="95">
        <v>1</v>
      </c>
      <c r="C60" s="94">
        <v>0</v>
      </c>
      <c r="D60" s="287">
        <v>1</v>
      </c>
      <c r="E60" s="36">
        <v>-0.13442049302630033</v>
      </c>
      <c r="F60" s="35">
        <v>0.57698003919167473</v>
      </c>
      <c r="G60" s="286">
        <v>0.47777338214247855</v>
      </c>
      <c r="H60" s="286">
        <v>-0.14750378106873571</v>
      </c>
      <c r="I60" s="34"/>
      <c r="J60" s="210"/>
      <c r="K60" s="285">
        <v>-0.14750378106873571</v>
      </c>
      <c r="L60" s="285">
        <v>0.42947625812293899</v>
      </c>
      <c r="M60" s="285">
        <v>-0.28192427409503606</v>
      </c>
      <c r="N60" s="285">
        <v>0.29505576509663867</v>
      </c>
      <c r="O60" s="133">
        <f>1/(1+EXP(-K60))</f>
        <v>0.46319076986674829</v>
      </c>
      <c r="P60" s="133">
        <f>1/(1+EXP(-L60))</f>
        <v>0.60574859677515303</v>
      </c>
      <c r="Q60" s="133">
        <f>1/(1+EXP(-M60))</f>
        <v>0.42998207790080567</v>
      </c>
      <c r="R60" s="133">
        <f>1/(1+EXP(-N60))</f>
        <v>0.57323341493407065</v>
      </c>
      <c r="S60" s="341">
        <v>0.10069668071457383</v>
      </c>
      <c r="T60" s="273">
        <f>1/(1+EXP(-S60))</f>
        <v>0.52515291992641011</v>
      </c>
      <c r="U60" s="147"/>
      <c r="V60" s="88">
        <v>-0.11871177001839747</v>
      </c>
      <c r="W60" s="278">
        <v>6.6335885157551705E-3</v>
      </c>
      <c r="X60" s="278"/>
      <c r="Y60" s="284">
        <v>1.4278715738123435E-2</v>
      </c>
      <c r="Z60" s="66">
        <v>-1.299078739769277E-2</v>
      </c>
      <c r="AA60" s="66">
        <v>-1.3901273751221294E-2</v>
      </c>
      <c r="AB60" s="88">
        <v>1.4470828992881305E-2</v>
      </c>
      <c r="AC60" s="278">
        <v>5.6955524166001081E-4</v>
      </c>
      <c r="AD60" s="283">
        <v>1.4800415951885353E-3</v>
      </c>
      <c r="AE60" s="282">
        <f>SUM(Y60:AB60)</f>
        <v>1.8574835820906761E-3</v>
      </c>
      <c r="AF60" s="340">
        <v>-0.13612915875128034</v>
      </c>
      <c r="AG60" s="339">
        <v>0.57253991440610907</v>
      </c>
      <c r="AH60" s="279">
        <v>-0.15307623181500774</v>
      </c>
      <c r="AI60" s="338">
        <v>0.45787261659521306</v>
      </c>
      <c r="AJ60" s="337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</row>
    <row r="61" spans="1:337" s="1" customFormat="1" ht="15" thickBot="1" x14ac:dyDescent="0.4">
      <c r="A61" s="183"/>
      <c r="B61" s="277">
        <v>1</v>
      </c>
      <c r="C61" s="276">
        <v>1</v>
      </c>
      <c r="D61" s="275">
        <v>0</v>
      </c>
      <c r="E61" s="18"/>
      <c r="F61" s="17"/>
      <c r="G61" s="274"/>
      <c r="H61" s="274"/>
      <c r="I61" s="16"/>
      <c r="J61" s="241"/>
      <c r="K61" s="270"/>
      <c r="L61" s="270"/>
      <c r="M61" s="270"/>
      <c r="N61" s="270"/>
      <c r="O61" s="129"/>
      <c r="P61" s="129"/>
      <c r="Q61" s="129"/>
      <c r="R61" s="129"/>
      <c r="S61" s="336">
        <v>-1.9068715966544025E-2</v>
      </c>
      <c r="T61" s="273">
        <f>1/(1+EXP(-S61))</f>
        <v>0.49523296545496298</v>
      </c>
      <c r="U61" s="272"/>
      <c r="V61" s="269">
        <v>0.12380824136374075</v>
      </c>
      <c r="W61" s="263"/>
      <c r="X61" s="263"/>
      <c r="Y61" s="271"/>
      <c r="Z61" s="270"/>
      <c r="AA61" s="270"/>
      <c r="AB61" s="269"/>
      <c r="AC61" s="263"/>
      <c r="AD61" s="268"/>
      <c r="AE61" s="267"/>
      <c r="AF61" s="335"/>
      <c r="AG61" s="334"/>
      <c r="AH61" s="264"/>
      <c r="AI61" s="333"/>
      <c r="AJ61" s="332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</row>
    <row r="62" spans="1:337" s="1" customFormat="1" ht="15" thickBot="1" x14ac:dyDescent="0.4">
      <c r="A62" s="181">
        <f>A58+1</f>
        <v>14</v>
      </c>
      <c r="B62" s="108">
        <v>0</v>
      </c>
      <c r="C62" s="107">
        <v>0</v>
      </c>
      <c r="D62" s="297">
        <v>0</v>
      </c>
      <c r="E62" s="103" cm="1">
        <f t="array" ref="E62:F64">AF58:AG60</f>
        <v>-0.596643429557284</v>
      </c>
      <c r="F62" s="286">
        <v>-0.62257358367413274</v>
      </c>
      <c r="G62" s="286" cm="1">
        <f t="array" ref="G62:G64">AI58:AI60</f>
        <v>1.4184087905942886</v>
      </c>
      <c r="H62" s="286" cm="1">
        <f t="array" ref="H62:H64">AH58:AH60</f>
        <v>0.30997671154532236</v>
      </c>
      <c r="I62" s="296">
        <f>AJ58</f>
        <v>-0.6943087988940887</v>
      </c>
      <c r="J62" s="295">
        <v>3</v>
      </c>
      <c r="K62" s="294" cm="1">
        <f t="array" ref="K62:N64" xml:space="preserve"> MMULT(E62:F64, TRANSPOSE(B62:C65))+H62:H64</f>
        <v>0.30997671154532236</v>
      </c>
      <c r="L62" s="294">
        <v>-0.31259687212881038</v>
      </c>
      <c r="M62" s="294">
        <v>-0.28666671801196164</v>
      </c>
      <c r="N62" s="294">
        <v>-0.90924030168609449</v>
      </c>
      <c r="O62" s="135">
        <f>(EXP(K62)-EXP(-K62))/(EXP(K62)+EXP(-K62))</f>
        <v>0.30041591061770478</v>
      </c>
      <c r="P62" s="135">
        <f>1/(1+EXP(-L62))</f>
        <v>0.42248099872807676</v>
      </c>
      <c r="Q62" s="135">
        <f>1/(1+EXP(-M62))</f>
        <v>0.42882010481554755</v>
      </c>
      <c r="R62" s="135">
        <f>1/(1+EXP(-N62))</f>
        <v>0.28715532017284534</v>
      </c>
      <c r="S62" s="344" cm="1">
        <f t="array" ref="S62:S65">MMULT(TRANSPOSE(O62:R64), G62:G64)+I62</f>
        <v>-6.4540341393672374E-2</v>
      </c>
      <c r="T62" s="273">
        <f>1/(1+EXP(-S62))</f>
        <v>0.48387051315145535</v>
      </c>
      <c r="U62" s="292" cm="1">
        <f t="array" ref="U62">0.25*(-SUMPRODUCT(D62:D65,LN(T62:T65))-SUMPRODUCT(1-D62:D65,LN(1-T62:T65)))</f>
        <v>0.64784094370113965</v>
      </c>
      <c r="V62" s="99" cm="1">
        <f t="array" ref="V62:V65">0.25*(T62:T65-D62:D65)</f>
        <v>0.12096762828786384</v>
      </c>
      <c r="W62" s="288" cm="1">
        <f t="array" ref="W62:W64" xml:space="preserve"> TRANSPOSE(MMULT( TRANSPOSE(_xlfn.ANCHORARRAY(V62)), TRANSPOSE(O62:R64)))</f>
        <v>-2.7497829993082847E-2</v>
      </c>
      <c r="X62" s="288">
        <f>SUM(_xlfn.ANCHORARRAY(V62))</f>
        <v>1.099757580996584E-2</v>
      </c>
      <c r="Y62" s="291" cm="1">
        <f t="array" ref="Y62:AB64">(G62:G64)*(TRANSPOSE(_xlfn.ANCHORARRAY(V62))*(O62:R64)*(1-O62:R64))</f>
        <v>3.6060640296056892E-2</v>
      </c>
      <c r="Z62" s="60">
        <v>-3.9573653338136491E-2</v>
      </c>
      <c r="AA62" s="60">
        <v>-4.1164718142983739E-2</v>
      </c>
      <c r="AB62" s="99">
        <v>3.5673728696251364E-2</v>
      </c>
      <c r="AC62" s="288" cm="1">
        <f t="array" ref="AC62:AD64">MMULT((_xlfn.ANCHORARRAY(Y62)),(B62:C65))</f>
        <v>-5.490989446732375E-3</v>
      </c>
      <c r="AD62" s="290">
        <v>-3.8999246418851274E-3</v>
      </c>
      <c r="AE62" s="282">
        <f>SUM(Y62:AB62)</f>
        <v>-9.0040024888119741E-3</v>
      </c>
      <c r="AF62" s="340" cm="1">
        <f t="array" ref="AF62:AG64">E62:F64-3*(_xlfn.ANCHORARRAY(AC62))</f>
        <v>-0.58017046121708682</v>
      </c>
      <c r="AG62" s="339">
        <v>-0.61087380974847738</v>
      </c>
      <c r="AH62" s="289" cm="1">
        <f t="array" ref="AH62:AH64">(H62:H64)-3*(AE62:AE64)</f>
        <v>0.33698871901175831</v>
      </c>
      <c r="AI62" s="343" cm="1">
        <f t="array" ref="AI62:AI64">G62:G64-3*(_xlfn.ANCHORARRAY(W62))</f>
        <v>1.5009022805735373</v>
      </c>
      <c r="AJ62" s="342">
        <f>I62-3*(X62)</f>
        <v>-0.72730152632398626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</row>
    <row r="63" spans="1:337" s="1" customFormat="1" ht="15" thickBot="1" x14ac:dyDescent="0.4">
      <c r="A63" s="182"/>
      <c r="B63" s="95">
        <v>0</v>
      </c>
      <c r="C63" s="94">
        <v>1</v>
      </c>
      <c r="D63" s="287">
        <v>1</v>
      </c>
      <c r="E63" s="36">
        <v>-0.53209341479582861</v>
      </c>
      <c r="F63" s="35">
        <v>0.65274967248205107</v>
      </c>
      <c r="G63" s="286">
        <v>-1.6168087882398444E-2</v>
      </c>
      <c r="H63" s="286">
        <v>-7.2233515719325861E-2</v>
      </c>
      <c r="I63" s="34"/>
      <c r="J63" s="210"/>
      <c r="K63" s="285">
        <v>-7.2233515719325861E-2</v>
      </c>
      <c r="L63" s="285">
        <v>0.58051615676272517</v>
      </c>
      <c r="M63" s="285">
        <v>-0.60432693051515451</v>
      </c>
      <c r="N63" s="285">
        <v>4.8422741966896596E-2</v>
      </c>
      <c r="O63" s="133">
        <f>1/(1+EXP(-K63))</f>
        <v>0.48194946888019863</v>
      </c>
      <c r="P63" s="133">
        <f>1/(1+EXP(-L63))</f>
        <v>0.6411861653493186</v>
      </c>
      <c r="Q63" s="133">
        <f>1/(1+EXP(-M63))</f>
        <v>0.35335438531272928</v>
      </c>
      <c r="R63" s="133">
        <f>1/(1+EXP(-N63))</f>
        <v>0.51210332063367603</v>
      </c>
      <c r="S63" s="341">
        <v>0.17083489915649397</v>
      </c>
      <c r="T63" s="273">
        <f>1/(1+EXP(-S63))</f>
        <v>0.54260515741386295</v>
      </c>
      <c r="U63" s="147"/>
      <c r="V63" s="88">
        <v>-0.11434871064653426</v>
      </c>
      <c r="W63" s="278">
        <v>6.033698973419252E-3</v>
      </c>
      <c r="X63" s="278"/>
      <c r="Y63" s="284">
        <v>-4.8831656427425799E-4</v>
      </c>
      <c r="Z63" s="66">
        <v>4.2534688434454405E-4</v>
      </c>
      <c r="AA63" s="66">
        <v>4.3773489049559676E-4</v>
      </c>
      <c r="AB63" s="88">
        <v>-4.9634017187004918E-4</v>
      </c>
      <c r="AC63" s="278">
        <v>-5.8605281374452423E-5</v>
      </c>
      <c r="AD63" s="283">
        <v>-7.099328752550513E-5</v>
      </c>
      <c r="AE63" s="282">
        <f>SUM(Y63:AB63)</f>
        <v>-1.2157496130416637E-4</v>
      </c>
      <c r="AF63" s="340">
        <v>-0.53191759895170521</v>
      </c>
      <c r="AG63" s="339">
        <v>0.65296265234462758</v>
      </c>
      <c r="AH63" s="279">
        <v>-7.1868790835413365E-2</v>
      </c>
      <c r="AI63" s="338">
        <v>-3.42691848026562E-2</v>
      </c>
      <c r="AJ63" s="337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</row>
    <row r="64" spans="1:337" s="1" customFormat="1" ht="15" thickBot="1" x14ac:dyDescent="0.4">
      <c r="A64" s="182"/>
      <c r="B64" s="95">
        <v>1</v>
      </c>
      <c r="C64" s="94">
        <v>0</v>
      </c>
      <c r="D64" s="287">
        <v>1</v>
      </c>
      <c r="E64" s="36">
        <v>-0.13612915875128034</v>
      </c>
      <c r="F64" s="35">
        <v>0.57253991440610907</v>
      </c>
      <c r="G64" s="286">
        <v>0.45787261659521306</v>
      </c>
      <c r="H64" s="286">
        <v>-0.15307623181500774</v>
      </c>
      <c r="I64" s="34"/>
      <c r="J64" s="210"/>
      <c r="K64" s="285">
        <v>-0.15307623181500774</v>
      </c>
      <c r="L64" s="285">
        <v>0.41946368259110134</v>
      </c>
      <c r="M64" s="285">
        <v>-0.28920539056628808</v>
      </c>
      <c r="N64" s="285">
        <v>0.283334523839821</v>
      </c>
      <c r="O64" s="133">
        <f>1/(1+EXP(-K64))</f>
        <v>0.46180549513084107</v>
      </c>
      <c r="P64" s="133">
        <f>1/(1+EXP(-L64))</f>
        <v>0.60335490669930159</v>
      </c>
      <c r="Q64" s="133">
        <f>1/(1+EXP(-M64))</f>
        <v>0.42819841173350937</v>
      </c>
      <c r="R64" s="133">
        <f>1/(1+EXP(-N64))</f>
        <v>0.57036353658853167</v>
      </c>
      <c r="S64" s="341">
        <v>0.10428066980681749</v>
      </c>
      <c r="T64" s="273">
        <f>1/(1+EXP(-S64))</f>
        <v>0.52604656820231932</v>
      </c>
      <c r="U64" s="147"/>
      <c r="V64" s="88">
        <v>-0.11848835794942017</v>
      </c>
      <c r="W64" s="278">
        <v>6.2129989932769303E-3</v>
      </c>
      <c r="X64" s="278"/>
      <c r="Y64" s="284">
        <v>1.3766140332081289E-2</v>
      </c>
      <c r="Z64" s="66">
        <v>-1.2529994436792456E-2</v>
      </c>
      <c r="AA64" s="66">
        <v>-1.328344620668059E-2</v>
      </c>
      <c r="AB64" s="88">
        <v>1.3785828409881976E-2</v>
      </c>
      <c r="AC64" s="278">
        <v>5.0238220320138541E-4</v>
      </c>
      <c r="AD64" s="283">
        <v>1.25583397308952E-3</v>
      </c>
      <c r="AE64" s="282">
        <f>SUM(Y64:AB64)</f>
        <v>1.7385280984902191E-3</v>
      </c>
      <c r="AF64" s="340">
        <v>-0.1376363053608845</v>
      </c>
      <c r="AG64" s="339">
        <v>0.56877241248684052</v>
      </c>
      <c r="AH64" s="279">
        <v>-0.15829181611047838</v>
      </c>
      <c r="AI64" s="338">
        <v>0.43923361961538226</v>
      </c>
      <c r="AJ64" s="337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</row>
    <row r="65" spans="1:337" s="1" customFormat="1" ht="15" thickBot="1" x14ac:dyDescent="0.4">
      <c r="A65" s="183"/>
      <c r="B65" s="277">
        <v>1</v>
      </c>
      <c r="C65" s="276">
        <v>1</v>
      </c>
      <c r="D65" s="275">
        <v>0</v>
      </c>
      <c r="E65" s="18"/>
      <c r="F65" s="17"/>
      <c r="G65" s="274"/>
      <c r="H65" s="274"/>
      <c r="I65" s="16"/>
      <c r="J65" s="241"/>
      <c r="K65" s="270"/>
      <c r="L65" s="270"/>
      <c r="M65" s="270"/>
      <c r="N65" s="270"/>
      <c r="O65" s="129"/>
      <c r="P65" s="129"/>
      <c r="Q65" s="129"/>
      <c r="R65" s="129"/>
      <c r="S65" s="336">
        <v>-3.4131055079590245E-2</v>
      </c>
      <c r="T65" s="273">
        <f>1/(1+EXP(-S65))</f>
        <v>0.49146806447222574</v>
      </c>
      <c r="U65" s="272"/>
      <c r="V65" s="269">
        <v>0.12286701611805644</v>
      </c>
      <c r="W65" s="263"/>
      <c r="X65" s="263"/>
      <c r="Y65" s="271"/>
      <c r="Z65" s="270"/>
      <c r="AA65" s="270"/>
      <c r="AB65" s="269"/>
      <c r="AC65" s="263"/>
      <c r="AD65" s="268"/>
      <c r="AE65" s="267"/>
      <c r="AF65" s="335"/>
      <c r="AG65" s="334"/>
      <c r="AH65" s="264"/>
      <c r="AI65" s="333"/>
      <c r="AJ65" s="332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</row>
    <row r="66" spans="1:337" s="1" customFormat="1" ht="15" thickBot="1" x14ac:dyDescent="0.4">
      <c r="A66" s="181">
        <f>A62+1</f>
        <v>15</v>
      </c>
      <c r="B66" s="108">
        <v>0</v>
      </c>
      <c r="C66" s="107">
        <v>0</v>
      </c>
      <c r="D66" s="297">
        <v>0</v>
      </c>
      <c r="E66" s="103" cm="1">
        <f t="array" ref="E66:F68">AF62:AG64</f>
        <v>-0.58017046121708682</v>
      </c>
      <c r="F66" s="286">
        <v>-0.61087380974847738</v>
      </c>
      <c r="G66" s="286" cm="1">
        <f t="array" ref="G66:G68">AI62:AI64</f>
        <v>1.5009022805735373</v>
      </c>
      <c r="H66" s="286" cm="1">
        <f t="array" ref="H66:H68">AH62:AH64</f>
        <v>0.33698871901175831</v>
      </c>
      <c r="I66" s="296">
        <f>AJ62</f>
        <v>-0.72730152632398626</v>
      </c>
      <c r="J66" s="295">
        <v>3</v>
      </c>
      <c r="K66" s="294" cm="1">
        <f t="array" ref="K66:N68" xml:space="preserve"> MMULT(E66:F68, TRANSPOSE(B66:C69))+H66:H68</f>
        <v>0.33698871901175831</v>
      </c>
      <c r="L66" s="294">
        <v>-0.27388509073671907</v>
      </c>
      <c r="M66" s="294">
        <v>-0.24318174220532851</v>
      </c>
      <c r="N66" s="294">
        <v>-0.85405555195380589</v>
      </c>
      <c r="O66" s="135">
        <f>(EXP(K66)-EXP(-K66))/(EXP(K66)+EXP(-K66))</f>
        <v>0.32478640241728413</v>
      </c>
      <c r="P66" s="135">
        <f>1/(1+EXP(-L66))</f>
        <v>0.43195356067231994</v>
      </c>
      <c r="Q66" s="135">
        <f>1/(1+EXP(-M66))</f>
        <v>0.43950240998794937</v>
      </c>
      <c r="R66" s="135">
        <f>1/(1+EXP(-N66))</f>
        <v>0.29858280555677702</v>
      </c>
      <c r="S66" s="344" cm="1">
        <f t="array" ref="S66:S69">MMULT(TRANSPOSE(O66:R68), G66:G68)+I66</f>
        <v>-5.4076769469690977E-2</v>
      </c>
      <c r="T66" s="273">
        <f>1/(1+EXP(-S66))</f>
        <v>0.48648410118058533</v>
      </c>
      <c r="U66" s="292" cm="1">
        <f t="array" ref="U66">0.25*(-SUMPRODUCT(D66:D69,LN(T66:T69))-SUMPRODUCT(1-D66:D69,LN(1-T66:T69)))</f>
        <v>0.64798820049384775</v>
      </c>
      <c r="V66" s="99" cm="1">
        <f t="array" ref="V66:V69">0.25*(T66:T69-D66:D69)</f>
        <v>0.12162102529514633</v>
      </c>
      <c r="W66" s="288" cm="1">
        <f t="array" ref="W66:W68" xml:space="preserve"> TRANSPOSE(MMULT( TRANSPOSE(_xlfn.ANCHORARRAY(V66)), TRANSPOSE(O66:R68)))</f>
        <v>-2.5644868791862813E-2</v>
      </c>
      <c r="X66" s="288">
        <f>SUM(_xlfn.ANCHORARRAY(V66))</f>
        <v>1.0553845218958649E-2</v>
      </c>
      <c r="Y66" s="291" cm="1">
        <f t="array" ref="Y66:AB68">(G66:G68)*(TRANSPOSE(_xlfn.ANCHORARRAY(V66))*(O66:R68)*(1-O66:R68))</f>
        <v>4.0031337074992041E-2</v>
      </c>
      <c r="Z66" s="60">
        <v>-4.2288455181042413E-2</v>
      </c>
      <c r="AA66" s="60">
        <v>-4.3732677769436235E-2</v>
      </c>
      <c r="AB66" s="99">
        <v>3.8362464347823921E-2</v>
      </c>
      <c r="AC66" s="288" cm="1">
        <f t="array" ref="AC66:AD68">MMULT((_xlfn.ANCHORARRAY(Y66)),(B66:C69))</f>
        <v>-5.3702134216123132E-3</v>
      </c>
      <c r="AD66" s="290">
        <v>-3.9259908332184915E-3</v>
      </c>
      <c r="AE66" s="282">
        <f>SUM(Y66:AB66)</f>
        <v>-7.6273315276626855E-3</v>
      </c>
      <c r="AF66" s="340" cm="1">
        <f t="array" ref="AF66:AG68">E66:F68-3*(_xlfn.ANCHORARRAY(AC66))</f>
        <v>-0.56405982095224982</v>
      </c>
      <c r="AG66" s="339">
        <v>-0.59909583724882187</v>
      </c>
      <c r="AH66" s="289" cm="1">
        <f t="array" ref="AH66:AH68">(H66:H68)-3*(AE66:AE68)</f>
        <v>0.35987071359474637</v>
      </c>
      <c r="AI66" s="343" cm="1">
        <f t="array" ref="AI66:AI68">G66:G68-3*(_xlfn.ANCHORARRAY(W66))</f>
        <v>1.5778368869491257</v>
      </c>
      <c r="AJ66" s="342">
        <f>I66-3*(X66)</f>
        <v>-0.75896306198086216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</row>
    <row r="67" spans="1:337" s="1" customFormat="1" ht="15" thickBot="1" x14ac:dyDescent="0.4">
      <c r="A67" s="182"/>
      <c r="B67" s="95">
        <v>0</v>
      </c>
      <c r="C67" s="94">
        <v>1</v>
      </c>
      <c r="D67" s="287">
        <v>1</v>
      </c>
      <c r="E67" s="36">
        <v>-0.53191759895170521</v>
      </c>
      <c r="F67" s="35">
        <v>0.65296265234462758</v>
      </c>
      <c r="G67" s="286">
        <v>-3.42691848026562E-2</v>
      </c>
      <c r="H67" s="286">
        <v>-7.1868790835413365E-2</v>
      </c>
      <c r="I67" s="34"/>
      <c r="J67" s="210"/>
      <c r="K67" s="285">
        <v>-7.1868790835413365E-2</v>
      </c>
      <c r="L67" s="285">
        <v>0.58109386150921427</v>
      </c>
      <c r="M67" s="285">
        <v>-0.60378638978711852</v>
      </c>
      <c r="N67" s="285">
        <v>4.917626255750901E-2</v>
      </c>
      <c r="O67" s="133">
        <f>1/(1+EXP(-K67))</f>
        <v>0.48204053186440637</v>
      </c>
      <c r="P67" s="133">
        <f>1/(1+EXP(-L67))</f>
        <v>0.64131906499563518</v>
      </c>
      <c r="Q67" s="133">
        <f>1/(1+EXP(-M67))</f>
        <v>0.35347790598903089</v>
      </c>
      <c r="R67" s="133">
        <f>1/(1+EXP(-N67))</f>
        <v>0.51229158867188707</v>
      </c>
      <c r="S67" s="341">
        <v>0.16310969511058115</v>
      </c>
      <c r="T67" s="273">
        <f>1/(1+EXP(-S67))</f>
        <v>0.54068725748139668</v>
      </c>
      <c r="U67" s="147"/>
      <c r="V67" s="88">
        <v>-0.11482818562965083</v>
      </c>
      <c r="W67" s="278">
        <v>5.6962898640999793E-3</v>
      </c>
      <c r="X67" s="278"/>
      <c r="Y67" s="284">
        <v>-1.040619038097238E-3</v>
      </c>
      <c r="Z67" s="66">
        <v>9.0517952172546338E-4</v>
      </c>
      <c r="AA67" s="66">
        <v>9.2633497182176392E-4</v>
      </c>
      <c r="AB67" s="88">
        <v>-1.0449466608330978E-3</v>
      </c>
      <c r="AC67" s="278">
        <v>-1.186116890113339E-4</v>
      </c>
      <c r="AD67" s="283">
        <v>-1.3976713910763443E-4</v>
      </c>
      <c r="AE67" s="282">
        <f>SUM(Y67:AB67)</f>
        <v>-2.5405120538310856E-4</v>
      </c>
      <c r="AF67" s="340">
        <v>-0.53156176388467125</v>
      </c>
      <c r="AG67" s="339">
        <v>0.65338195376195052</v>
      </c>
      <c r="AH67" s="279">
        <v>-7.1106637219264038E-2</v>
      </c>
      <c r="AI67" s="338">
        <v>-5.1358054394956137E-2</v>
      </c>
      <c r="AJ67" s="33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</row>
    <row r="68" spans="1:337" s="1" customFormat="1" ht="15" thickBot="1" x14ac:dyDescent="0.4">
      <c r="A68" s="182"/>
      <c r="B68" s="95">
        <v>1</v>
      </c>
      <c r="C68" s="94">
        <v>0</v>
      </c>
      <c r="D68" s="287">
        <v>1</v>
      </c>
      <c r="E68" s="36">
        <v>-0.1376363053608845</v>
      </c>
      <c r="F68" s="35">
        <v>0.56877241248684052</v>
      </c>
      <c r="G68" s="286">
        <v>0.43923361961538226</v>
      </c>
      <c r="H68" s="286">
        <v>-0.15829181611047838</v>
      </c>
      <c r="I68" s="34"/>
      <c r="J68" s="210"/>
      <c r="K68" s="285">
        <v>-0.15829181611047838</v>
      </c>
      <c r="L68" s="285">
        <v>0.41048059637636214</v>
      </c>
      <c r="M68" s="285">
        <v>-0.29592812147136288</v>
      </c>
      <c r="N68" s="285">
        <v>0.27284429101547764</v>
      </c>
      <c r="O68" s="133">
        <f>1/(1+EXP(-K68))</f>
        <v>0.46050946877170079</v>
      </c>
      <c r="P68" s="133">
        <f>1/(1+EXP(-L68))</f>
        <v>0.60120311124330172</v>
      </c>
      <c r="Q68" s="133">
        <f>1/(1+EXP(-M68))</f>
        <v>0.42655318818209298</v>
      </c>
      <c r="R68" s="133">
        <f>1/(1+EXP(-N68))</f>
        <v>0.56779104056597629</v>
      </c>
      <c r="S68" s="341">
        <v>0.10759174426420071</v>
      </c>
      <c r="T68" s="273">
        <f>1/(1+EXP(-S68))</f>
        <v>0.52687201856250387</v>
      </c>
      <c r="U68" s="147"/>
      <c r="V68" s="88">
        <v>-0.11828199535937403</v>
      </c>
      <c r="W68" s="278">
        <v>5.8139315481816473E-3</v>
      </c>
      <c r="X68" s="278"/>
      <c r="Y68" s="284">
        <v>1.3271702123250923E-2</v>
      </c>
      <c r="Z68" s="66">
        <v>-1.2092526780515414E-2</v>
      </c>
      <c r="AA68" s="66">
        <v>-1.2708097887039109E-2</v>
      </c>
      <c r="AB68" s="88">
        <v>1.3154996984208259E-2</v>
      </c>
      <c r="AC68" s="278">
        <v>4.4689909716915006E-4</v>
      </c>
      <c r="AD68" s="283">
        <v>1.062470203692845E-3</v>
      </c>
      <c r="AE68" s="282">
        <f>SUM(Y68:AB68)</f>
        <v>1.6260744399046595E-3</v>
      </c>
      <c r="AF68" s="340">
        <v>-0.13897700265239196</v>
      </c>
      <c r="AG68" s="339">
        <v>0.56558500187576199</v>
      </c>
      <c r="AH68" s="279">
        <v>-0.16317003943019237</v>
      </c>
      <c r="AI68" s="338">
        <v>0.42179182497083734</v>
      </c>
      <c r="AJ68" s="337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</row>
    <row r="69" spans="1:337" s="1" customFormat="1" ht="15" thickBot="1" x14ac:dyDescent="0.4">
      <c r="A69" s="183"/>
      <c r="B69" s="277">
        <v>1</v>
      </c>
      <c r="C69" s="276">
        <v>1</v>
      </c>
      <c r="D69" s="275">
        <v>0</v>
      </c>
      <c r="E69" s="18"/>
      <c r="F69" s="17"/>
      <c r="G69" s="274"/>
      <c r="H69" s="274"/>
      <c r="I69" s="16"/>
      <c r="J69" s="241"/>
      <c r="K69" s="270"/>
      <c r="L69" s="270"/>
      <c r="M69" s="270"/>
      <c r="N69" s="270"/>
      <c r="O69" s="129"/>
      <c r="P69" s="129"/>
      <c r="Q69" s="129"/>
      <c r="R69" s="129"/>
      <c r="S69" s="336">
        <v>-4.7320813715839738E-2</v>
      </c>
      <c r="T69" s="273">
        <f>1/(1+EXP(-S69))</f>
        <v>0.48817200365134872</v>
      </c>
      <c r="U69" s="272"/>
      <c r="V69" s="269">
        <v>0.12204300091283718</v>
      </c>
      <c r="W69" s="263"/>
      <c r="X69" s="263"/>
      <c r="Y69" s="271"/>
      <c r="Z69" s="270"/>
      <c r="AA69" s="270"/>
      <c r="AB69" s="269"/>
      <c r="AC69" s="263"/>
      <c r="AD69" s="268"/>
      <c r="AE69" s="267"/>
      <c r="AF69" s="335"/>
      <c r="AG69" s="334"/>
      <c r="AH69" s="264"/>
      <c r="AI69" s="333"/>
      <c r="AJ69" s="332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</row>
    <row r="70" spans="1:337" s="1" customFormat="1" ht="15" thickBot="1" x14ac:dyDescent="0.4">
      <c r="A70" s="181">
        <f>A66+1</f>
        <v>16</v>
      </c>
      <c r="B70" s="108">
        <v>0</v>
      </c>
      <c r="C70" s="107">
        <v>0</v>
      </c>
      <c r="D70" s="297">
        <v>0</v>
      </c>
      <c r="E70" s="103" cm="1">
        <f t="array" ref="E70:F72">AF66:AG68</f>
        <v>-0.56405982095224982</v>
      </c>
      <c r="F70" s="286">
        <v>-0.59909583724882187</v>
      </c>
      <c r="G70" s="286" cm="1">
        <f t="array" ref="G70:G72">AI66:AI68</f>
        <v>1.5778368869491257</v>
      </c>
      <c r="H70" s="286" cm="1">
        <f t="array" ref="H70:H72">AH66:AH68</f>
        <v>0.35987071359474637</v>
      </c>
      <c r="I70" s="296">
        <f>AJ66</f>
        <v>-0.75896306198086216</v>
      </c>
      <c r="J70" s="295">
        <v>3</v>
      </c>
      <c r="K70" s="294" cm="1">
        <f t="array" ref="K70:N72" xml:space="preserve"> MMULT(E70:F72, TRANSPOSE(B70:C73))+H70:H72</f>
        <v>0.35987071359474637</v>
      </c>
      <c r="L70" s="294">
        <v>-0.2392251236540755</v>
      </c>
      <c r="M70" s="294">
        <v>-0.20418910735750345</v>
      </c>
      <c r="N70" s="294">
        <v>-0.80328494460632527</v>
      </c>
      <c r="O70" s="135">
        <f>(EXP(K70)-EXP(-K70))/(EXP(K70)+EXP(-K70))</f>
        <v>0.34510015006187067</v>
      </c>
      <c r="P70" s="135">
        <f>1/(1+EXP(-L70))</f>
        <v>0.440477315653799</v>
      </c>
      <c r="Q70" s="135">
        <f>1/(1+EXP(-M70))</f>
        <v>0.44912934711983976</v>
      </c>
      <c r="R70" s="135">
        <f>1/(1+EXP(-N70))</f>
        <v>0.30932327623852729</v>
      </c>
      <c r="S70" s="344" cm="1">
        <f t="array" ref="S70:S73">MMULT(TRANSPOSE(O70:R72), G70:G72)+I70</f>
        <v>-4.5489713702013268E-2</v>
      </c>
      <c r="T70" s="273">
        <f>1/(1+EXP(-S70))</f>
        <v>0.48862953226259931</v>
      </c>
      <c r="U70" s="292" cm="1">
        <f t="array" ref="U70">0.25*(-SUMPRODUCT(D70:D73,LN(T70:T73))-SUMPRODUCT(1-D70:D73,LN(1-T70:T73)))</f>
        <v>0.64810411869012508</v>
      </c>
      <c r="V70" s="99" cm="1">
        <f t="array" ref="V70:V73">0.25*(T70:T73-D70:D73)</f>
        <v>0.12215738306564983</v>
      </c>
      <c r="W70" s="288" cm="1">
        <f t="array" ref="W70:W72" xml:space="preserve"> TRANSPOSE(MMULT( TRANSPOSE(_xlfn.ANCHORARRAY(V70)), TRANSPOSE(O70:R72)))</f>
        <v>-2.4124756611711616E-2</v>
      </c>
      <c r="X70" s="288">
        <f>SUM(_xlfn.ANCHORARRAY(V70))</f>
        <v>1.0127671204453098E-2</v>
      </c>
      <c r="Y70" s="291" cm="1">
        <f t="array" ref="Y70:AB72">(G70:G72)*(TRANSPOSE(_xlfn.ANCHORARRAY(V70))*(O70:R72)*(1-O70:R72))</f>
        <v>4.3561403552828788E-2</v>
      </c>
      <c r="Z70" s="60">
        <v>-4.4828360337976832E-2</v>
      </c>
      <c r="AA70" s="60">
        <v>-4.6096462892955943E-2</v>
      </c>
      <c r="AB70" s="99">
        <v>4.0899912597426417E-2</v>
      </c>
      <c r="AC70" s="288" cm="1">
        <f t="array" ref="AC70:AD72">MMULT((_xlfn.ANCHORARRAY(Y70)),(B70:C73))</f>
        <v>-5.1965502955295256E-3</v>
      </c>
      <c r="AD70" s="290">
        <v>-3.9284477405504142E-3</v>
      </c>
      <c r="AE70" s="282">
        <f>SUM(Y70:AB70)</f>
        <v>-6.4635070806775691E-3</v>
      </c>
      <c r="AF70" s="340" cm="1">
        <f t="array" ref="AF70:AG72">E70:F72-3*(_xlfn.ANCHORARRAY(AC70))</f>
        <v>-0.54847017006566123</v>
      </c>
      <c r="AG70" s="339">
        <v>-0.58731049402717062</v>
      </c>
      <c r="AH70" s="289" cm="1">
        <f t="array" ref="AH70:AH72">(H70:H72)-3*(AE70:AE72)</f>
        <v>0.37926123483677909</v>
      </c>
      <c r="AI70" s="343" cm="1">
        <f t="array" ref="AI70:AI72">G70:G72-3*(_xlfn.ANCHORARRAY(W70))</f>
        <v>1.6502111567842606</v>
      </c>
      <c r="AJ70" s="342">
        <f>I70-3*(X70)</f>
        <v>-0.78934607559422143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</row>
    <row r="71" spans="1:337" s="1" customFormat="1" ht="15" thickBot="1" x14ac:dyDescent="0.4">
      <c r="A71" s="182"/>
      <c r="B71" s="95">
        <v>0</v>
      </c>
      <c r="C71" s="94">
        <v>1</v>
      </c>
      <c r="D71" s="287">
        <v>1</v>
      </c>
      <c r="E71" s="36">
        <v>-0.53156176388467125</v>
      </c>
      <c r="F71" s="35">
        <v>0.65338195376195052</v>
      </c>
      <c r="G71" s="286">
        <v>-5.1358054394956137E-2</v>
      </c>
      <c r="H71" s="286">
        <v>-7.1106637219264038E-2</v>
      </c>
      <c r="I71" s="34"/>
      <c r="J71" s="210"/>
      <c r="K71" s="285">
        <v>-7.1106637219264038E-2</v>
      </c>
      <c r="L71" s="285">
        <v>0.58227531654268649</v>
      </c>
      <c r="M71" s="285">
        <v>-0.60266840110393527</v>
      </c>
      <c r="N71" s="285">
        <v>5.0713552658015235E-2</v>
      </c>
      <c r="O71" s="133">
        <f>1/(1+EXP(-K71))</f>
        <v>0.48223082703703896</v>
      </c>
      <c r="P71" s="133">
        <f>1/(1+EXP(-L71))</f>
        <v>0.64159078842409467</v>
      </c>
      <c r="Q71" s="133">
        <f>1/(1+EXP(-M71))</f>
        <v>0.35373344320226069</v>
      </c>
      <c r="R71" s="133">
        <f>1/(1+EXP(-N71))</f>
        <v>0.51267567160520855</v>
      </c>
      <c r="S71" s="341">
        <v>0.15585367456459653</v>
      </c>
      <c r="T71" s="273">
        <f>1/(1+EXP(-S71))</f>
        <v>0.53888474010098664</v>
      </c>
      <c r="U71" s="147"/>
      <c r="V71" s="88">
        <v>-0.11527881497475334</v>
      </c>
      <c r="W71" s="278">
        <v>5.3802138176607117E-3</v>
      </c>
      <c r="X71" s="278"/>
      <c r="Y71" s="284">
        <v>-1.5664604803241264E-3</v>
      </c>
      <c r="Z71" s="66">
        <v>1.3614301036565636E-3</v>
      </c>
      <c r="AA71" s="66">
        <v>1.3863752416507637E-3</v>
      </c>
      <c r="AB71" s="88">
        <v>-1.5568336795715647E-3</v>
      </c>
      <c r="AC71" s="278">
        <v>-1.7045843792080104E-4</v>
      </c>
      <c r="AD71" s="283">
        <v>-1.9540357591500104E-4</v>
      </c>
      <c r="AE71" s="282">
        <f>SUM(Y71:AB71)</f>
        <v>-3.7548881458836377E-4</v>
      </c>
      <c r="AF71" s="340">
        <v>-0.5310503885709088</v>
      </c>
      <c r="AG71" s="339">
        <v>0.65396816448969552</v>
      </c>
      <c r="AH71" s="279">
        <v>-6.9980170775498951E-2</v>
      </c>
      <c r="AI71" s="338">
        <v>-6.7498695847938273E-2</v>
      </c>
      <c r="AJ71" s="337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</row>
    <row r="72" spans="1:337" s="1" customFormat="1" ht="15" thickBot="1" x14ac:dyDescent="0.4">
      <c r="A72" s="182"/>
      <c r="B72" s="95">
        <v>1</v>
      </c>
      <c r="C72" s="94">
        <v>0</v>
      </c>
      <c r="D72" s="287">
        <v>1</v>
      </c>
      <c r="E72" s="36">
        <v>-0.13897700265239196</v>
      </c>
      <c r="F72" s="35">
        <v>0.56558500187576199</v>
      </c>
      <c r="G72" s="286">
        <v>0.42179182497083734</v>
      </c>
      <c r="H72" s="286">
        <v>-0.16317003943019237</v>
      </c>
      <c r="I72" s="34"/>
      <c r="J72" s="210"/>
      <c r="K72" s="285">
        <v>-0.16317003943019237</v>
      </c>
      <c r="L72" s="285">
        <v>0.40241496244556962</v>
      </c>
      <c r="M72" s="285">
        <v>-0.30214704208258436</v>
      </c>
      <c r="N72" s="285">
        <v>0.26343795979317763</v>
      </c>
      <c r="O72" s="133">
        <f>1/(1+EXP(-K72))</f>
        <v>0.45929775637267989</v>
      </c>
      <c r="P72" s="133">
        <f>1/(1+EXP(-L72))</f>
        <v>0.59926774225940649</v>
      </c>
      <c r="Q72" s="133">
        <f>1/(1+EXP(-M72))</f>
        <v>0.42503270498323537</v>
      </c>
      <c r="R72" s="133">
        <f>1/(1+EXP(-N72))</f>
        <v>0.56548122987843763</v>
      </c>
      <c r="S72" s="341">
        <v>0.1107980478060725</v>
      </c>
      <c r="T72" s="273">
        <f>1/(1+EXP(-S72))</f>
        <v>0.5276712096160836</v>
      </c>
      <c r="U72" s="147"/>
      <c r="V72" s="88">
        <v>-0.1180821975959791</v>
      </c>
      <c r="W72" s="278">
        <v>5.445514079545577E-3</v>
      </c>
      <c r="X72" s="278"/>
      <c r="Y72" s="284">
        <v>1.279588635060587E-2</v>
      </c>
      <c r="Z72" s="66">
        <v>-1.1676773758145265E-2</v>
      </c>
      <c r="AA72" s="66">
        <v>-1.2171611343932024E-2</v>
      </c>
      <c r="AB72" s="88">
        <v>1.2574703310494741E-2</v>
      </c>
      <c r="AC72" s="278">
        <v>4.0309196656271654E-4</v>
      </c>
      <c r="AD72" s="283">
        <v>8.9792955234947562E-4</v>
      </c>
      <c r="AE72" s="282">
        <f>SUM(Y72:AB72)</f>
        <v>1.5222045590233216E-3</v>
      </c>
      <c r="AF72" s="340">
        <v>-0.1401862785520801</v>
      </c>
      <c r="AG72" s="339">
        <v>0.5628912132187136</v>
      </c>
      <c r="AH72" s="279">
        <v>-0.16773665310726232</v>
      </c>
      <c r="AI72" s="338">
        <v>0.40545528273220061</v>
      </c>
      <c r="AJ72" s="337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</row>
    <row r="73" spans="1:337" s="1" customFormat="1" ht="15" thickBot="1" x14ac:dyDescent="0.4">
      <c r="A73" s="183"/>
      <c r="B73" s="277">
        <v>1</v>
      </c>
      <c r="C73" s="276">
        <v>1</v>
      </c>
      <c r="D73" s="275">
        <v>0</v>
      </c>
      <c r="E73" s="18"/>
      <c r="F73" s="17"/>
      <c r="G73" s="274"/>
      <c r="H73" s="274"/>
      <c r="I73" s="16"/>
      <c r="J73" s="241"/>
      <c r="K73" s="270"/>
      <c r="L73" s="270"/>
      <c r="M73" s="270"/>
      <c r="N73" s="270"/>
      <c r="O73" s="129"/>
      <c r="P73" s="129"/>
      <c r="Q73" s="129"/>
      <c r="R73" s="129"/>
      <c r="S73" s="336">
        <v>-5.8716051831850913E-2</v>
      </c>
      <c r="T73" s="273">
        <f>1/(1+EXP(-S73))</f>
        <v>0.48532520283814284</v>
      </c>
      <c r="U73" s="272"/>
      <c r="V73" s="269">
        <v>0.12133130070953571</v>
      </c>
      <c r="W73" s="263"/>
      <c r="X73" s="263"/>
      <c r="Y73" s="271"/>
      <c r="Z73" s="270"/>
      <c r="AA73" s="270"/>
      <c r="AB73" s="269"/>
      <c r="AC73" s="263"/>
      <c r="AD73" s="268"/>
      <c r="AE73" s="267"/>
      <c r="AF73" s="335"/>
      <c r="AG73" s="334"/>
      <c r="AH73" s="264"/>
      <c r="AI73" s="333"/>
      <c r="AJ73" s="332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</row>
    <row r="74" spans="1:337" s="1" customFormat="1" ht="15" thickBot="1" x14ac:dyDescent="0.4">
      <c r="A74" s="181">
        <f>A70+1</f>
        <v>17</v>
      </c>
      <c r="B74" s="108">
        <v>0</v>
      </c>
      <c r="C74" s="107">
        <v>0</v>
      </c>
      <c r="D74" s="297">
        <v>0</v>
      </c>
      <c r="E74" s="103" cm="1">
        <f t="array" ref="E74:F76">AF70:AG72</f>
        <v>-0.54847017006566123</v>
      </c>
      <c r="F74" s="286">
        <v>-0.58731049402717062</v>
      </c>
      <c r="G74" s="286" cm="1">
        <f t="array" ref="G74:G76">AI70:AI72</f>
        <v>1.6502111567842606</v>
      </c>
      <c r="H74" s="286" cm="1">
        <f t="array" ref="H74:H76">AH70:AH72</f>
        <v>0.37926123483677909</v>
      </c>
      <c r="I74" s="296">
        <f>AJ70</f>
        <v>-0.78934607559422143</v>
      </c>
      <c r="J74" s="295">
        <v>3</v>
      </c>
      <c r="K74" s="294" cm="1">
        <f t="array" ref="K74:N76" xml:space="preserve"> MMULT(E74:F76, TRANSPOSE(B74:C77))+H74:H76</f>
        <v>0.37926123483677909</v>
      </c>
      <c r="L74" s="294">
        <v>-0.20804925919039152</v>
      </c>
      <c r="M74" s="294">
        <v>-0.16920893522888214</v>
      </c>
      <c r="N74" s="294">
        <v>-0.75651942925605276</v>
      </c>
      <c r="O74" s="135">
        <f>(EXP(K74)-EXP(-K74))/(EXP(K74)+EXP(-K74))</f>
        <v>0.36206572008386534</v>
      </c>
      <c r="P74" s="135">
        <f>1/(1+EXP(-L74))</f>
        <v>0.44817448724259396</v>
      </c>
      <c r="Q74" s="135">
        <f>1/(1+EXP(-M74))</f>
        <v>0.45779840998723009</v>
      </c>
      <c r="R74" s="135">
        <f>1/(1+EXP(-N74))</f>
        <v>0.31940241231757449</v>
      </c>
      <c r="S74" s="344" cm="1">
        <f t="array" ref="S74:S77">MMULT(TRANSPOSE(O74:R76), G74:G76)+I74</f>
        <v>-3.8665155935771356E-2</v>
      </c>
      <c r="T74" s="273">
        <f>1/(1+EXP(-S74))</f>
        <v>0.49033491508994692</v>
      </c>
      <c r="U74" s="292" cm="1">
        <f t="array" ref="U74">0.25*(-SUMPRODUCT(D74:D77,LN(T74:T77))-SUMPRODUCT(1-D74:D77,LN(1-T74:T77)))</f>
        <v>0.64815496720578181</v>
      </c>
      <c r="V74" s="99" cm="1">
        <f t="array" ref="V74:V77">0.25*(T74:T77-D74:D77)</f>
        <v>0.12258372877248673</v>
      </c>
      <c r="W74" s="288" cm="1">
        <f t="array" ref="W74:W76" xml:space="preserve"> TRANSPOSE(MMULT( TRANSPOSE(_xlfn.ANCHORARRAY(V74)), TRANSPOSE(O74:R76)))</f>
        <v>-2.2876019971486125E-2</v>
      </c>
      <c r="X74" s="288">
        <f>SUM(_xlfn.ANCHORARRAY(V74))</f>
        <v>9.7275745150769422E-3</v>
      </c>
      <c r="Y74" s="291" cm="1">
        <f t="array" ref="Y74:AB76">(G74:G76)*(TRANSPOSE(_xlfn.ANCHORARRAY(V74))*(O74:R76)*(1-O74:R76))</f>
        <v>4.6723535192339093E-2</v>
      </c>
      <c r="Z74" s="60">
        <v>-4.7217090357546218E-2</v>
      </c>
      <c r="AA74" s="60">
        <v>-4.8287000408738359E-2</v>
      </c>
      <c r="AB74" s="99">
        <v>4.3306661427514132E-2</v>
      </c>
      <c r="AC74" s="288" cm="1">
        <f t="array" ref="AC74:AD76">MMULT((_xlfn.ANCHORARRAY(Y74)),(B74:C77))</f>
        <v>-4.9803389812242277E-3</v>
      </c>
      <c r="AD74" s="290">
        <v>-3.9104289300320866E-3</v>
      </c>
      <c r="AE74" s="282">
        <f>SUM(Y74:AB74)</f>
        <v>-5.4738941464313531E-3</v>
      </c>
      <c r="AF74" s="340" cm="1">
        <f t="array" ref="AF74:AG76">E74:F76-3*(_xlfn.ANCHORARRAY(AC74))</f>
        <v>-0.53352915312198856</v>
      </c>
      <c r="AG74" s="339">
        <v>-0.57557920723707434</v>
      </c>
      <c r="AH74" s="289" cm="1">
        <f t="array" ref="AH74:AH76">(H74:H76)-3*(AE74:AE76)</f>
        <v>0.39568291727607313</v>
      </c>
      <c r="AI74" s="343" cm="1">
        <f t="array" ref="AI74:AI76">G74:G76-3*(_xlfn.ANCHORARRAY(W74))</f>
        <v>1.718839216698719</v>
      </c>
      <c r="AJ74" s="342">
        <f>I74-3*(X74)</f>
        <v>-0.81852879913945231</v>
      </c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</row>
    <row r="75" spans="1:337" s="1" customFormat="1" ht="15" thickBot="1" x14ac:dyDescent="0.4">
      <c r="A75" s="182"/>
      <c r="B75" s="95">
        <v>0</v>
      </c>
      <c r="C75" s="94">
        <v>1</v>
      </c>
      <c r="D75" s="287">
        <v>1</v>
      </c>
      <c r="E75" s="36">
        <v>-0.5310503885709088</v>
      </c>
      <c r="F75" s="35">
        <v>0.65396816448969552</v>
      </c>
      <c r="G75" s="286">
        <v>-6.7498695847938273E-2</v>
      </c>
      <c r="H75" s="286">
        <v>-6.9980170775498951E-2</v>
      </c>
      <c r="I75" s="34"/>
      <c r="J75" s="210"/>
      <c r="K75" s="285">
        <v>-6.9980170775498951E-2</v>
      </c>
      <c r="L75" s="285">
        <v>0.58398799371419652</v>
      </c>
      <c r="M75" s="285">
        <v>-0.60103055934640781</v>
      </c>
      <c r="N75" s="285">
        <v>5.2937605143287769E-2</v>
      </c>
      <c r="O75" s="133">
        <f>1/(1+EXP(-K75))</f>
        <v>0.48251209357370878</v>
      </c>
      <c r="P75" s="133">
        <f>1/(1+EXP(-L75))</f>
        <v>0.64198452647088111</v>
      </c>
      <c r="Q75" s="133">
        <f>1/(1+EXP(-M75))</f>
        <v>0.35410795344413915</v>
      </c>
      <c r="R75" s="133">
        <f>1/(1+EXP(-N75))</f>
        <v>0.51323131148884016</v>
      </c>
      <c r="S75" s="341">
        <v>0.1491721762801308</v>
      </c>
      <c r="T75" s="273">
        <f>1/(1+EXP(-S75))</f>
        <v>0.53722404282418312</v>
      </c>
      <c r="U75" s="147"/>
      <c r="V75" s="88">
        <v>-0.11569398929395422</v>
      </c>
      <c r="W75" s="278">
        <v>5.0889780303312523E-3</v>
      </c>
      <c r="X75" s="278"/>
      <c r="Y75" s="284">
        <v>-2.0660299705915854E-3</v>
      </c>
      <c r="Z75" s="66">
        <v>1.7948680885764793E-3</v>
      </c>
      <c r="AA75" s="66">
        <v>1.8198962997924505E-3</v>
      </c>
      <c r="AB75" s="88">
        <v>-2.035718618880706E-3</v>
      </c>
      <c r="AC75" s="278">
        <v>-2.1582231908825545E-4</v>
      </c>
      <c r="AD75" s="283">
        <v>-2.4085053030422666E-4</v>
      </c>
      <c r="AE75" s="282">
        <f>SUM(Y75:AB75)</f>
        <v>-4.869842011033616E-4</v>
      </c>
      <c r="AF75" s="340">
        <v>-0.530402921613644</v>
      </c>
      <c r="AG75" s="339">
        <v>0.65469071608060825</v>
      </c>
      <c r="AH75" s="279">
        <v>-6.8519218172188867E-2</v>
      </c>
      <c r="AI75" s="338">
        <v>-8.2765629938932023E-2</v>
      </c>
      <c r="AJ75" s="337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</row>
    <row r="76" spans="1:337" s="1" customFormat="1" ht="15" thickBot="1" x14ac:dyDescent="0.4">
      <c r="A76" s="182"/>
      <c r="B76" s="95">
        <v>1</v>
      </c>
      <c r="C76" s="94">
        <v>0</v>
      </c>
      <c r="D76" s="287">
        <v>1</v>
      </c>
      <c r="E76" s="36">
        <v>-0.1401862785520801</v>
      </c>
      <c r="F76" s="35">
        <v>0.5628912132187136</v>
      </c>
      <c r="G76" s="286">
        <v>0.40545528273220061</v>
      </c>
      <c r="H76" s="286">
        <v>-0.16773665310726232</v>
      </c>
      <c r="I76" s="34"/>
      <c r="J76" s="210"/>
      <c r="K76" s="285">
        <v>-0.16773665310726232</v>
      </c>
      <c r="L76" s="285">
        <v>0.39515456011145128</v>
      </c>
      <c r="M76" s="285">
        <v>-0.30792293165934242</v>
      </c>
      <c r="N76" s="285">
        <v>0.25496828155937118</v>
      </c>
      <c r="O76" s="133">
        <f>1/(1+EXP(-K76))</f>
        <v>0.45816388106283029</v>
      </c>
      <c r="P76" s="133">
        <f>1/(1+EXP(-L76))</f>
        <v>0.59752293643665622</v>
      </c>
      <c r="Q76" s="133">
        <f>1/(1+EXP(-M76))</f>
        <v>0.42362180848359338</v>
      </c>
      <c r="R76" s="133">
        <f>1/(1+EXP(-N76))</f>
        <v>0.56339898415781609</v>
      </c>
      <c r="S76" s="341">
        <v>0.11397584320818055</v>
      </c>
      <c r="T76" s="273">
        <f>1/(1+EXP(-S76))</f>
        <v>0.52846315493695994</v>
      </c>
      <c r="U76" s="147"/>
      <c r="V76" s="88">
        <v>-0.11788421126576001</v>
      </c>
      <c r="W76" s="278">
        <v>5.1099802026691732E-3</v>
      </c>
      <c r="X76" s="278"/>
      <c r="Y76" s="284">
        <v>1.2338563251529201E-2</v>
      </c>
      <c r="Z76" s="66">
        <v>-1.1281048754507396E-2</v>
      </c>
      <c r="AA76" s="66">
        <v>-1.1670365433447221E-2</v>
      </c>
      <c r="AB76" s="88">
        <v>1.2040107182043234E-2</v>
      </c>
      <c r="AC76" s="278">
        <v>3.6974174859601312E-4</v>
      </c>
      <c r="AD76" s="283">
        <v>7.5905842753583828E-4</v>
      </c>
      <c r="AE76" s="282">
        <f>SUM(Y76:AB76)</f>
        <v>1.4272562456178178E-3</v>
      </c>
      <c r="AF76" s="340">
        <v>-0.14129550379786815</v>
      </c>
      <c r="AG76" s="339">
        <v>0.56061403793610609</v>
      </c>
      <c r="AH76" s="279">
        <v>-0.17201842184411578</v>
      </c>
      <c r="AI76" s="338">
        <v>0.39012534212419309</v>
      </c>
      <c r="AJ76" s="337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</row>
    <row r="77" spans="1:337" s="1" customFormat="1" ht="15" thickBot="1" x14ac:dyDescent="0.4">
      <c r="A77" s="183"/>
      <c r="B77" s="277">
        <v>1</v>
      </c>
      <c r="C77" s="276">
        <v>1</v>
      </c>
      <c r="D77" s="275">
        <v>0</v>
      </c>
      <c r="E77" s="18"/>
      <c r="F77" s="17"/>
      <c r="G77" s="274"/>
      <c r="H77" s="274"/>
      <c r="I77" s="16"/>
      <c r="J77" s="241"/>
      <c r="K77" s="270"/>
      <c r="L77" s="270"/>
      <c r="M77" s="270"/>
      <c r="N77" s="270"/>
      <c r="O77" s="129"/>
      <c r="P77" s="129"/>
      <c r="Q77" s="129"/>
      <c r="R77" s="129"/>
      <c r="S77" s="336">
        <v>-6.8474001065035206E-2</v>
      </c>
      <c r="T77" s="273">
        <f>1/(1+EXP(-S77))</f>
        <v>0.48288818520921778</v>
      </c>
      <c r="U77" s="272"/>
      <c r="V77" s="269">
        <v>0.12072204630230444</v>
      </c>
      <c r="W77" s="263"/>
      <c r="X77" s="263"/>
      <c r="Y77" s="271"/>
      <c r="Z77" s="270"/>
      <c r="AA77" s="270"/>
      <c r="AB77" s="269"/>
      <c r="AC77" s="263"/>
      <c r="AD77" s="268"/>
      <c r="AE77" s="267"/>
      <c r="AF77" s="335"/>
      <c r="AG77" s="334"/>
      <c r="AH77" s="264"/>
      <c r="AI77" s="333"/>
      <c r="AJ77" s="332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</row>
    <row r="78" spans="1:337" s="1" customFormat="1" ht="15" thickBot="1" x14ac:dyDescent="0.4">
      <c r="A78" s="181">
        <f>A74+1</f>
        <v>18</v>
      </c>
      <c r="B78" s="108">
        <v>0</v>
      </c>
      <c r="C78" s="107">
        <v>0</v>
      </c>
      <c r="D78" s="297">
        <v>0</v>
      </c>
      <c r="E78" s="103" cm="1">
        <f t="array" ref="E78:F80">AF74:AG76</f>
        <v>-0.53352915312198856</v>
      </c>
      <c r="F78" s="286">
        <v>-0.57557920723707434</v>
      </c>
      <c r="G78" s="286" cm="1">
        <f t="array" ref="G78:G80">AI74:AI76</f>
        <v>1.718839216698719</v>
      </c>
      <c r="H78" s="286" cm="1">
        <f t="array" ref="H78:H80">AH74:AH76</f>
        <v>0.39568291727607313</v>
      </c>
      <c r="I78" s="296">
        <f>AJ74</f>
        <v>-0.81852879913945231</v>
      </c>
      <c r="J78" s="295">
        <v>3</v>
      </c>
      <c r="K78" s="294" cm="1">
        <f t="array" ref="K78:N80" xml:space="preserve"> MMULT(E78:F80, TRANSPOSE(B78:C81))+H78:H80</f>
        <v>0.39568291727607313</v>
      </c>
      <c r="L78" s="294">
        <v>-0.17989628996100121</v>
      </c>
      <c r="M78" s="294">
        <v>-0.13784623584591543</v>
      </c>
      <c r="N78" s="294">
        <v>-0.71342544308298983</v>
      </c>
      <c r="O78" s="135">
        <f>(EXP(K78)-EXP(-K78))/(EXP(K78)+EXP(-K78))</f>
        <v>0.37624905296491912</v>
      </c>
      <c r="P78" s="135">
        <f>1/(1+EXP(-L78))</f>
        <v>0.45514682637190851</v>
      </c>
      <c r="Q78" s="135">
        <f>1/(1+EXP(-M78))</f>
        <v>0.46559290623442257</v>
      </c>
      <c r="R78" s="135">
        <f>1/(1+EXP(-N78))</f>
        <v>0.32884238477006489</v>
      </c>
      <c r="S78" s="344" cm="1">
        <f t="array" ref="S78:S81">MMULT(TRANSPOSE(O78:R80), G78:G80)+I78</f>
        <v>-3.3456049176892044E-2</v>
      </c>
      <c r="T78" s="273">
        <f>1/(1+EXP(-S78))</f>
        <v>0.49163676777674681</v>
      </c>
      <c r="U78" s="292" cm="1">
        <f t="array" ref="U78">0.25*(-SUMPRODUCT(D78:D81,LN(T78:T81))-SUMPRODUCT(1-D78:D81,LN(1-T78:T81)))</f>
        <v>0.64812176888487416</v>
      </c>
      <c r="V78" s="99" cm="1">
        <f t="array" ref="V78:V81">0.25*(T78:T81-D78:D81)</f>
        <v>0.1229091919441867</v>
      </c>
      <c r="W78" s="288" cm="1">
        <f t="array" ref="W78:W80" xml:space="preserve"> TRANSPOSE(MMULT( TRANSPOSE(_xlfn.ANCHORARRAY(V78)), TRANSPOSE(O78:R80)))</f>
        <v>-2.1850508910659316E-2</v>
      </c>
      <c r="X78" s="288">
        <f>SUM(_xlfn.ANCHORARRAY(V78))</f>
        <v>9.356050241159139E-3</v>
      </c>
      <c r="Y78" s="291" cm="1">
        <f t="array" ref="Y78:AB80">(G78:G80)*(TRANSPOSE(_xlfn.ANCHORARRAY(V78))*(O78:R80)*(1-O78:R80))</f>
        <v>4.957996899403859E-2</v>
      </c>
      <c r="Z78" s="60">
        <v>-4.9475344188041559E-2</v>
      </c>
      <c r="AA78" s="60">
        <v>-5.0331431911256636E-2</v>
      </c>
      <c r="AB78" s="99">
        <v>4.5600069078937704E-2</v>
      </c>
      <c r="AC78" s="288" cm="1">
        <f t="array" ref="AC78:AD80">MMULT((_xlfn.ANCHORARRAY(Y78)),(B78:C81))</f>
        <v>-4.7313628323189319E-3</v>
      </c>
      <c r="AD78" s="290">
        <v>-3.8752751091038554E-3</v>
      </c>
      <c r="AE78" s="282">
        <f>SUM(Y78:AB78)</f>
        <v>-4.6267380263219013E-3</v>
      </c>
      <c r="AF78" s="340" cm="1">
        <f t="array" ref="AF78:AG80">E78:F80-3*(_xlfn.ANCHORARRAY(AC78))</f>
        <v>-0.51933506462503176</v>
      </c>
      <c r="AG78" s="339">
        <v>-0.56395338190976274</v>
      </c>
      <c r="AH78" s="289" cm="1">
        <f t="array" ref="AH78:AH80">(H78:H80)-3*(AE78:AE80)</f>
        <v>0.40956313135503886</v>
      </c>
      <c r="AI78" s="343" cm="1">
        <f t="array" ref="AI78:AI80">G78:G80-3*(_xlfn.ANCHORARRAY(W78))</f>
        <v>1.7843907434306969</v>
      </c>
      <c r="AJ78" s="342">
        <f>I78-3*(X78)</f>
        <v>-0.84659694986292977</v>
      </c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</row>
    <row r="79" spans="1:337" s="1" customFormat="1" ht="15" thickBot="1" x14ac:dyDescent="0.4">
      <c r="A79" s="182"/>
      <c r="B79" s="95">
        <v>0</v>
      </c>
      <c r="C79" s="94">
        <v>1</v>
      </c>
      <c r="D79" s="287">
        <v>1</v>
      </c>
      <c r="E79" s="36">
        <v>-0.530402921613644</v>
      </c>
      <c r="F79" s="35">
        <v>0.65469071608060825</v>
      </c>
      <c r="G79" s="286">
        <v>-8.2765629938932023E-2</v>
      </c>
      <c r="H79" s="286">
        <v>-6.8519218172188867E-2</v>
      </c>
      <c r="I79" s="34"/>
      <c r="J79" s="210"/>
      <c r="K79" s="285">
        <v>-6.8519218172188867E-2</v>
      </c>
      <c r="L79" s="285">
        <v>0.58617149790841938</v>
      </c>
      <c r="M79" s="285">
        <v>-0.59892213978583286</v>
      </c>
      <c r="N79" s="285">
        <v>5.5768576294775385E-2</v>
      </c>
      <c r="O79" s="133">
        <f>1/(1+EXP(-K79))</f>
        <v>0.48287689418137891</v>
      </c>
      <c r="P79" s="133">
        <f>1/(1+EXP(-L79))</f>
        <v>0.64248622819690238</v>
      </c>
      <c r="Q79" s="133">
        <f>1/(1+EXP(-M79))</f>
        <v>0.35459032990190914</v>
      </c>
      <c r="R79" s="133">
        <f>1/(1+EXP(-N79))</f>
        <v>0.51393853170237414</v>
      </c>
      <c r="S79" s="341">
        <v>0.14311271989073182</v>
      </c>
      <c r="T79" s="273">
        <f>1/(1+EXP(-S79))</f>
        <v>0.53571723962726925</v>
      </c>
      <c r="U79" s="147"/>
      <c r="V79" s="88">
        <v>-0.11607069009318269</v>
      </c>
      <c r="W79" s="278">
        <v>4.8231351354218049E-3</v>
      </c>
      <c r="X79" s="278"/>
      <c r="Y79" s="284">
        <v>-2.540181543534257E-3</v>
      </c>
      <c r="Z79" s="66">
        <v>2.2066283332948409E-3</v>
      </c>
      <c r="AA79" s="66">
        <v>2.2291425598541079E-3</v>
      </c>
      <c r="AB79" s="88">
        <v>-2.4852514402395947E-3</v>
      </c>
      <c r="AC79" s="278">
        <v>-2.5610888038548685E-4</v>
      </c>
      <c r="AD79" s="283">
        <v>-2.7862310694475381E-4</v>
      </c>
      <c r="AE79" s="282">
        <f>SUM(Y79:AB79)</f>
        <v>-5.8966209062490289E-4</v>
      </c>
      <c r="AF79" s="340">
        <v>-0.52963459497248755</v>
      </c>
      <c r="AG79" s="339">
        <v>0.65552658540144249</v>
      </c>
      <c r="AH79" s="279">
        <v>-6.6750231900314164E-2</v>
      </c>
      <c r="AI79" s="338">
        <v>-9.7235035345197438E-2</v>
      </c>
      <c r="AJ79" s="337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</row>
    <row r="80" spans="1:337" s="1" customFormat="1" ht="15" thickBot="1" x14ac:dyDescent="0.4">
      <c r="A80" s="182"/>
      <c r="B80" s="95">
        <v>1</v>
      </c>
      <c r="C80" s="94">
        <v>0</v>
      </c>
      <c r="D80" s="287">
        <v>1</v>
      </c>
      <c r="E80" s="36">
        <v>-0.14129550379786815</v>
      </c>
      <c r="F80" s="35">
        <v>0.56061403793610609</v>
      </c>
      <c r="G80" s="286">
        <v>0.39012534212419309</v>
      </c>
      <c r="H80" s="286">
        <v>-0.17201842184411578</v>
      </c>
      <c r="I80" s="34"/>
      <c r="J80" s="210"/>
      <c r="K80" s="285">
        <v>-0.17201842184411578</v>
      </c>
      <c r="L80" s="285">
        <v>0.38859561609199034</v>
      </c>
      <c r="M80" s="285">
        <v>-0.3133139256419839</v>
      </c>
      <c r="N80" s="285">
        <v>0.24730011229412216</v>
      </c>
      <c r="O80" s="133">
        <f>1/(1+EXP(-K80))</f>
        <v>0.45710112508869527</v>
      </c>
      <c r="P80" s="133">
        <f>1/(1+EXP(-L80))</f>
        <v>0.59594457679700796</v>
      </c>
      <c r="Q80" s="133">
        <f>1/(1+EXP(-M80))</f>
        <v>0.42230605399641613</v>
      </c>
      <c r="R80" s="133">
        <f>1/(1+EXP(-N80))</f>
        <v>0.56151185533179226</v>
      </c>
      <c r="S80" s="341">
        <v>0.11715494888488731</v>
      </c>
      <c r="T80" s="273">
        <f>1/(1+EXP(-S80))</f>
        <v>0.52925528345510942</v>
      </c>
      <c r="U80" s="147"/>
      <c r="V80" s="88">
        <v>-0.11768617913622265</v>
      </c>
      <c r="W80" s="278">
        <v>4.8064637755117906E-3</v>
      </c>
      <c r="X80" s="278"/>
      <c r="Y80" s="284">
        <v>1.1899254625913727E-2</v>
      </c>
      <c r="Z80" s="66">
        <v>-1.0903691143695752E-2</v>
      </c>
      <c r="AA80" s="66">
        <v>-1.1200947179626391E-2</v>
      </c>
      <c r="AB80" s="88">
        <v>1.1546194893502486E-2</v>
      </c>
      <c r="AC80" s="278">
        <v>3.4524771387609531E-4</v>
      </c>
      <c r="AD80" s="283">
        <v>6.4250374980673493E-4</v>
      </c>
      <c r="AE80" s="282">
        <f>SUM(Y80:AB80)</f>
        <v>1.3408111960940706E-3</v>
      </c>
      <c r="AF80" s="340">
        <v>-0.14233124693949645</v>
      </c>
      <c r="AG80" s="339">
        <v>0.55868652668668584</v>
      </c>
      <c r="AH80" s="279">
        <v>-0.176040855432398</v>
      </c>
      <c r="AI80" s="338">
        <v>0.37570595079765773</v>
      </c>
      <c r="AJ80" s="337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</row>
    <row r="81" spans="1:337" s="1" customFormat="1" ht="15" thickBot="1" x14ac:dyDescent="0.4">
      <c r="A81" s="183"/>
      <c r="B81" s="277">
        <v>1</v>
      </c>
      <c r="C81" s="276">
        <v>1</v>
      </c>
      <c r="D81" s="275">
        <v>0</v>
      </c>
      <c r="E81" s="18"/>
      <c r="F81" s="17"/>
      <c r="G81" s="274"/>
      <c r="H81" s="274"/>
      <c r="I81" s="16"/>
      <c r="J81" s="241"/>
      <c r="K81" s="270"/>
      <c r="L81" s="270"/>
      <c r="M81" s="270"/>
      <c r="N81" s="270"/>
      <c r="O81" s="129"/>
      <c r="P81" s="129"/>
      <c r="Q81" s="129"/>
      <c r="R81" s="129"/>
      <c r="S81" s="336">
        <v>-7.6778053742066144E-2</v>
      </c>
      <c r="T81" s="273">
        <f>1/(1+EXP(-S81))</f>
        <v>0.48081491010551108</v>
      </c>
      <c r="U81" s="272"/>
      <c r="V81" s="269">
        <v>0.12020372752637777</v>
      </c>
      <c r="W81" s="263"/>
      <c r="X81" s="263"/>
      <c r="Y81" s="271"/>
      <c r="Z81" s="270"/>
      <c r="AA81" s="270"/>
      <c r="AB81" s="269"/>
      <c r="AC81" s="263"/>
      <c r="AD81" s="268"/>
      <c r="AE81" s="267"/>
      <c r="AF81" s="335"/>
      <c r="AG81" s="334"/>
      <c r="AH81" s="264"/>
      <c r="AI81" s="333"/>
      <c r="AJ81" s="332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</row>
    <row r="82" spans="1:337" s="1" customFormat="1" ht="15" thickBot="1" x14ac:dyDescent="0.4">
      <c r="A82" s="181">
        <f>A78+1</f>
        <v>19</v>
      </c>
      <c r="B82" s="108">
        <v>0</v>
      </c>
      <c r="C82" s="107">
        <v>0</v>
      </c>
      <c r="D82" s="297">
        <v>0</v>
      </c>
      <c r="E82" s="103" cm="1">
        <f t="array" ref="E82:F84">AF78:AG80</f>
        <v>-0.51933506462503176</v>
      </c>
      <c r="F82" s="286">
        <v>-0.56395338190976274</v>
      </c>
      <c r="G82" s="286" cm="1">
        <f t="array" ref="G82:G84">AI78:AI80</f>
        <v>1.7843907434306969</v>
      </c>
      <c r="H82" s="286" cm="1">
        <f t="array" ref="H82:H84">AH78:AH80</f>
        <v>0.40956313135503886</v>
      </c>
      <c r="I82" s="296">
        <f>AJ78</f>
        <v>-0.84659694986292977</v>
      </c>
      <c r="J82" s="295">
        <v>3</v>
      </c>
      <c r="K82" s="294" cm="1">
        <f t="array" ref="K82:N84" xml:space="preserve"> MMULT(E82:F84, TRANSPOSE(B82:C85))+H82:H84</f>
        <v>0.40956313135503886</v>
      </c>
      <c r="L82" s="294">
        <v>-0.15439025055472388</v>
      </c>
      <c r="M82" s="294">
        <v>-0.10977193326999291</v>
      </c>
      <c r="N82" s="294">
        <v>-0.67372531517975565</v>
      </c>
      <c r="O82" s="135">
        <f>(EXP(K82)-EXP(-K82))/(EXP(K82)+EXP(-K82))</f>
        <v>0.38810167692541264</v>
      </c>
      <c r="P82" s="135">
        <f>1/(1+EXP(-L82))</f>
        <v>0.46147892380004329</v>
      </c>
      <c r="Q82" s="135">
        <f>1/(1+EXP(-M82))</f>
        <v>0.47258454056559013</v>
      </c>
      <c r="R82" s="135">
        <f>1/(1+EXP(-N82))</f>
        <v>0.33766318293990383</v>
      </c>
      <c r="S82" s="344" cm="1">
        <f t="array" ref="S82:S85">MMULT(TRANSPOSE(O82:R84), G82:G84)+I82</f>
        <v>-2.9706768498162894E-2</v>
      </c>
      <c r="T82" s="273">
        <f>1/(1+EXP(-S82))</f>
        <v>0.49257385399368891</v>
      </c>
      <c r="U82" s="292" cm="1">
        <f t="array" ref="U82">0.25*(-SUMPRODUCT(D82:D85,LN(T82:T85))-SUMPRODUCT(1-D82:D85,LN(1-T82:T85)))</f>
        <v>0.64799423938776446</v>
      </c>
      <c r="V82" s="99" cm="1">
        <f t="array" ref="V82:V85">0.25*(T82:T85-D82:D85)</f>
        <v>0.12314346349842223</v>
      </c>
      <c r="W82" s="288" cm="1">
        <f t="array" ref="W82:W84" xml:space="preserve"> TRANSPOSE(MMULT( TRANSPOSE(_xlfn.ANCHORARRAY(V82)), TRANSPOSE(O82:R84)))</f>
        <v>-2.1010215125032747E-2</v>
      </c>
      <c r="X82" s="288">
        <f>SUM(_xlfn.ANCHORARRAY(V82))</f>
        <v>9.0128853128148279E-3</v>
      </c>
      <c r="Y82" s="291" cm="1">
        <f t="array" ref="Y82:AB84">(G82:G84)*(TRANSPOSE(_xlfn.ANCHORARRAY(V82))*(O82:R84)*(1-O82:R84))</f>
        <v>5.2182647359634231E-2</v>
      </c>
      <c r="Z82" s="60">
        <v>-5.1621012132580239E-2</v>
      </c>
      <c r="AA82" s="60">
        <v>-5.2253391365445177E-2</v>
      </c>
      <c r="AB82" s="99">
        <v>4.7794933311487389E-2</v>
      </c>
      <c r="AC82" s="288" cm="1">
        <f t="array" ref="AC82:AD84">MMULT((_xlfn.ANCHORARRAY(Y82)),(B82:C85))</f>
        <v>-4.4584580539577881E-3</v>
      </c>
      <c r="AD82" s="290">
        <v>-3.8260788210928501E-3</v>
      </c>
      <c r="AE82" s="282">
        <f>SUM(Y82:AB82)</f>
        <v>-3.8968228269037966E-3</v>
      </c>
      <c r="AF82" s="340" cm="1">
        <f t="array" ref="AF82:AG84">E82:F84-3*(_xlfn.ANCHORARRAY(AC82))</f>
        <v>-0.50595969046315836</v>
      </c>
      <c r="AG82" s="339">
        <v>-0.55247514544648424</v>
      </c>
      <c r="AH82" s="289" cm="1">
        <f t="array" ref="AH82:AH84">(H82:H84)-3*(AE82:AE84)</f>
        <v>0.42125359983575023</v>
      </c>
      <c r="AI82" s="343" cm="1">
        <f t="array" ref="AI82:AI84">G82:G84-3*(_xlfn.ANCHORARRAY(W82))</f>
        <v>1.8474213888057951</v>
      </c>
      <c r="AJ82" s="342">
        <f>I82-3*(X82)</f>
        <v>-0.87363560580137423</v>
      </c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</row>
    <row r="83" spans="1:337" s="1" customFormat="1" ht="15" thickBot="1" x14ac:dyDescent="0.4">
      <c r="A83" s="182"/>
      <c r="B83" s="95">
        <v>0</v>
      </c>
      <c r="C83" s="94">
        <v>1</v>
      </c>
      <c r="D83" s="287">
        <v>1</v>
      </c>
      <c r="E83" s="36">
        <v>-0.52963459497248755</v>
      </c>
      <c r="F83" s="35">
        <v>0.65552658540144249</v>
      </c>
      <c r="G83" s="286">
        <v>-9.7235035345197438E-2</v>
      </c>
      <c r="H83" s="286">
        <v>-6.6750231900314164E-2</v>
      </c>
      <c r="I83" s="34"/>
      <c r="J83" s="210"/>
      <c r="K83" s="285">
        <v>-6.6750231900314164E-2</v>
      </c>
      <c r="L83" s="285">
        <v>0.58877635350112834</v>
      </c>
      <c r="M83" s="285">
        <v>-0.5963848268728017</v>
      </c>
      <c r="N83" s="285">
        <v>5.9141758528640773E-2</v>
      </c>
      <c r="O83" s="133">
        <f>1/(1+EXP(-K83))</f>
        <v>0.48331863534662339</v>
      </c>
      <c r="P83" s="133">
        <f>1/(1+EXP(-L83))</f>
        <v>0.64308433514046737</v>
      </c>
      <c r="Q83" s="133">
        <f>1/(1+EXP(-M83))</f>
        <v>0.35517122326544026</v>
      </c>
      <c r="R83" s="133">
        <f>1/(1+EXP(-N83))</f>
        <v>0.51478113149436378</v>
      </c>
      <c r="S83" s="341">
        <v>0.13769278049297529</v>
      </c>
      <c r="T83" s="273">
        <f>1/(1+EXP(-S83))</f>
        <v>0.5343689113936444</v>
      </c>
      <c r="U83" s="147"/>
      <c r="V83" s="88">
        <v>-0.1164077721515889</v>
      </c>
      <c r="W83" s="278">
        <v>4.5819627910469798E-3</v>
      </c>
      <c r="X83" s="278"/>
      <c r="Y83" s="284">
        <v>-2.9901328155240844E-3</v>
      </c>
      <c r="Z83" s="66">
        <v>2.5979948997867999E-3</v>
      </c>
      <c r="AA83" s="66">
        <v>2.6163576603312005E-3</v>
      </c>
      <c r="AB83" s="88">
        <v>-2.9087900029461686E-3</v>
      </c>
      <c r="AC83" s="278">
        <v>-2.924323426149681E-4</v>
      </c>
      <c r="AD83" s="283">
        <v>-3.1079510315936863E-4</v>
      </c>
      <c r="AE83" s="282">
        <f>SUM(Y83:AB83)</f>
        <v>-6.8457025835225258E-4</v>
      </c>
      <c r="AF83" s="340">
        <v>-0.52875729794464266</v>
      </c>
      <c r="AG83" s="339">
        <v>0.65645897071092063</v>
      </c>
      <c r="AH83" s="279">
        <v>-6.4696521125257409E-2</v>
      </c>
      <c r="AI83" s="338">
        <v>-0.11098092371833837</v>
      </c>
      <c r="AJ83" s="337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</row>
    <row r="84" spans="1:337" s="1" customFormat="1" ht="15" thickBot="1" x14ac:dyDescent="0.4">
      <c r="A84" s="182"/>
      <c r="B84" s="95">
        <v>1</v>
      </c>
      <c r="C84" s="94">
        <v>0</v>
      </c>
      <c r="D84" s="287">
        <v>1</v>
      </c>
      <c r="E84" s="36">
        <v>-0.14233124693949645</v>
      </c>
      <c r="F84" s="35">
        <v>0.55868652668668584</v>
      </c>
      <c r="G84" s="286">
        <v>0.37570595079765773</v>
      </c>
      <c r="H84" s="286">
        <v>-0.176040855432398</v>
      </c>
      <c r="I84" s="34"/>
      <c r="J84" s="210"/>
      <c r="K84" s="285">
        <v>-0.176040855432398</v>
      </c>
      <c r="L84" s="285">
        <v>0.38264567125428783</v>
      </c>
      <c r="M84" s="285">
        <v>-0.31837210237189445</v>
      </c>
      <c r="N84" s="285">
        <v>0.24031442431479139</v>
      </c>
      <c r="O84" s="133">
        <f>1/(1+EXP(-K84))</f>
        <v>0.45610309279434375</v>
      </c>
      <c r="P84" s="133">
        <f>1/(1+EXP(-L84))</f>
        <v>0.59451104786032172</v>
      </c>
      <c r="Q84" s="133">
        <f>1/(1+EXP(-M84))</f>
        <v>0.4210725301274037</v>
      </c>
      <c r="R84" s="133">
        <f>1/(1+EXP(-N84))</f>
        <v>0.55979113274142833</v>
      </c>
      <c r="S84" s="341">
        <v>0.12034289864923742</v>
      </c>
      <c r="T84" s="273">
        <f>1/(1+EXP(-S84))</f>
        <v>0.53004946767879568</v>
      </c>
      <c r="U84" s="147"/>
      <c r="V84" s="88">
        <v>-0.11748763308030108</v>
      </c>
      <c r="W84" s="278">
        <v>4.5328812331284218E-3</v>
      </c>
      <c r="X84" s="278"/>
      <c r="Y84" s="284">
        <v>1.1477281791000599E-2</v>
      </c>
      <c r="Z84" s="66">
        <v>-1.0543116541175332E-2</v>
      </c>
      <c r="AA84" s="66">
        <v>-1.0760223583297633E-2</v>
      </c>
      <c r="AB84" s="88">
        <v>1.1088228493730352E-2</v>
      </c>
      <c r="AC84" s="278">
        <v>3.2800491043271859E-4</v>
      </c>
      <c r="AD84" s="283">
        <v>5.4511195255502014E-4</v>
      </c>
      <c r="AE84" s="282">
        <f>SUM(Y84:AB84)</f>
        <v>1.2621701602579857E-3</v>
      </c>
      <c r="AF84" s="340">
        <v>-0.14331526167079461</v>
      </c>
      <c r="AG84" s="339">
        <v>0.55705119082902077</v>
      </c>
      <c r="AH84" s="279">
        <v>-0.17982736591317197</v>
      </c>
      <c r="AI84" s="338">
        <v>0.36210730709827244</v>
      </c>
      <c r="AJ84" s="337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</row>
    <row r="85" spans="1:337" s="1" customFormat="1" ht="15" thickBot="1" x14ac:dyDescent="0.4">
      <c r="A85" s="183"/>
      <c r="B85" s="277">
        <v>1</v>
      </c>
      <c r="C85" s="276">
        <v>1</v>
      </c>
      <c r="D85" s="275">
        <v>0</v>
      </c>
      <c r="E85" s="18"/>
      <c r="F85" s="17"/>
      <c r="G85" s="274"/>
      <c r="H85" s="274"/>
      <c r="I85" s="16"/>
      <c r="J85" s="241"/>
      <c r="K85" s="270"/>
      <c r="L85" s="270"/>
      <c r="M85" s="270"/>
      <c r="N85" s="270"/>
      <c r="O85" s="129"/>
      <c r="P85" s="129"/>
      <c r="Q85" s="129"/>
      <c r="R85" s="129"/>
      <c r="S85" s="336">
        <v>-8.3811793568798421E-2</v>
      </c>
      <c r="T85" s="273">
        <f>1/(1+EXP(-S85))</f>
        <v>0.47905930818513032</v>
      </c>
      <c r="U85" s="272"/>
      <c r="V85" s="269">
        <v>0.11976482704628258</v>
      </c>
      <c r="W85" s="263"/>
      <c r="X85" s="263"/>
      <c r="Y85" s="271"/>
      <c r="Z85" s="270"/>
      <c r="AA85" s="270"/>
      <c r="AB85" s="269"/>
      <c r="AC85" s="263"/>
      <c r="AD85" s="268"/>
      <c r="AE85" s="267"/>
      <c r="AF85" s="335"/>
      <c r="AG85" s="334"/>
      <c r="AH85" s="264"/>
      <c r="AI85" s="333"/>
      <c r="AJ85" s="332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</row>
    <row r="86" spans="1:337" s="1" customFormat="1" ht="15" thickBot="1" x14ac:dyDescent="0.4">
      <c r="A86" s="181">
        <f>A82+1</f>
        <v>20</v>
      </c>
      <c r="B86" s="108">
        <v>0</v>
      </c>
      <c r="C86" s="107">
        <v>0</v>
      </c>
      <c r="D86" s="297">
        <v>0</v>
      </c>
      <c r="E86" s="103" cm="1">
        <f t="array" ref="E86:F88">AF82:AG84</f>
        <v>-0.50595969046315836</v>
      </c>
      <c r="F86" s="286">
        <v>-0.55247514544648424</v>
      </c>
      <c r="G86" s="286" cm="1">
        <f t="array" ref="G86:G88">AI82:AI84</f>
        <v>1.8474213888057951</v>
      </c>
      <c r="H86" s="286" cm="1">
        <f t="array" ref="H86:H88">AH82:AH84</f>
        <v>0.42125359983575023</v>
      </c>
      <c r="I86" s="296">
        <f>AJ82</f>
        <v>-0.87363560580137423</v>
      </c>
      <c r="J86" s="295">
        <v>3</v>
      </c>
      <c r="K86" s="294" cm="1">
        <f t="array" ref="K86:N88" xml:space="preserve"> MMULT(E86:F88, TRANSPOSE(B86:C89))+H86:H88</f>
        <v>0.42125359983575023</v>
      </c>
      <c r="L86" s="294">
        <v>-0.13122154561073401</v>
      </c>
      <c r="M86" s="294">
        <v>-8.4706090627408137E-2</v>
      </c>
      <c r="N86" s="294">
        <v>-0.63718123607389221</v>
      </c>
      <c r="O86" s="135">
        <f>(EXP(K86)-EXP(-K86))/(EXP(K86)+EXP(-K86))</f>
        <v>0.39798599666992979</v>
      </c>
      <c r="P86" s="135">
        <f>1/(1+EXP(-L86))</f>
        <v>0.46724160593519642</v>
      </c>
      <c r="Q86" s="135">
        <f>1/(1+EXP(-M86))</f>
        <v>0.47883613027535404</v>
      </c>
      <c r="R86" s="135">
        <f>1/(1+EXP(-N86))</f>
        <v>0.3458840024787313</v>
      </c>
      <c r="S86" s="344" cm="1">
        <f t="array" ref="S86:S89">MMULT(TRANSPOSE(O86:R88), G86:G88)+I86</f>
        <v>-2.7265649979473117E-2</v>
      </c>
      <c r="T86" s="273">
        <f>1/(1+EXP(-S86))</f>
        <v>0.49318400975939519</v>
      </c>
      <c r="U86" s="292" cm="1">
        <f t="array" ref="U86">0.25*(-SUMPRODUCT(D86:D89,LN(T86:T89))-SUMPRODUCT(1-D86:D89,LN(1-T86:T89)))</f>
        <v>0.64776730770153124</v>
      </c>
      <c r="V86" s="99" cm="1">
        <f t="array" ref="V86:V89">0.25*(T86:T89-D86:D89)</f>
        <v>0.1232960024398488</v>
      </c>
      <c r="W86" s="288" cm="1">
        <f t="array" ref="W86:W88" xml:space="preserve"> TRANSPOSE(MMULT( TRANSPOSE(_xlfn.ANCHORARRAY(V86)), TRANSPOSE(O86:R88)))</f>
        <v>-2.0324813991236063E-2</v>
      </c>
      <c r="X86" s="288">
        <f>SUM(_xlfn.ANCHORARRAY(V86))</f>
        <v>8.69671872859408E-3</v>
      </c>
      <c r="Y86" s="291" cm="1">
        <f t="array" ref="Y86:AB88">(G86:G88)*(TRANSPOSE(_xlfn.ANCHORARRAY(V86))*(O86:R88)*(1-O86:R88))</f>
        <v>5.4574447569129853E-2</v>
      </c>
      <c r="Z86" s="60">
        <v>-5.3669509266321545E-2</v>
      </c>
      <c r="AA86" s="60">
        <v>-5.4073371943290295E-2</v>
      </c>
      <c r="AB86" s="99">
        <v>4.9904039920647326E-2</v>
      </c>
      <c r="AC86" s="288" cm="1">
        <f t="array" ref="AC86:AD88">MMULT((_xlfn.ANCHORARRAY(Y86)),(B86:C89))</f>
        <v>-4.1693320226429686E-3</v>
      </c>
      <c r="AD86" s="290">
        <v>-3.7654693456742189E-3</v>
      </c>
      <c r="AE86" s="282">
        <f>SUM(Y86:AB86)</f>
        <v>-3.2643937198346615E-3</v>
      </c>
      <c r="AF86" s="340" cm="1">
        <f t="array" ref="AF86:AG88">E86:F88-3*(_xlfn.ANCHORARRAY(AC86))</f>
        <v>-0.49345169439522946</v>
      </c>
      <c r="AG86" s="339">
        <v>-0.54117873740946154</v>
      </c>
      <c r="AH86" s="289" cm="1">
        <f t="array" ref="AH86:AH88">(H86:H88)-3*(AE86:AE88)</f>
        <v>0.43104678099525423</v>
      </c>
      <c r="AI86" s="343" cm="1">
        <f t="array" ref="AI86:AI88">G86:G88-3*(_xlfn.ANCHORARRAY(W86))</f>
        <v>1.9083958307795033</v>
      </c>
      <c r="AJ86" s="342">
        <f>I86-3*(X86)</f>
        <v>-0.89972576198715648</v>
      </c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</row>
    <row r="87" spans="1:337" s="1" customFormat="1" ht="15" thickBot="1" x14ac:dyDescent="0.4">
      <c r="A87" s="182"/>
      <c r="B87" s="95">
        <v>0</v>
      </c>
      <c r="C87" s="94">
        <v>1</v>
      </c>
      <c r="D87" s="287">
        <v>1</v>
      </c>
      <c r="E87" s="36">
        <v>-0.52875729794464266</v>
      </c>
      <c r="F87" s="35">
        <v>0.65645897071092063</v>
      </c>
      <c r="G87" s="286">
        <v>-0.11098092371833837</v>
      </c>
      <c r="H87" s="286">
        <v>-6.4696521125257409E-2</v>
      </c>
      <c r="I87" s="34"/>
      <c r="J87" s="210"/>
      <c r="K87" s="285">
        <v>-6.4696521125257409E-2</v>
      </c>
      <c r="L87" s="285">
        <v>0.59176244958566326</v>
      </c>
      <c r="M87" s="285">
        <v>-0.59345381906990002</v>
      </c>
      <c r="N87" s="285">
        <v>6.3005151641020565E-2</v>
      </c>
      <c r="O87" s="133">
        <f>1/(1+EXP(-K87))</f>
        <v>0.48383150894866678</v>
      </c>
      <c r="P87" s="133">
        <f>1/(1+EXP(-L87))</f>
        <v>0.64376943121167451</v>
      </c>
      <c r="Q87" s="133">
        <f>1/(1+EXP(-M87))</f>
        <v>0.35584278082120013</v>
      </c>
      <c r="R87" s="133">
        <f>1/(1+EXP(-N87))</f>
        <v>0.51574607938731276</v>
      </c>
      <c r="S87" s="341">
        <v>0.13291367192724202</v>
      </c>
      <c r="T87" s="273">
        <f>1/(1+EXP(-S87))</f>
        <v>0.53317958635447604</v>
      </c>
      <c r="U87" s="147"/>
      <c r="V87" s="88">
        <v>-0.11670510341138099</v>
      </c>
      <c r="W87" s="278">
        <v>4.3642354442049724E-3</v>
      </c>
      <c r="X87" s="278"/>
      <c r="Y87" s="284">
        <v>-3.4172989173016852E-3</v>
      </c>
      <c r="Z87" s="66">
        <v>2.9702959159258044E-3</v>
      </c>
      <c r="AA87" s="66">
        <v>2.9836965049923787E-3</v>
      </c>
      <c r="AB87" s="88">
        <v>-3.3093439485270292E-3</v>
      </c>
      <c r="AC87" s="278">
        <v>-3.256474435346505E-4</v>
      </c>
      <c r="AD87" s="283">
        <v>-3.3904803260122489E-4</v>
      </c>
      <c r="AE87" s="282">
        <f>SUM(Y87:AB87)</f>
        <v>-7.7265044491053132E-4</v>
      </c>
      <c r="AF87" s="340">
        <v>-0.52778035561403869</v>
      </c>
      <c r="AG87" s="339">
        <v>0.65747611480872425</v>
      </c>
      <c r="AH87" s="279">
        <v>-6.2378569790525813E-2</v>
      </c>
      <c r="AI87" s="338">
        <v>-0.12407363005095329</v>
      </c>
      <c r="AJ87" s="33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</row>
    <row r="88" spans="1:337" s="1" customFormat="1" ht="15" thickBot="1" x14ac:dyDescent="0.4">
      <c r="A88" s="182"/>
      <c r="B88" s="95">
        <v>1</v>
      </c>
      <c r="C88" s="94">
        <v>0</v>
      </c>
      <c r="D88" s="287">
        <v>1</v>
      </c>
      <c r="E88" s="36">
        <v>-0.14331526167079461</v>
      </c>
      <c r="F88" s="35">
        <v>0.55705119082902077</v>
      </c>
      <c r="G88" s="286">
        <v>0.36210730709827244</v>
      </c>
      <c r="H88" s="286">
        <v>-0.17982736591317197</v>
      </c>
      <c r="I88" s="34"/>
      <c r="J88" s="210"/>
      <c r="K88" s="285">
        <v>-0.17982736591317197</v>
      </c>
      <c r="L88" s="285">
        <v>0.37722382491584883</v>
      </c>
      <c r="M88" s="285">
        <v>-0.32314262758396661</v>
      </c>
      <c r="N88" s="285">
        <v>0.23390856324505419</v>
      </c>
      <c r="O88" s="133">
        <f>1/(1+EXP(-K88))</f>
        <v>0.45516391877480494</v>
      </c>
      <c r="P88" s="133">
        <f>1/(1+EXP(-L88))</f>
        <v>0.59320334914746931</v>
      </c>
      <c r="Q88" s="133">
        <f>1/(1+EXP(-M88))</f>
        <v>0.41991005693365935</v>
      </c>
      <c r="R88" s="133">
        <f>1/(1+EXP(-N88))</f>
        <v>0.55821196885504709</v>
      </c>
      <c r="S88" s="341">
        <v>0.12353724242800357</v>
      </c>
      <c r="T88" s="273">
        <f>1/(1+EXP(-S88))</f>
        <v>0.53084509217806131</v>
      </c>
      <c r="U88" s="147"/>
      <c r="V88" s="88">
        <v>-0.11728872695548467</v>
      </c>
      <c r="W88" s="278">
        <v>4.2867823791869E-3</v>
      </c>
      <c r="X88" s="278"/>
      <c r="Y88" s="284">
        <v>1.1071844383066784E-2</v>
      </c>
      <c r="Z88" s="66">
        <v>-1.019783778695358E-2</v>
      </c>
      <c r="AA88" s="66">
        <v>-1.0345349654647241E-2</v>
      </c>
      <c r="AB88" s="88">
        <v>1.0661906497509938E-2</v>
      </c>
      <c r="AC88" s="278">
        <v>3.1655684286269713E-4</v>
      </c>
      <c r="AD88" s="283">
        <v>4.6406871055635832E-4</v>
      </c>
      <c r="AE88" s="282">
        <f>SUM(Y88:AB88)</f>
        <v>1.1905634389759012E-3</v>
      </c>
      <c r="AF88" s="340">
        <v>-0.14426493219938272</v>
      </c>
      <c r="AG88" s="339">
        <v>0.55565898469735164</v>
      </c>
      <c r="AH88" s="279">
        <v>-0.18339905623009967</v>
      </c>
      <c r="AI88" s="338">
        <v>0.34924695996071176</v>
      </c>
      <c r="AJ88" s="337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</row>
    <row r="89" spans="1:337" s="1" customFormat="1" ht="15" thickBot="1" x14ac:dyDescent="0.4">
      <c r="A89" s="183"/>
      <c r="B89" s="277">
        <v>1</v>
      </c>
      <c r="C89" s="276">
        <v>1</v>
      </c>
      <c r="D89" s="275">
        <v>0</v>
      </c>
      <c r="E89" s="18"/>
      <c r="F89" s="17"/>
      <c r="G89" s="274"/>
      <c r="H89" s="274"/>
      <c r="I89" s="16"/>
      <c r="J89" s="241"/>
      <c r="K89" s="270"/>
      <c r="L89" s="270"/>
      <c r="M89" s="270"/>
      <c r="N89" s="270"/>
      <c r="O89" s="129"/>
      <c r="P89" s="129"/>
      <c r="Q89" s="129"/>
      <c r="R89" s="129"/>
      <c r="S89" s="336">
        <v>-8.9747445038799056E-2</v>
      </c>
      <c r="T89" s="273">
        <f>1/(1+EXP(-S89))</f>
        <v>0.47757818662244378</v>
      </c>
      <c r="U89" s="272"/>
      <c r="V89" s="269">
        <v>0.11939454665561094</v>
      </c>
      <c r="W89" s="263"/>
      <c r="X89" s="263"/>
      <c r="Y89" s="271"/>
      <c r="Z89" s="270"/>
      <c r="AA89" s="270"/>
      <c r="AB89" s="269"/>
      <c r="AC89" s="263"/>
      <c r="AD89" s="268"/>
      <c r="AE89" s="267"/>
      <c r="AF89" s="335"/>
      <c r="AG89" s="334"/>
      <c r="AH89" s="264"/>
      <c r="AI89" s="333"/>
      <c r="AJ89" s="332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</row>
    <row r="90" spans="1:337" s="1" customFormat="1" ht="15" thickBot="1" x14ac:dyDescent="0.4">
      <c r="A90" s="181">
        <f>A86+1</f>
        <v>21</v>
      </c>
      <c r="B90" s="108">
        <v>0</v>
      </c>
      <c r="C90" s="107">
        <v>0</v>
      </c>
      <c r="D90" s="297">
        <v>0</v>
      </c>
      <c r="E90" s="103" cm="1">
        <f t="array" ref="E90:F92">AF86:AG88</f>
        <v>-0.49345169439522946</v>
      </c>
      <c r="F90" s="286">
        <v>-0.54117873740946154</v>
      </c>
      <c r="G90" s="286" cm="1">
        <f t="array" ref="G90:G92">AI86:AI88</f>
        <v>1.9083958307795033</v>
      </c>
      <c r="H90" s="286" cm="1">
        <f t="array" ref="H90:H92">AH86:AH88</f>
        <v>0.43104678099525423</v>
      </c>
      <c r="I90" s="296">
        <f>AJ86</f>
        <v>-0.89972576198715648</v>
      </c>
      <c r="J90" s="295">
        <v>3</v>
      </c>
      <c r="K90" s="294" cm="1">
        <f t="array" ref="K90:N92" xml:space="preserve"> MMULT(E90:F92, TRANSPOSE(B90:C93))+H90:H92</f>
        <v>0.43104678099525423</v>
      </c>
      <c r="L90" s="294">
        <v>-0.11013195641420731</v>
      </c>
      <c r="M90" s="294">
        <v>-6.2404913399975226E-2</v>
      </c>
      <c r="N90" s="294">
        <v>-0.60358365080943677</v>
      </c>
      <c r="O90" s="135">
        <f>(EXP(K90)-EXP(-K90))/(EXP(K90)+EXP(-K90))</f>
        <v>0.4061957475600157</v>
      </c>
      <c r="P90" s="135">
        <f>1/(1+EXP(-L90))</f>
        <v>0.47249480626226648</v>
      </c>
      <c r="Q90" s="135">
        <f>1/(1+EXP(-M90))</f>
        <v>0.48440383276284826</v>
      </c>
      <c r="R90" s="135">
        <f>1/(1+EXP(-N90))</f>
        <v>0.35352423956250312</v>
      </c>
      <c r="S90" s="344" cm="1">
        <f t="array" ref="S90:S93">MMULT(TRANSPOSE(O90:R92), G90:G92)+I90</f>
        <v>-2.5990727248044077E-2</v>
      </c>
      <c r="T90" s="273">
        <f>1/(1+EXP(-S90))</f>
        <v>0.49350268393831459</v>
      </c>
      <c r="U90" s="292" cm="1">
        <f t="array" ref="U90">0.25*(-SUMPRODUCT(D90:D93,LN(T90:T93))-SUMPRODUCT(1-D90:D93,LN(1-T90:T93)))</f>
        <v>0.64743911152301414</v>
      </c>
      <c r="V90" s="99" cm="1">
        <f t="array" ref="V90:V93">0.25*(T90:T93-D90:D93)</f>
        <v>0.12337567098457865</v>
      </c>
      <c r="W90" s="288" cm="1">
        <f t="array" ref="W90:W92" xml:space="preserve"> TRANSPOSE(MMULT( TRANSPOSE(_xlfn.ANCHORARRAY(V90)), TRANSPOSE(O90:R92)))</f>
        <v>-1.976980624554258E-2</v>
      </c>
      <c r="X90" s="288">
        <f>SUM(_xlfn.ANCHORARRAY(V90))</f>
        <v>8.4057929515811564E-3</v>
      </c>
      <c r="Y90" s="291" cm="1">
        <f t="array" ref="Y90:AB92">(G90:G92)*(TRANSPOSE(_xlfn.ANCHORARRAY(V90))*(O90:R92)*(1-O90:R92))</f>
        <v>5.6790626875123942E-2</v>
      </c>
      <c r="Z90" s="60">
        <v>-5.5634117495192807E-2</v>
      </c>
      <c r="AA90" s="60">
        <v>-5.5809089414131298E-2</v>
      </c>
      <c r="AB90" s="99">
        <v>5.1938571584401939E-2</v>
      </c>
      <c r="AC90" s="288" cm="1">
        <f t="array" ref="AC90:AD92">MMULT((_xlfn.ANCHORARRAY(Y90)),(B90:C93))</f>
        <v>-3.8705178297293585E-3</v>
      </c>
      <c r="AD90" s="290">
        <v>-3.6955459107908678E-3</v>
      </c>
      <c r="AE90" s="282">
        <f>SUM(Y90:AB90)</f>
        <v>-2.7140084497982234E-3</v>
      </c>
      <c r="AF90" s="340" cm="1">
        <f t="array" ref="AF90:AG92">E90:F92-3*(_xlfn.ANCHORARRAY(AC90))</f>
        <v>-0.48184014090604138</v>
      </c>
      <c r="AG90" s="339">
        <v>-0.53009209967708892</v>
      </c>
      <c r="AH90" s="289" cm="1">
        <f t="array" ref="AH90:AH92">(H90:H92)-3*(AE90:AE92)</f>
        <v>0.43918880634464891</v>
      </c>
      <c r="AI90" s="343" cm="1">
        <f t="array" ref="AI90:AI92">G90:G92-3*(_xlfn.ANCHORARRAY(W90))</f>
        <v>1.9677052495161309</v>
      </c>
      <c r="AJ90" s="342">
        <f>I90-3*(X90)</f>
        <v>-0.92494314084189999</v>
      </c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</row>
    <row r="91" spans="1:337" s="1" customFormat="1" ht="15" thickBot="1" x14ac:dyDescent="0.4">
      <c r="A91" s="182"/>
      <c r="B91" s="95">
        <v>0</v>
      </c>
      <c r="C91" s="94">
        <v>1</v>
      </c>
      <c r="D91" s="287">
        <v>1</v>
      </c>
      <c r="E91" s="36">
        <v>-0.52778035561403869</v>
      </c>
      <c r="F91" s="35">
        <v>0.65747611480872425</v>
      </c>
      <c r="G91" s="286">
        <v>-0.12407363005095329</v>
      </c>
      <c r="H91" s="286">
        <v>-6.2378569790525813E-2</v>
      </c>
      <c r="I91" s="34"/>
      <c r="J91" s="210"/>
      <c r="K91" s="285">
        <v>-6.2378569790525813E-2</v>
      </c>
      <c r="L91" s="285">
        <v>0.59509754501819845</v>
      </c>
      <c r="M91" s="285">
        <v>-0.59015892540456449</v>
      </c>
      <c r="N91" s="285">
        <v>6.7317189404159761E-2</v>
      </c>
      <c r="O91" s="133">
        <f>1/(1+EXP(-K91))</f>
        <v>0.48441041226008258</v>
      </c>
      <c r="P91" s="133">
        <f>1/(1+EXP(-L91))</f>
        <v>0.64453390255570442</v>
      </c>
      <c r="Q91" s="133">
        <f>1/(1+EXP(-M91))</f>
        <v>0.35659839026897661</v>
      </c>
      <c r="R91" s="133">
        <f>1/(1+EXP(-N91))</f>
        <v>0.51682294492044334</v>
      </c>
      <c r="S91" s="341">
        <v>0.12876762225290472</v>
      </c>
      <c r="T91" s="273">
        <f>1/(1+EXP(-S91))</f>
        <v>0.53214749775957038</v>
      </c>
      <c r="U91" s="147"/>
      <c r="V91" s="88">
        <v>-0.11696312556010741</v>
      </c>
      <c r="W91" s="278">
        <v>4.1685839967331509E-3</v>
      </c>
      <c r="X91" s="278"/>
      <c r="Y91" s="284">
        <v>-3.8231965370564202E-3</v>
      </c>
      <c r="Z91" s="66">
        <v>3.3248526750468913E-3</v>
      </c>
      <c r="AA91" s="66">
        <v>3.3331912770633988E-3</v>
      </c>
      <c r="AB91" s="88">
        <v>-3.6895863380792841E-3</v>
      </c>
      <c r="AC91" s="278">
        <v>-3.5639506101588529E-4</v>
      </c>
      <c r="AD91" s="283">
        <v>-3.6473366303239278E-4</v>
      </c>
      <c r="AE91" s="282">
        <f>SUM(Y91:AB91)</f>
        <v>-8.547389230254142E-4</v>
      </c>
      <c r="AF91" s="340">
        <v>-0.52671117043099103</v>
      </c>
      <c r="AG91" s="339">
        <v>0.65857031579782144</v>
      </c>
      <c r="AH91" s="279">
        <v>-5.9814353021449572E-2</v>
      </c>
      <c r="AI91" s="338">
        <v>-0.13657938204115275</v>
      </c>
      <c r="AJ91" s="337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</row>
    <row r="92" spans="1:337" s="1" customFormat="1" ht="15" thickBot="1" x14ac:dyDescent="0.4">
      <c r="A92" s="182"/>
      <c r="B92" s="95">
        <v>1</v>
      </c>
      <c r="C92" s="94">
        <v>0</v>
      </c>
      <c r="D92" s="287">
        <v>1</v>
      </c>
      <c r="E92" s="36">
        <v>-0.14426493219938272</v>
      </c>
      <c r="F92" s="35">
        <v>0.55565898469735164</v>
      </c>
      <c r="G92" s="286">
        <v>0.34924695996071176</v>
      </c>
      <c r="H92" s="286">
        <v>-0.18339905623009967</v>
      </c>
      <c r="I92" s="34"/>
      <c r="J92" s="210"/>
      <c r="K92" s="285">
        <v>-0.18339905623009967</v>
      </c>
      <c r="L92" s="285">
        <v>0.37225992846725198</v>
      </c>
      <c r="M92" s="285">
        <v>-0.32766398842948241</v>
      </c>
      <c r="N92" s="285">
        <v>0.22799499626786923</v>
      </c>
      <c r="O92" s="133">
        <f>1/(1+EXP(-K92))</f>
        <v>0.45427831903433008</v>
      </c>
      <c r="P92" s="133">
        <f>1/(1+EXP(-L92))</f>
        <v>0.59200494374649715</v>
      </c>
      <c r="Q92" s="133">
        <f>1/(1+EXP(-M92))</f>
        <v>0.41880911907688784</v>
      </c>
      <c r="R92" s="133">
        <f>1/(1+EXP(-N92))</f>
        <v>0.55675311807686156</v>
      </c>
      <c r="S92" s="341">
        <v>0.12673184776150326</v>
      </c>
      <c r="T92" s="273">
        <f>1/(1+EXP(-S92))</f>
        <v>0.53164062503425014</v>
      </c>
      <c r="U92" s="147"/>
      <c r="V92" s="88">
        <v>-0.11708984374143747</v>
      </c>
      <c r="W92" s="278">
        <v>4.0657319207744597E-3</v>
      </c>
      <c r="X92" s="278"/>
      <c r="Y92" s="284">
        <v>1.0682069035485476E-2</v>
      </c>
      <c r="Z92" s="66">
        <v>-9.8664707763905617E-3</v>
      </c>
      <c r="AA92" s="66">
        <v>-9.9537512141152119E-3</v>
      </c>
      <c r="AB92" s="88">
        <v>1.0263395896558255E-2</v>
      </c>
      <c r="AC92" s="278">
        <v>3.0964468244304259E-4</v>
      </c>
      <c r="AD92" s="283">
        <v>3.9692512016769287E-4</v>
      </c>
      <c r="AE92" s="282">
        <f>SUM(Y92:AB92)</f>
        <v>1.1252429415379572E-3</v>
      </c>
      <c r="AF92" s="340">
        <v>-0.14519386624671185</v>
      </c>
      <c r="AG92" s="339">
        <v>0.55446820933684859</v>
      </c>
      <c r="AH92" s="279">
        <v>-0.18677478505471354</v>
      </c>
      <c r="AI92" s="338">
        <v>0.33704976419838839</v>
      </c>
      <c r="AJ92" s="337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</row>
    <row r="93" spans="1:337" s="1" customFormat="1" ht="15" thickBot="1" x14ac:dyDescent="0.4">
      <c r="A93" s="183"/>
      <c r="B93" s="277">
        <v>1</v>
      </c>
      <c r="C93" s="276">
        <v>1</v>
      </c>
      <c r="D93" s="275">
        <v>0</v>
      </c>
      <c r="E93" s="18"/>
      <c r="F93" s="17"/>
      <c r="G93" s="274"/>
      <c r="H93" s="274"/>
      <c r="I93" s="16"/>
      <c r="J93" s="241"/>
      <c r="K93" s="270"/>
      <c r="L93" s="270"/>
      <c r="M93" s="270"/>
      <c r="N93" s="270"/>
      <c r="O93" s="129"/>
      <c r="P93" s="129"/>
      <c r="Q93" s="129"/>
      <c r="R93" s="129"/>
      <c r="S93" s="336">
        <v>-9.4741342059493472E-2</v>
      </c>
      <c r="T93" s="273">
        <f>1/(1+EXP(-S93))</f>
        <v>0.47633236507418952</v>
      </c>
      <c r="U93" s="272"/>
      <c r="V93" s="269">
        <v>0.11908309126854738</v>
      </c>
      <c r="W93" s="263"/>
      <c r="X93" s="263"/>
      <c r="Y93" s="271"/>
      <c r="Z93" s="270"/>
      <c r="AA93" s="270"/>
      <c r="AB93" s="269"/>
      <c r="AC93" s="263"/>
      <c r="AD93" s="268"/>
      <c r="AE93" s="267"/>
      <c r="AF93" s="335"/>
      <c r="AG93" s="334"/>
      <c r="AH93" s="264"/>
      <c r="AI93" s="333"/>
      <c r="AJ93" s="332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</row>
    <row r="94" spans="1:337" s="1" customFormat="1" ht="15" thickBot="1" x14ac:dyDescent="0.4">
      <c r="A94" s="181">
        <f>A90+1</f>
        <v>22</v>
      </c>
      <c r="B94" s="108">
        <v>0</v>
      </c>
      <c r="C94" s="107">
        <v>0</v>
      </c>
      <c r="D94" s="297">
        <v>0</v>
      </c>
      <c r="E94" s="103" cm="1">
        <f t="array" ref="E94:F96">AF90:AG92</f>
        <v>-0.48184014090604138</v>
      </c>
      <c r="F94" s="286">
        <v>-0.53009209967708892</v>
      </c>
      <c r="G94" s="286" cm="1">
        <f t="array" ref="G94:G96">AI90:AI92</f>
        <v>1.9677052495161309</v>
      </c>
      <c r="H94" s="286" cm="1">
        <f t="array" ref="H94:H96">AH90:AH92</f>
        <v>0.43918880634464891</v>
      </c>
      <c r="I94" s="296">
        <f>AJ90</f>
        <v>-0.92494314084189999</v>
      </c>
      <c r="J94" s="295">
        <v>3</v>
      </c>
      <c r="K94" s="294" cm="1">
        <f t="array" ref="K94:N96" xml:space="preserve"> MMULT(E94:F96, TRANSPOSE(B94:C97))+H94:H96</f>
        <v>0.43918880634464891</v>
      </c>
      <c r="L94" s="294">
        <v>-9.0903293332440016E-2</v>
      </c>
      <c r="M94" s="294">
        <v>-4.2651334561392473E-2</v>
      </c>
      <c r="N94" s="294">
        <v>-0.5727434342384814</v>
      </c>
      <c r="O94" s="135">
        <f>(EXP(K94)-EXP(-K94))/(EXP(K94)+EXP(-K94))</f>
        <v>0.4129718196170542</v>
      </c>
      <c r="P94" s="135">
        <f>1/(1+EXP(-L94))</f>
        <v>0.477289813143218</v>
      </c>
      <c r="Q94" s="135">
        <f>1/(1+EXP(-M94))</f>
        <v>0.489338782494669</v>
      </c>
      <c r="R94" s="135">
        <f>1/(1+EXP(-N94))</f>
        <v>0.36060403301092558</v>
      </c>
      <c r="S94" s="344" cm="1">
        <f t="array" ref="S94:S97">MMULT(TRANSPOSE(O94:R96), G94:G96)+I94</f>
        <v>-2.5751895886749088E-2</v>
      </c>
      <c r="T94" s="273">
        <f>1/(1+EXP(-S94))</f>
        <v>0.49356238178869782</v>
      </c>
      <c r="U94" s="292" cm="1">
        <f t="array" ref="U94">0.25*(-SUMPRODUCT(D94:D97,LN(T94:T97))-SUMPRODUCT(1-D94:D97,LN(1-T94:T97)))</f>
        <v>0.6470098337999266</v>
      </c>
      <c r="V94" s="99" cm="1">
        <f t="array" ref="V94:V97">0.25*(T94:T97-D94:D97)</f>
        <v>0.12339059544717446</v>
      </c>
      <c r="W94" s="288" cm="1">
        <f t="array" ref="W94:W96" xml:space="preserve"> TRANSPOSE(MMULT( TRANSPOSE(_xlfn.ANCHORARRAY(V94)), TRANSPOSE(O94:R96)))</f>
        <v>-1.9325144570447504E-2</v>
      </c>
      <c r="X94" s="288">
        <f>SUM(_xlfn.ANCHORARRAY(V94))</f>
        <v>8.1382790310177977E-3</v>
      </c>
      <c r="Y94" s="291" cm="1">
        <f t="array" ref="Y94:AB96">(G94:G96)*(TRANSPOSE(_xlfn.ANCHORARRAY(V94))*(O94:R96)*(1-O94:R96))</f>
        <v>5.8860164519263874E-2</v>
      </c>
      <c r="Z94" s="60">
        <v>-5.752629891336291E-2</v>
      </c>
      <c r="AA94" s="60">
        <v>-5.747581567176991E-2</v>
      </c>
      <c r="AB94" s="99">
        <v>5.3908391252004605E-2</v>
      </c>
      <c r="AC94" s="288" cm="1">
        <f t="array" ref="AC94:AD96">MMULT((_xlfn.ANCHORARRAY(Y94)),(B94:C97))</f>
        <v>-3.5674244197653054E-3</v>
      </c>
      <c r="AD94" s="290">
        <v>-3.617907661358305E-3</v>
      </c>
      <c r="AE94" s="282">
        <f>SUM(Y94:AB94)</f>
        <v>-2.2335588138643406E-3</v>
      </c>
      <c r="AF94" s="340" cm="1">
        <f t="array" ref="AF94:AG96">E94:F96-3*(_xlfn.ANCHORARRAY(AC94))</f>
        <v>-0.47113786764674548</v>
      </c>
      <c r="AG94" s="339">
        <v>-0.51923837669301398</v>
      </c>
      <c r="AH94" s="289" cm="1">
        <f t="array" ref="AH94:AH96">(H94:H96)-3*(AE94:AE96)</f>
        <v>0.44588948278624191</v>
      </c>
      <c r="AI94" s="343" cm="1">
        <f t="array" ref="AI94:AI96">G94:G96-3*(_xlfn.ANCHORARRAY(W94))</f>
        <v>2.0256806832274736</v>
      </c>
      <c r="AJ94" s="342">
        <f>I94-3*(X94)</f>
        <v>-0.94935797793495336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</row>
    <row r="95" spans="1:337" s="1" customFormat="1" ht="15" thickBot="1" x14ac:dyDescent="0.4">
      <c r="A95" s="182"/>
      <c r="B95" s="95">
        <v>0</v>
      </c>
      <c r="C95" s="94">
        <v>1</v>
      </c>
      <c r="D95" s="287">
        <v>1</v>
      </c>
      <c r="E95" s="36">
        <v>-0.52671117043099103</v>
      </c>
      <c r="F95" s="35">
        <v>0.65857031579782144</v>
      </c>
      <c r="G95" s="286">
        <v>-0.13657938204115275</v>
      </c>
      <c r="H95" s="286">
        <v>-5.9814353021449572E-2</v>
      </c>
      <c r="I95" s="34"/>
      <c r="J95" s="210"/>
      <c r="K95" s="285">
        <v>-5.9814353021449572E-2</v>
      </c>
      <c r="L95" s="285">
        <v>0.59875596277637189</v>
      </c>
      <c r="M95" s="285">
        <v>-0.58652552345244058</v>
      </c>
      <c r="N95" s="285">
        <v>7.2044792345380831E-2</v>
      </c>
      <c r="O95" s="133">
        <f>1/(1+EXP(-K95))</f>
        <v>0.48505086850866214</v>
      </c>
      <c r="P95" s="133">
        <f>1/(1+EXP(-L95))</f>
        <v>0.64537163856889046</v>
      </c>
      <c r="Q95" s="133">
        <f>1/(1+EXP(-M95))</f>
        <v>0.35743245706149629</v>
      </c>
      <c r="R95" s="133">
        <f>1/(1+EXP(-N95))</f>
        <v>0.51800341160610508</v>
      </c>
      <c r="S95" s="341">
        <v>0.12524128540718737</v>
      </c>
      <c r="T95" s="273">
        <f>1/(1+EXP(-S95))</f>
        <v>0.53126945925477742</v>
      </c>
      <c r="U95" s="147"/>
      <c r="V95" s="88">
        <v>-0.11718263518630564</v>
      </c>
      <c r="W95" s="278">
        <v>3.9936426899280647E-3</v>
      </c>
      <c r="X95" s="278"/>
      <c r="Y95" s="284">
        <v>-4.2093866558373478E-3</v>
      </c>
      <c r="Z95" s="66">
        <v>3.6629563632955067E-3</v>
      </c>
      <c r="AA95" s="66">
        <v>3.6667432442646732E-3</v>
      </c>
      <c r="AB95" s="88">
        <v>-4.0518894055290924E-3</v>
      </c>
      <c r="AC95" s="278">
        <v>-3.8514616126441919E-4</v>
      </c>
      <c r="AD95" s="283">
        <v>-3.8893304223358571E-4</v>
      </c>
      <c r="AE95" s="282">
        <f>SUM(Y95:AB95)</f>
        <v>-9.315764538062603E-4</v>
      </c>
      <c r="AF95" s="340">
        <v>-0.52555573194719774</v>
      </c>
      <c r="AG95" s="339">
        <v>0.65973711492452214</v>
      </c>
      <c r="AH95" s="279">
        <v>-5.7019623660030792E-2</v>
      </c>
      <c r="AI95" s="338">
        <v>-0.14856031011093696</v>
      </c>
      <c r="AJ95" s="337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</row>
    <row r="96" spans="1:337" s="1" customFormat="1" ht="15" thickBot="1" x14ac:dyDescent="0.4">
      <c r="A96" s="182"/>
      <c r="B96" s="95">
        <v>1</v>
      </c>
      <c r="C96" s="94">
        <v>0</v>
      </c>
      <c r="D96" s="287">
        <v>1</v>
      </c>
      <c r="E96" s="36">
        <v>-0.14519386624671185</v>
      </c>
      <c r="F96" s="35">
        <v>0.55446820933684859</v>
      </c>
      <c r="G96" s="286">
        <v>0.33704976419838839</v>
      </c>
      <c r="H96" s="286">
        <v>-0.18677478505471354</v>
      </c>
      <c r="I96" s="34"/>
      <c r="J96" s="210"/>
      <c r="K96" s="285">
        <v>-0.18677478505471354</v>
      </c>
      <c r="L96" s="285">
        <v>0.36769342428213503</v>
      </c>
      <c r="M96" s="285">
        <v>-0.33196865130142539</v>
      </c>
      <c r="N96" s="285">
        <v>0.22249955803542323</v>
      </c>
      <c r="O96" s="133">
        <f>1/(1+EXP(-K96))</f>
        <v>0.45344157363636256</v>
      </c>
      <c r="P96" s="133">
        <f>1/(1+EXP(-L96))</f>
        <v>0.59090151106588917</v>
      </c>
      <c r="Q96" s="133">
        <f>1/(1+EXP(-M96))</f>
        <v>0.41776169721137424</v>
      </c>
      <c r="R96" s="133">
        <f>1/(1+EXP(-N96))</f>
        <v>0.55539653918573817</v>
      </c>
      <c r="S96" s="341">
        <v>0.12991992769399463</v>
      </c>
      <c r="T96" s="273">
        <f>1/(1+EXP(-S96))</f>
        <v>0.53243437259774506</v>
      </c>
      <c r="U96" s="147"/>
      <c r="V96" s="88">
        <v>-0.11689140685056373</v>
      </c>
      <c r="W96" s="278">
        <v>3.8674522437281839E-3</v>
      </c>
      <c r="X96" s="278"/>
      <c r="Y96" s="284">
        <v>1.0307041333760949E-2</v>
      </c>
      <c r="Z96" s="66">
        <v>-9.5477329592385841E-3</v>
      </c>
      <c r="AA96" s="66">
        <v>-9.5830996550354021E-3</v>
      </c>
      <c r="AB96" s="88">
        <v>9.8893077258944678E-3</v>
      </c>
      <c r="AC96" s="278">
        <v>3.0620807085906566E-4</v>
      </c>
      <c r="AD96" s="283">
        <v>3.4157476665588361E-4</v>
      </c>
      <c r="AE96" s="282">
        <f>SUM(Y96:AB96)</f>
        <v>1.0655164453814304E-3</v>
      </c>
      <c r="AF96" s="340">
        <v>-0.14611249045928904</v>
      </c>
      <c r="AG96" s="339">
        <v>0.5534434850368809</v>
      </c>
      <c r="AH96" s="279">
        <v>-0.18997133439085784</v>
      </c>
      <c r="AI96" s="338">
        <v>0.32544740746720385</v>
      </c>
      <c r="AJ96" s="337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</row>
    <row r="97" spans="1:337" s="1" customFormat="1" ht="15" thickBot="1" x14ac:dyDescent="0.4">
      <c r="A97" s="183"/>
      <c r="B97" s="277">
        <v>1</v>
      </c>
      <c r="C97" s="276">
        <v>1</v>
      </c>
      <c r="D97" s="275">
        <v>0</v>
      </c>
      <c r="E97" s="18"/>
      <c r="F97" s="17"/>
      <c r="G97" s="274"/>
      <c r="H97" s="274"/>
      <c r="I97" s="16"/>
      <c r="J97" s="241"/>
      <c r="K97" s="270"/>
      <c r="L97" s="270"/>
      <c r="M97" s="270"/>
      <c r="N97" s="270"/>
      <c r="O97" s="129"/>
      <c r="P97" s="129"/>
      <c r="Q97" s="129"/>
      <c r="R97" s="129"/>
      <c r="S97" s="336">
        <v>-9.8933005372830229E-2</v>
      </c>
      <c r="T97" s="273">
        <f>1/(1+EXP(-S97))</f>
        <v>0.47528690248285088</v>
      </c>
      <c r="U97" s="272"/>
      <c r="V97" s="269">
        <v>0.11882172562071272</v>
      </c>
      <c r="W97" s="263"/>
      <c r="X97" s="263"/>
      <c r="Y97" s="271"/>
      <c r="Z97" s="270"/>
      <c r="AA97" s="270"/>
      <c r="AB97" s="269"/>
      <c r="AC97" s="263"/>
      <c r="AD97" s="268"/>
      <c r="AE97" s="267"/>
      <c r="AF97" s="335"/>
      <c r="AG97" s="334"/>
      <c r="AH97" s="264"/>
      <c r="AI97" s="333"/>
      <c r="AJ97" s="332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</row>
    <row r="98" spans="1:337" s="1" customFormat="1" ht="15" thickBot="1" x14ac:dyDescent="0.4">
      <c r="A98" s="181">
        <f>A94+1</f>
        <v>23</v>
      </c>
      <c r="B98" s="108">
        <v>0</v>
      </c>
      <c r="C98" s="107">
        <v>0</v>
      </c>
      <c r="D98" s="297">
        <v>0</v>
      </c>
      <c r="E98" s="103" cm="1">
        <f t="array" ref="E98:F100">AF94:AG96</f>
        <v>-0.47113786764674548</v>
      </c>
      <c r="F98" s="286">
        <v>-0.51923837669301398</v>
      </c>
      <c r="G98" s="286" cm="1">
        <f t="array" ref="G98:G100">AI94:AI96</f>
        <v>2.0256806832274736</v>
      </c>
      <c r="H98" s="286" cm="1">
        <f t="array" ref="H98:H100">AH94:AH96</f>
        <v>0.44588948278624191</v>
      </c>
      <c r="I98" s="296">
        <f>AJ94</f>
        <v>-0.94935797793495336</v>
      </c>
      <c r="J98" s="295">
        <v>3</v>
      </c>
      <c r="K98" s="294" cm="1">
        <f t="array" ref="K98:N100" xml:space="preserve"> MMULT(E98:F100, TRANSPOSE(B98:C101))+H98:H100</f>
        <v>0.44588948278624191</v>
      </c>
      <c r="L98" s="294">
        <v>-7.3348893906772072E-2</v>
      </c>
      <c r="M98" s="294">
        <v>-2.524838486050357E-2</v>
      </c>
      <c r="N98" s="294">
        <v>-0.54448676155351761</v>
      </c>
      <c r="O98" s="135">
        <f>(EXP(K98)-EXP(-K98))/(EXP(K98)+EXP(-K98))</f>
        <v>0.41851430428328462</v>
      </c>
      <c r="P98" s="135">
        <f>1/(1+EXP(-L98))</f>
        <v>0.48167099338318942</v>
      </c>
      <c r="Q98" s="135">
        <f>1/(1+EXP(-M98))</f>
        <v>0.49368823908358417</v>
      </c>
      <c r="R98" s="135">
        <f>1/(1+EXP(-N98))</f>
        <v>0.36714446583489513</v>
      </c>
      <c r="S98" s="344" cm="1">
        <f t="array" ref="S98:S101">MMULT(TRANSPOSE(O98:R100), G98:G100)+I98</f>
        <v>-2.6431050432887737E-2</v>
      </c>
      <c r="T98" s="273">
        <f>1/(1+EXP(-S98))</f>
        <v>0.49339262204705442</v>
      </c>
      <c r="U98" s="292" cm="1">
        <f t="array" ref="U98">0.25*(-SUMPRODUCT(D98:D101,LN(T98:T101))-SUMPRODUCT(1-D98:D101,LN(1-T98:T101)))</f>
        <v>0.64648102844302036</v>
      </c>
      <c r="V98" s="99" cm="1">
        <f t="array" ref="V98:V101">0.25*(T98:T101-D98:D101)</f>
        <v>0.1233481555117636</v>
      </c>
      <c r="W98" s="288" cm="1">
        <f t="array" ref="W98:W100" xml:space="preserve"> TRANSPOSE(MMULT( TRANSPOSE(_xlfn.ANCHORARRAY(V98)), TRANSPOSE(O98:R100)))</f>
        <v>-1.8974208079285355E-2</v>
      </c>
      <c r="X98" s="288">
        <f>SUM(_xlfn.ANCHORARRAY(V98))</f>
        <v>7.8924195418691584E-3</v>
      </c>
      <c r="Y98" s="291" cm="1">
        <f t="array" ref="Y98:AB100">(G98:G100)*(TRANSPOSE(_xlfn.ANCHORARRAY(V98))*(O98:R100)*(1-O98:R100))</f>
        <v>6.0806917520110797E-2</v>
      </c>
      <c r="Z98" s="60">
        <v>-5.9355965657754022E-2</v>
      </c>
      <c r="AA98" s="60">
        <v>-5.9086673778679717E-2</v>
      </c>
      <c r="AB98" s="99">
        <v>5.582223643606226E-2</v>
      </c>
      <c r="AC98" s="288" cm="1">
        <f t="array" ref="AC98:AD100">MMULT((_xlfn.ANCHORARRAY(Y98)),(B98:C101))</f>
        <v>-3.2644373426174572E-3</v>
      </c>
      <c r="AD98" s="290">
        <v>-3.5337292216917615E-3</v>
      </c>
      <c r="AE98" s="282">
        <f>SUM(Y98:AB98)</f>
        <v>-1.813485480260682E-3</v>
      </c>
      <c r="AF98" s="340" cm="1">
        <f t="array" ref="AF98:AG100">E98:F100-3*(_xlfn.ANCHORARRAY(AC98))</f>
        <v>-0.46134455561889309</v>
      </c>
      <c r="AG98" s="339">
        <v>-0.50863718902793864</v>
      </c>
      <c r="AH98" s="289" cm="1">
        <f t="array" ref="AH98:AH100">(H98:H100)-3*(AE98:AE100)</f>
        <v>0.45132993922702397</v>
      </c>
      <c r="AI98" s="343" cm="1">
        <f t="array" ref="AI98:AI100">G98:G100-3*(_xlfn.ANCHORARRAY(W98))</f>
        <v>2.0826033074653298</v>
      </c>
      <c r="AJ98" s="342">
        <f>I98-3*(X98)</f>
        <v>-0.97303523656056079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</row>
    <row r="99" spans="1:337" s="1" customFormat="1" ht="15" thickBot="1" x14ac:dyDescent="0.4">
      <c r="A99" s="182"/>
      <c r="B99" s="95">
        <v>0</v>
      </c>
      <c r="C99" s="94">
        <v>1</v>
      </c>
      <c r="D99" s="287">
        <v>1</v>
      </c>
      <c r="E99" s="36">
        <v>-0.52555573194719774</v>
      </c>
      <c r="F99" s="35">
        <v>0.65973711492452214</v>
      </c>
      <c r="G99" s="286">
        <v>-0.14856031011093696</v>
      </c>
      <c r="H99" s="286">
        <v>-5.7019623660030792E-2</v>
      </c>
      <c r="I99" s="34"/>
      <c r="J99" s="210"/>
      <c r="K99" s="285">
        <v>-5.7019623660030792E-2</v>
      </c>
      <c r="L99" s="285">
        <v>0.60271749126449137</v>
      </c>
      <c r="M99" s="285">
        <v>-0.58257535560722851</v>
      </c>
      <c r="N99" s="285">
        <v>7.7161759317293604E-2</v>
      </c>
      <c r="O99" s="133">
        <f>1/(1+EXP(-K99))</f>
        <v>0.48574895500342236</v>
      </c>
      <c r="P99" s="133">
        <f>1/(1+EXP(-L99))</f>
        <v>0.64627777902703509</v>
      </c>
      <c r="Q99" s="133">
        <f>1/(1+EXP(-M99))</f>
        <v>0.35834021990981835</v>
      </c>
      <c r="R99" s="133">
        <f>1/(1+EXP(-N99))</f>
        <v>0.51928087435239179</v>
      </c>
      <c r="S99" s="341">
        <v>0.12231756082542089</v>
      </c>
      <c r="T99" s="273">
        <f>1/(1+EXP(-S99))</f>
        <v>0.53054132081595162</v>
      </c>
      <c r="U99" s="147"/>
      <c r="V99" s="88">
        <v>-0.11736466979601209</v>
      </c>
      <c r="W99" s="278">
        <v>3.8381078626740367E-3</v>
      </c>
      <c r="X99" s="278"/>
      <c r="Y99" s="284">
        <v>-4.5774384655804922E-3</v>
      </c>
      <c r="Z99" s="66">
        <v>3.9858572941538668E-3</v>
      </c>
      <c r="AA99" s="66">
        <v>3.9861251530770841E-3</v>
      </c>
      <c r="AB99" s="88">
        <v>-4.3983643500648609E-3</v>
      </c>
      <c r="AC99" s="278">
        <v>-4.1223919698777679E-4</v>
      </c>
      <c r="AD99" s="283">
        <v>-4.1250705591099404E-4</v>
      </c>
      <c r="AE99" s="282">
        <f>SUM(Y99:AB99)</f>
        <v>-1.0038203684144022E-3</v>
      </c>
      <c r="AF99" s="340">
        <v>-0.5243190143562344</v>
      </c>
      <c r="AG99" s="339">
        <v>0.66097463609225515</v>
      </c>
      <c r="AH99" s="279">
        <v>-5.4008162554787589E-2</v>
      </c>
      <c r="AI99" s="338">
        <v>-0.16007463369895908</v>
      </c>
      <c r="AJ99" s="337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</row>
    <row r="100" spans="1:337" s="1" customFormat="1" ht="15" thickBot="1" x14ac:dyDescent="0.4">
      <c r="A100" s="182"/>
      <c r="B100" s="95">
        <v>1</v>
      </c>
      <c r="C100" s="94">
        <v>0</v>
      </c>
      <c r="D100" s="287">
        <v>1</v>
      </c>
      <c r="E100" s="36">
        <v>-0.14611249045928904</v>
      </c>
      <c r="F100" s="35">
        <v>0.5534434850368809</v>
      </c>
      <c r="G100" s="286">
        <v>0.32544740746720385</v>
      </c>
      <c r="H100" s="286">
        <v>-0.18997133439085784</v>
      </c>
      <c r="I100" s="34"/>
      <c r="J100" s="210"/>
      <c r="K100" s="285">
        <v>-0.18997133439085784</v>
      </c>
      <c r="L100" s="285">
        <v>0.36347215064602306</v>
      </c>
      <c r="M100" s="285">
        <v>-0.33608382485014687</v>
      </c>
      <c r="N100" s="285">
        <v>0.21735966018673403</v>
      </c>
      <c r="O100" s="133">
        <f>1/(1+EXP(-K100))</f>
        <v>0.45264948397921428</v>
      </c>
      <c r="P100" s="133">
        <f>1/(1+EXP(-L100))</f>
        <v>0.58988068320215126</v>
      </c>
      <c r="Q100" s="133">
        <f>1/(1+EXP(-M100))</f>
        <v>0.4167610753600679</v>
      </c>
      <c r="R100" s="133">
        <f>1/(1+EXP(-N100))</f>
        <v>0.55412697923151943</v>
      </c>
      <c r="S100" s="341">
        <v>0.13309542882740388</v>
      </c>
      <c r="T100" s="273">
        <f>1/(1+EXP(-S100))</f>
        <v>0.53322482521313763</v>
      </c>
      <c r="U100" s="147"/>
      <c r="V100" s="88">
        <v>-0.11669379369671559</v>
      </c>
      <c r="W100" s="278">
        <v>3.689867521078638E-3</v>
      </c>
      <c r="X100" s="278"/>
      <c r="Y100" s="284">
        <v>9.9458301293525227E-3</v>
      </c>
      <c r="Z100" s="66">
        <v>-9.2404388486880974E-3</v>
      </c>
      <c r="AA100" s="66">
        <v>-9.2312864121849823E-3</v>
      </c>
      <c r="AB100" s="88">
        <v>9.5366530499724125E-3</v>
      </c>
      <c r="AC100" s="278">
        <v>3.0536663778743013E-4</v>
      </c>
      <c r="AD100" s="283">
        <v>2.9621420128431511E-4</v>
      </c>
      <c r="AE100" s="282">
        <f>SUM(Y100:AB100)</f>
        <v>1.0107579184518555E-3</v>
      </c>
      <c r="AF100" s="340">
        <v>-0.14702859037265131</v>
      </c>
      <c r="AG100" s="339">
        <v>0.55255484243302799</v>
      </c>
      <c r="AH100" s="279">
        <v>-0.1930036081462134</v>
      </c>
      <c r="AI100" s="338">
        <v>0.31437780490396794</v>
      </c>
      <c r="AJ100" s="337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</row>
    <row r="101" spans="1:337" s="1" customFormat="1" ht="15" thickBot="1" x14ac:dyDescent="0.4">
      <c r="A101" s="183"/>
      <c r="B101" s="277">
        <v>1</v>
      </c>
      <c r="C101" s="276">
        <v>1</v>
      </c>
      <c r="D101" s="275">
        <v>0</v>
      </c>
      <c r="E101" s="18"/>
      <c r="F101" s="17"/>
      <c r="G101" s="274"/>
      <c r="H101" s="274"/>
      <c r="I101" s="16"/>
      <c r="J101" s="241"/>
      <c r="K101" s="270"/>
      <c r="L101" s="270"/>
      <c r="M101" s="270"/>
      <c r="N101" s="270"/>
      <c r="O101" s="129"/>
      <c r="P101" s="129"/>
      <c r="Q101" s="129"/>
      <c r="R101" s="129"/>
      <c r="S101" s="336">
        <v>-0.10244586446927573</v>
      </c>
      <c r="T101" s="273">
        <f>1/(1+EXP(-S101))</f>
        <v>0.47441091009133296</v>
      </c>
      <c r="U101" s="272"/>
      <c r="V101" s="269">
        <v>0.11860272752283324</v>
      </c>
      <c r="W101" s="263"/>
      <c r="X101" s="263"/>
      <c r="Y101" s="271"/>
      <c r="Z101" s="270"/>
      <c r="AA101" s="270"/>
      <c r="AB101" s="269"/>
      <c r="AC101" s="263"/>
      <c r="AD101" s="268"/>
      <c r="AE101" s="267"/>
      <c r="AF101" s="335"/>
      <c r="AG101" s="334"/>
      <c r="AH101" s="264"/>
      <c r="AI101" s="333"/>
      <c r="AJ101" s="332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</row>
    <row r="102" spans="1:337" s="1" customFormat="1" ht="15" thickBot="1" x14ac:dyDescent="0.4">
      <c r="A102" s="181">
        <f>A98+1</f>
        <v>24</v>
      </c>
      <c r="B102" s="108">
        <v>0</v>
      </c>
      <c r="C102" s="107">
        <v>0</v>
      </c>
      <c r="D102" s="297">
        <v>0</v>
      </c>
      <c r="E102" s="103" cm="1">
        <f t="array" ref="E102:F104">AF98:AG100</f>
        <v>-0.46134455561889309</v>
      </c>
      <c r="F102" s="286">
        <v>-0.50863718902793864</v>
      </c>
      <c r="G102" s="286" cm="1">
        <f t="array" ref="G102:G104">AI98:AI100</f>
        <v>2.0826033074653298</v>
      </c>
      <c r="H102" s="286" cm="1">
        <f t="array" ref="H102:H104">AH98:AH100</f>
        <v>0.45132993922702397</v>
      </c>
      <c r="I102" s="296">
        <f>AJ98</f>
        <v>-0.97303523656056079</v>
      </c>
      <c r="J102" s="295">
        <v>3</v>
      </c>
      <c r="K102" s="294" cm="1">
        <f t="array" ref="K102:N104" xml:space="preserve"> MMULT(E102:F104, TRANSPOSE(B102:C105))+H102:H104</f>
        <v>0.45132993922702397</v>
      </c>
      <c r="L102" s="294">
        <v>-5.7307249800914672E-2</v>
      </c>
      <c r="M102" s="294">
        <v>-1.0014616391869124E-2</v>
      </c>
      <c r="N102" s="294">
        <v>-0.51865180541980771</v>
      </c>
      <c r="O102" s="135">
        <f>(EXP(K102)-EXP(-K102))/(EXP(K102)+EXP(-K102))</f>
        <v>0.42299160322866836</v>
      </c>
      <c r="P102" s="135">
        <f>1/(1+EXP(-L102))</f>
        <v>0.48567710717784884</v>
      </c>
      <c r="Q102" s="135">
        <f>1/(1+EXP(-M102))</f>
        <v>0.49749636682664222</v>
      </c>
      <c r="R102" s="135">
        <f>1/(1+EXP(-N102))</f>
        <v>0.37316754067286628</v>
      </c>
      <c r="S102" s="344" cm="1">
        <f t="array" ref="S102:S105">MMULT(TRANSPOSE(O102:R104), G102:G104)+I102</f>
        <v>-2.7921229815901283E-2</v>
      </c>
      <c r="T102" s="273">
        <f>1/(1+EXP(-S102))</f>
        <v>0.49302014599511645</v>
      </c>
      <c r="U102" s="292" cm="1">
        <f t="array" ref="U102">0.25*(-SUMPRODUCT(D102:D105,LN(T102:T105))-SUMPRODUCT(1-D102:D105,LN(1-T102:T105)))</f>
        <v>0.6458552291251618</v>
      </c>
      <c r="V102" s="99" cm="1">
        <f t="array" ref="V102:V105">0.25*(T102:T105-D102:D105)</f>
        <v>0.12325503649877911</v>
      </c>
      <c r="W102" s="288" cm="1">
        <f t="array" ref="W102:W104" xml:space="preserve"> TRANSPOSE(MMULT( TRANSPOSE(_xlfn.ANCHORARRAY(V102)), TRANSPOSE(O102:R104)))</f>
        <v>-1.8703038825156608E-2</v>
      </c>
      <c r="X102" s="288">
        <f>SUM(_xlfn.ANCHORARRAY(V102))</f>
        <v>7.6665761563950441E-3</v>
      </c>
      <c r="Y102" s="291" cm="1">
        <f t="array" ref="Y102:AB104">(G102:G104)*(TRANSPOSE(_xlfn.ANCHORARRAY(V102))*(O102:R104)*(1-O102:R104))</f>
        <v>6.2650581727704976E-2</v>
      </c>
      <c r="Z102" s="60">
        <v>-6.11317075008765E-2</v>
      </c>
      <c r="AA102" s="60">
        <v>-6.0652897545512952E-2</v>
      </c>
      <c r="AB102" s="99">
        <v>5.7687850541092885E-2</v>
      </c>
      <c r="AC102" s="288" cm="1">
        <f t="array" ref="AC102:AD104">MMULT((_xlfn.ANCHORARRAY(Y102)),(B102:C105))</f>
        <v>-2.9650470044200669E-3</v>
      </c>
      <c r="AD102" s="290">
        <v>-3.4438569597836158E-3</v>
      </c>
      <c r="AE102" s="282">
        <f>SUM(Y102:AB102)</f>
        <v>-1.4461727775915909E-3</v>
      </c>
      <c r="AF102" s="340" cm="1">
        <f t="array" ref="AF102:AG104">E102:F104-3*(_xlfn.ANCHORARRAY(AC102))</f>
        <v>-0.45244941460563287</v>
      </c>
      <c r="AG102" s="339">
        <v>-0.49830561814858781</v>
      </c>
      <c r="AH102" s="289" cm="1">
        <f t="array" ref="AH102:AH104">(H102:H104)-3*(AE102:AE104)</f>
        <v>0.45566845755979873</v>
      </c>
      <c r="AI102" s="343" cm="1">
        <f t="array" ref="AI102:AI104">G102:G104-3*(_xlfn.ANCHORARRAY(W102))</f>
        <v>2.1387124239407997</v>
      </c>
      <c r="AJ102" s="342">
        <f>I102-3*(X102)</f>
        <v>-0.99603496502974598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</row>
    <row r="103" spans="1:337" s="1" customFormat="1" ht="15" thickBot="1" x14ac:dyDescent="0.4">
      <c r="A103" s="182"/>
      <c r="B103" s="95">
        <v>0</v>
      </c>
      <c r="C103" s="94">
        <v>1</v>
      </c>
      <c r="D103" s="287">
        <v>1</v>
      </c>
      <c r="E103" s="36">
        <v>-0.5243190143562344</v>
      </c>
      <c r="F103" s="35">
        <v>0.66097463609225515</v>
      </c>
      <c r="G103" s="286">
        <v>-0.16007463369895908</v>
      </c>
      <c r="H103" s="286">
        <v>-5.4008162554787589E-2</v>
      </c>
      <c r="I103" s="34"/>
      <c r="J103" s="210"/>
      <c r="K103" s="285">
        <v>-5.4008162554787589E-2</v>
      </c>
      <c r="L103" s="285">
        <v>0.60696647353746758</v>
      </c>
      <c r="M103" s="285">
        <v>-0.57832717691102198</v>
      </c>
      <c r="N103" s="285">
        <v>8.264745918123316E-2</v>
      </c>
      <c r="O103" s="133">
        <f>1/(1+EXP(-K103))</f>
        <v>0.48650124039211906</v>
      </c>
      <c r="P103" s="133">
        <f>1/(1+EXP(-L103))</f>
        <v>0.64724850352358931</v>
      </c>
      <c r="Q103" s="133">
        <f>1/(1+EXP(-M103))</f>
        <v>0.35931760100055549</v>
      </c>
      <c r="R103" s="133">
        <f>1/(1+EXP(-N103))</f>
        <v>0.52065011174116094</v>
      </c>
      <c r="S103" s="341">
        <v>0.11997653142043063</v>
      </c>
      <c r="T103" s="273">
        <f>1/(1+EXP(-S103))</f>
        <v>0.52995820568670138</v>
      </c>
      <c r="U103" s="147"/>
      <c r="V103" s="88">
        <v>-0.11751044857832466</v>
      </c>
      <c r="W103" s="278">
        <v>3.7007522940598336E-3</v>
      </c>
      <c r="X103" s="278"/>
      <c r="Y103" s="284">
        <v>-4.9289060721342858E-3</v>
      </c>
      <c r="Z103" s="66">
        <v>4.2947602083677266E-3</v>
      </c>
      <c r="AA103" s="66">
        <v>4.2929880633505117E-3</v>
      </c>
      <c r="AB103" s="88">
        <v>-4.7308979372923153E-3</v>
      </c>
      <c r="AC103" s="278">
        <v>-4.3790987394180369E-4</v>
      </c>
      <c r="AD103" s="283">
        <v>-4.3613772892458873E-4</v>
      </c>
      <c r="AE103" s="282">
        <f>SUM(Y103:AB103)</f>
        <v>-1.0720557377083629E-3</v>
      </c>
      <c r="AF103" s="340">
        <v>-0.52300528473440899</v>
      </c>
      <c r="AG103" s="339">
        <v>0.66228304927902892</v>
      </c>
      <c r="AH103" s="279">
        <v>-5.0791995341662503E-2</v>
      </c>
      <c r="AI103" s="338">
        <v>-0.17117689058113858</v>
      </c>
      <c r="AJ103" s="337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</row>
    <row r="104" spans="1:337" s="1" customFormat="1" ht="15" thickBot="1" x14ac:dyDescent="0.4">
      <c r="A104" s="182"/>
      <c r="B104" s="95">
        <v>1</v>
      </c>
      <c r="C104" s="94">
        <v>0</v>
      </c>
      <c r="D104" s="287">
        <v>1</v>
      </c>
      <c r="E104" s="36">
        <v>-0.14702859037265131</v>
      </c>
      <c r="F104" s="35">
        <v>0.55255484243302799</v>
      </c>
      <c r="G104" s="286">
        <v>0.31437780490396794</v>
      </c>
      <c r="H104" s="286">
        <v>-0.1930036081462134</v>
      </c>
      <c r="I104" s="34"/>
      <c r="J104" s="210"/>
      <c r="K104" s="285">
        <v>-0.1930036081462134</v>
      </c>
      <c r="L104" s="285">
        <v>0.35955123428681457</v>
      </c>
      <c r="M104" s="285">
        <v>-0.34003219851886468</v>
      </c>
      <c r="N104" s="285">
        <v>0.21252264391416328</v>
      </c>
      <c r="O104" s="133">
        <f>1/(1+EXP(-K104))</f>
        <v>0.45189832254165241</v>
      </c>
      <c r="P104" s="133">
        <f>1/(1+EXP(-L104))</f>
        <v>0.58893179619504077</v>
      </c>
      <c r="Q104" s="133">
        <f>1/(1+EXP(-M104))</f>
        <v>0.41580165568060284</v>
      </c>
      <c r="R104" s="133">
        <f>1/(1+EXP(-N104))</f>
        <v>0.5529315856755066</v>
      </c>
      <c r="S104" s="341">
        <v>0.13625352087113995</v>
      </c>
      <c r="T104" s="273">
        <f>1/(1+EXP(-S104))</f>
        <v>0.5340107789199332</v>
      </c>
      <c r="U104" s="147"/>
      <c r="V104" s="88">
        <v>-0.1164973052700167</v>
      </c>
      <c r="W104" s="278">
        <v>3.5311000049113375E-3</v>
      </c>
      <c r="X104" s="278"/>
      <c r="Y104" s="284">
        <v>9.5975064423471281E-3</v>
      </c>
      <c r="Z104" s="66">
        <v>-8.9434945982806383E-3</v>
      </c>
      <c r="AA104" s="66">
        <v>-8.8963998282340067E-3</v>
      </c>
      <c r="AB104" s="88">
        <v>9.2027946220033362E-3</v>
      </c>
      <c r="AC104" s="278">
        <v>3.0639479376932954E-4</v>
      </c>
      <c r="AD104" s="283">
        <v>2.5930002372269792E-4</v>
      </c>
      <c r="AE104" s="282">
        <f>SUM(Y104:AB104)</f>
        <v>9.6040663783581934E-4</v>
      </c>
      <c r="AF104" s="340">
        <v>-0.14794777475395932</v>
      </c>
      <c r="AG104" s="339">
        <v>0.55177694236185992</v>
      </c>
      <c r="AH104" s="279">
        <v>-0.19588482805972085</v>
      </c>
      <c r="AI104" s="338">
        <v>0.30378450488923392</v>
      </c>
      <c r="AJ104" s="337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</row>
    <row r="105" spans="1:337" s="1" customFormat="1" ht="15" thickBot="1" x14ac:dyDescent="0.4">
      <c r="A105" s="183"/>
      <c r="B105" s="277">
        <v>1</v>
      </c>
      <c r="C105" s="276">
        <v>1</v>
      </c>
      <c r="D105" s="275">
        <v>0</v>
      </c>
      <c r="E105" s="18"/>
      <c r="F105" s="17"/>
      <c r="G105" s="274"/>
      <c r="H105" s="274"/>
      <c r="I105" s="16"/>
      <c r="J105" s="241"/>
      <c r="K105" s="270"/>
      <c r="L105" s="270"/>
      <c r="M105" s="270"/>
      <c r="N105" s="270"/>
      <c r="O105" s="129"/>
      <c r="P105" s="129"/>
      <c r="Q105" s="129"/>
      <c r="R105" s="129"/>
      <c r="S105" s="336">
        <v>-0.10538873987209885</v>
      </c>
      <c r="T105" s="273">
        <f>1/(1+EXP(-S105))</f>
        <v>0.47367717402382914</v>
      </c>
      <c r="U105" s="272"/>
      <c r="V105" s="269">
        <v>0.11841929350595728</v>
      </c>
      <c r="W105" s="263"/>
      <c r="X105" s="263"/>
      <c r="Y105" s="271"/>
      <c r="Z105" s="270"/>
      <c r="AA105" s="270"/>
      <c r="AB105" s="269"/>
      <c r="AC105" s="263"/>
      <c r="AD105" s="268"/>
      <c r="AE105" s="267"/>
      <c r="AF105" s="335"/>
      <c r="AG105" s="334"/>
      <c r="AH105" s="264"/>
      <c r="AI105" s="333"/>
      <c r="AJ105" s="332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</row>
    <row r="106" spans="1:337" s="1" customFormat="1" ht="15" thickBot="1" x14ac:dyDescent="0.4">
      <c r="A106" s="181">
        <f>A102+1</f>
        <v>25</v>
      </c>
      <c r="B106" s="108">
        <v>0</v>
      </c>
      <c r="C106" s="107">
        <v>0</v>
      </c>
      <c r="D106" s="297">
        <v>0</v>
      </c>
      <c r="E106" s="103" cm="1">
        <f t="array" ref="E106:F108">AF102:AG104</f>
        <v>-0.45244941460563287</v>
      </c>
      <c r="F106" s="286">
        <v>-0.49830561814858781</v>
      </c>
      <c r="G106" s="286" cm="1">
        <f t="array" ref="G106:G108">AI102:AI104</f>
        <v>2.1387124239407997</v>
      </c>
      <c r="H106" s="286" cm="1">
        <f t="array" ref="H106:H108">AH102:AH104</f>
        <v>0.45566845755979873</v>
      </c>
      <c r="I106" s="296">
        <f>AJ102</f>
        <v>-0.99603496502974598</v>
      </c>
      <c r="J106" s="295">
        <v>3</v>
      </c>
      <c r="K106" s="294" cm="1">
        <f t="array" ref="K106:N108" xml:space="preserve"> MMULT(E106:F108, TRANSPOSE(B106:C109))+H106:H108</f>
        <v>0.45566845755979873</v>
      </c>
      <c r="L106" s="294">
        <v>-4.263716058878908E-2</v>
      </c>
      <c r="M106" s="294">
        <v>3.2190429541658627E-3</v>
      </c>
      <c r="N106" s="294">
        <v>-0.49508657519442195</v>
      </c>
      <c r="O106" s="135">
        <f>(EXP(K106)-EXP(-K106))/(EXP(K106)+EXP(-K106))</f>
        <v>0.42654731803007673</v>
      </c>
      <c r="P106" s="135">
        <f>1/(1+EXP(-L106))</f>
        <v>0.48934232437731912</v>
      </c>
      <c r="Q106" s="135">
        <f>1/(1+EXP(-M106))</f>
        <v>0.5008047600436154</v>
      </c>
      <c r="R106" s="135">
        <f>1/(1+EXP(-N106))</f>
        <v>0.37869603472027163</v>
      </c>
      <c r="S106" s="344" cm="1">
        <f t="array" ref="S106:S109">MMULT(TRANSPOSE(O106:R108), G106:G108)+I106</f>
        <v>-3.0125279018169193E-2</v>
      </c>
      <c r="T106" s="273">
        <f>1/(1+EXP(-S106))</f>
        <v>0.49246924977018508</v>
      </c>
      <c r="U106" s="292" cm="1">
        <f t="array" ref="U106">0.25*(-SUMPRODUCT(D106:D109,LN(T106:T109))-SUMPRODUCT(1-D106:D109,LN(1-T106:T109)))</f>
        <v>0.64513572351518278</v>
      </c>
      <c r="V106" s="99" cm="1">
        <f t="array" ref="V106:V109">0.25*(T106:T109-D106:D109)</f>
        <v>0.12311731244254627</v>
      </c>
      <c r="W106" s="288" cm="1">
        <f t="array" ref="W106:W108" xml:space="preserve"> TRANSPOSE(MMULT( TRANSPOSE(_xlfn.ANCHORARRAY(V106)), TRANSPOSE(O106:R108)))</f>
        <v>-1.8499766408737885E-2</v>
      </c>
      <c r="X106" s="288">
        <f>SUM(_xlfn.ANCHORARRAY(V106))</f>
        <v>7.4592426949086771E-3</v>
      </c>
      <c r="Y106" s="291" cm="1">
        <f t="array" ref="Y106:AB108">(G106:G108)*(TRANSPOSE(_xlfn.ANCHORARRAY(V106))*(O106:R108)*(1-O106:R108))</f>
        <v>6.4407482285337284E-2</v>
      </c>
      <c r="Z106" s="60">
        <v>-6.2860980659993931E-2</v>
      </c>
      <c r="AA106" s="60">
        <v>-6.21840588784267E-2</v>
      </c>
      <c r="AB106" s="99">
        <v>5.9512074983084209E-2</v>
      </c>
      <c r="AC106" s="288" cm="1">
        <f t="array" ref="AC106:AD108">MMULT((_xlfn.ANCHORARRAY(Y106)),(B106:C109))</f>
        <v>-2.6719838953424904E-3</v>
      </c>
      <c r="AD106" s="290">
        <v>-3.348905676909722E-3</v>
      </c>
      <c r="AE106" s="282">
        <f>SUM(Y106:AB106)</f>
        <v>-1.1254822699991382E-3</v>
      </c>
      <c r="AF106" s="340" cm="1">
        <f t="array" ref="AF106:AG108">E106:F108-3*(_xlfn.ANCHORARRAY(AC106))</f>
        <v>-0.44443346291960539</v>
      </c>
      <c r="AG106" s="339">
        <v>-0.48825890111785863</v>
      </c>
      <c r="AH106" s="289" cm="1">
        <f t="array" ref="AH106:AH108">(H106:H108)-3*(AE106:AE108)</f>
        <v>0.45904490436979617</v>
      </c>
      <c r="AI106" s="343" cm="1">
        <f t="array" ref="AI106:AI108">G106:G108-3*(_xlfn.ANCHORARRAY(W106))</f>
        <v>2.1942117231670135</v>
      </c>
      <c r="AJ106" s="342">
        <f>I106-3*(X106)</f>
        <v>-1.0184126931144719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</row>
    <row r="107" spans="1:337" s="1" customFormat="1" ht="15" thickBot="1" x14ac:dyDescent="0.4">
      <c r="A107" s="182"/>
      <c r="B107" s="95">
        <v>0</v>
      </c>
      <c r="C107" s="94">
        <v>1</v>
      </c>
      <c r="D107" s="287">
        <v>1</v>
      </c>
      <c r="E107" s="36">
        <v>-0.52300528473440899</v>
      </c>
      <c r="F107" s="35">
        <v>0.66228304927902892</v>
      </c>
      <c r="G107" s="286">
        <v>-0.17117689058113858</v>
      </c>
      <c r="H107" s="286">
        <v>-5.0791995341662503E-2</v>
      </c>
      <c r="I107" s="34"/>
      <c r="J107" s="210"/>
      <c r="K107" s="285">
        <v>-5.0791995341662503E-2</v>
      </c>
      <c r="L107" s="285">
        <v>0.61149105393736647</v>
      </c>
      <c r="M107" s="285">
        <v>-0.57379728007607145</v>
      </c>
      <c r="N107" s="285">
        <v>8.8485769202957421E-2</v>
      </c>
      <c r="O107" s="133">
        <f>1/(1+EXP(-K107))</f>
        <v>0.48730473034697014</v>
      </c>
      <c r="P107" s="133">
        <f>1/(1+EXP(-L107))</f>
        <v>0.64828085656659651</v>
      </c>
      <c r="Q107" s="133">
        <f>1/(1+EXP(-M107))</f>
        <v>0.36036108479032802</v>
      </c>
      <c r="R107" s="133">
        <f>1/(1+EXP(-N107))</f>
        <v>0.52210701984716767</v>
      </c>
      <c r="S107" s="341">
        <v>0.11819600462693436</v>
      </c>
      <c r="T107" s="273">
        <f>1/(1+EXP(-S107))</f>
        <v>0.52951464845782292</v>
      </c>
      <c r="U107" s="147"/>
      <c r="V107" s="88">
        <v>-0.11762133788554427</v>
      </c>
      <c r="W107" s="278">
        <v>3.5804251660278771E-3</v>
      </c>
      <c r="X107" s="278"/>
      <c r="Y107" s="284">
        <v>-5.2653130511055813E-3</v>
      </c>
      <c r="Z107" s="66">
        <v>4.59082197958948E-3</v>
      </c>
      <c r="AA107" s="66">
        <v>4.5888692845919088E-3</v>
      </c>
      <c r="AB107" s="88">
        <v>-5.0511833650169107E-3</v>
      </c>
      <c r="AC107" s="278">
        <v>-4.6231408042500186E-4</v>
      </c>
      <c r="AD107" s="283">
        <v>-4.603613854274307E-4</v>
      </c>
      <c r="AE107" s="282">
        <f>SUM(Y107:AB107)</f>
        <v>-1.1368051519411032E-3</v>
      </c>
      <c r="AF107" s="340">
        <v>-0.52161834249313399</v>
      </c>
      <c r="AG107" s="339">
        <v>0.66366413343531117</v>
      </c>
      <c r="AH107" s="279">
        <v>-4.7381579885839194E-2</v>
      </c>
      <c r="AI107" s="338">
        <v>-0.1819181660792222</v>
      </c>
      <c r="AJ107" s="33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</row>
    <row r="108" spans="1:337" s="1" customFormat="1" ht="15" thickBot="1" x14ac:dyDescent="0.4">
      <c r="A108" s="182"/>
      <c r="B108" s="95">
        <v>1</v>
      </c>
      <c r="C108" s="94">
        <v>0</v>
      </c>
      <c r="D108" s="287">
        <v>1</v>
      </c>
      <c r="E108" s="36">
        <v>-0.14794777475395932</v>
      </c>
      <c r="F108" s="35">
        <v>0.55177694236185992</v>
      </c>
      <c r="G108" s="286">
        <v>0.30378450488923392</v>
      </c>
      <c r="H108" s="286">
        <v>-0.19588482805972085</v>
      </c>
      <c r="I108" s="34"/>
      <c r="J108" s="210"/>
      <c r="K108" s="285">
        <v>-0.19588482805972085</v>
      </c>
      <c r="L108" s="285">
        <v>0.35589211430213907</v>
      </c>
      <c r="M108" s="285">
        <v>-0.34383260281368017</v>
      </c>
      <c r="N108" s="285">
        <v>0.20794433954817976</v>
      </c>
      <c r="O108" s="133">
        <f>1/(1+EXP(-K108))</f>
        <v>0.45118478343151386</v>
      </c>
      <c r="P108" s="133">
        <f>1/(1+EXP(-L108))</f>
        <v>0.58804566831452354</v>
      </c>
      <c r="Q108" s="133">
        <f>1/(1+EXP(-M108))</f>
        <v>0.41487879346094975</v>
      </c>
      <c r="R108" s="133">
        <f>1/(1+EXP(-N108))</f>
        <v>0.55179956450774736</v>
      </c>
      <c r="S108" s="341">
        <v>0.13939065612394841</v>
      </c>
      <c r="T108" s="273">
        <f>1/(1+EXP(-S108))</f>
        <v>0.53479134998069722</v>
      </c>
      <c r="U108" s="147"/>
      <c r="V108" s="88">
        <v>-0.1163021625048257</v>
      </c>
      <c r="W108" s="278">
        <v>3.3894519741865317E-3</v>
      </c>
      <c r="X108" s="278"/>
      <c r="Y108" s="284">
        <v>9.2611588451226787E-3</v>
      </c>
      <c r="Z108" s="66">
        <v>-8.6558926573723181E-3</v>
      </c>
      <c r="AA108" s="66">
        <v>-8.5767052066803868E-3</v>
      </c>
      <c r="AB108" s="88">
        <v>8.885401629918202E-3</v>
      </c>
      <c r="AC108" s="278">
        <v>3.0869642323781525E-4</v>
      </c>
      <c r="AD108" s="283">
        <v>2.295089725458839E-4</v>
      </c>
      <c r="AE108" s="282">
        <f>SUM(Y108:AB108)</f>
        <v>9.1396261098817579E-4</v>
      </c>
      <c r="AF108" s="340">
        <v>-0.14887386402367275</v>
      </c>
      <c r="AG108" s="339">
        <v>0.55108841544422227</v>
      </c>
      <c r="AH108" s="279">
        <v>-0.19862671589268538</v>
      </c>
      <c r="AI108" s="338">
        <v>0.29361614896667432</v>
      </c>
      <c r="AJ108" s="337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</row>
    <row r="109" spans="1:337" s="1" customFormat="1" ht="15" thickBot="1" x14ac:dyDescent="0.4">
      <c r="A109" s="183"/>
      <c r="B109" s="277">
        <v>1</v>
      </c>
      <c r="C109" s="276">
        <v>1</v>
      </c>
      <c r="D109" s="275">
        <v>0</v>
      </c>
      <c r="E109" s="18"/>
      <c r="F109" s="17"/>
      <c r="G109" s="274"/>
      <c r="H109" s="274"/>
      <c r="I109" s="16"/>
      <c r="J109" s="241"/>
      <c r="K109" s="270"/>
      <c r="L109" s="270"/>
      <c r="M109" s="270"/>
      <c r="N109" s="270"/>
      <c r="O109" s="129"/>
      <c r="P109" s="129"/>
      <c r="Q109" s="129"/>
      <c r="R109" s="129"/>
      <c r="S109" s="336">
        <v>-0.10785754938232661</v>
      </c>
      <c r="T109" s="273">
        <f>1/(1+EXP(-S109))</f>
        <v>0.47306172257092949</v>
      </c>
      <c r="U109" s="272"/>
      <c r="V109" s="269">
        <v>0.11826543064273237</v>
      </c>
      <c r="W109" s="263"/>
      <c r="X109" s="263"/>
      <c r="Y109" s="271"/>
      <c r="Z109" s="270"/>
      <c r="AA109" s="270"/>
      <c r="AB109" s="269"/>
      <c r="AC109" s="263"/>
      <c r="AD109" s="268"/>
      <c r="AE109" s="267"/>
      <c r="AF109" s="335"/>
      <c r="AG109" s="334"/>
      <c r="AH109" s="264"/>
      <c r="AI109" s="333"/>
      <c r="AJ109" s="332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</row>
    <row r="110" spans="1:337" s="1" customFormat="1" ht="15" thickBot="1" x14ac:dyDescent="0.4">
      <c r="A110" s="181">
        <f>A106+1</f>
        <v>26</v>
      </c>
      <c r="B110" s="108">
        <v>0</v>
      </c>
      <c r="C110" s="107">
        <v>0</v>
      </c>
      <c r="D110" s="297">
        <v>0</v>
      </c>
      <c r="E110" s="103" cm="1">
        <f t="array" ref="E110:F112">AF106:AG108</f>
        <v>-0.44443346291960539</v>
      </c>
      <c r="F110" s="286">
        <v>-0.48825890111785863</v>
      </c>
      <c r="G110" s="286" cm="1">
        <f t="array" ref="G110:G112">AI106:AI108</f>
        <v>2.1942117231670135</v>
      </c>
      <c r="H110" s="286" cm="1">
        <f t="array" ref="H110:H112">AH106:AH108</f>
        <v>0.45904490436979617</v>
      </c>
      <c r="I110" s="296">
        <f>AJ106</f>
        <v>-1.0184126931144719</v>
      </c>
      <c r="J110" s="295">
        <v>3</v>
      </c>
      <c r="K110" s="294" cm="1">
        <f t="array" ref="K110:N112" xml:space="preserve"> MMULT(E110:F112, TRANSPOSE(B110:C113))+H110:H112</f>
        <v>0.45904490436979617</v>
      </c>
      <c r="L110" s="294">
        <v>-2.9213996748062465E-2</v>
      </c>
      <c r="M110" s="294">
        <v>1.4611441450190776E-2</v>
      </c>
      <c r="N110" s="294">
        <v>-0.47364745966766786</v>
      </c>
      <c r="O110" s="135">
        <f>(EXP(K110)-EXP(-K110))/(EXP(K110)+EXP(-K110))</f>
        <v>0.42930546247921436</v>
      </c>
      <c r="P110" s="135">
        <f>1/(1+EXP(-L110))</f>
        <v>0.49269702020423423</v>
      </c>
      <c r="Q110" s="135">
        <f>1/(1+EXP(-M110))</f>
        <v>0.50365279537522023</v>
      </c>
      <c r="R110" s="135">
        <f>1/(1+EXP(-N110))</f>
        <v>0.3837533029542754</v>
      </c>
      <c r="S110" s="344" cm="1">
        <f t="array" ref="S110:S113">MMULT(TRANSPOSE(O110:R112), G110:G112)+I110</f>
        <v>-3.2954389935416328E-2</v>
      </c>
      <c r="T110" s="273">
        <f>1/(1+EXP(-S110))</f>
        <v>0.49176214802263818</v>
      </c>
      <c r="U110" s="292" cm="1">
        <f t="array" ref="U110">0.25*(-SUMPRODUCT(D110:D113,LN(T110:T113))-SUMPRODUCT(1-D110:D113,LN(1-T110:T113)))</f>
        <v>0.64432642105427562</v>
      </c>
      <c r="V110" s="99" cm="1">
        <f t="array" ref="V110:V113">0.25*(T110:T113-D110:D113)</f>
        <v>0.12294053700565954</v>
      </c>
      <c r="W110" s="288" cm="1">
        <f t="array" ref="W110:W112" xml:space="preserve"> TRANSPOSE(MMULT( TRANSPOSE(_xlfn.ANCHORARRAY(V110)), TRANSPOSE(O110:R112)))</f>
        <v>-1.8354175483321515E-2</v>
      </c>
      <c r="X110" s="288">
        <f>SUM(_xlfn.ANCHORARRAY(V110))</f>
        <v>7.2690392291267503E-3</v>
      </c>
      <c r="Y110" s="291" cm="1">
        <f t="array" ref="Y110:AB112">(G110:G112)*(TRANSPOSE(_xlfn.ANCHORARRAY(V110))*(O110:R112)*(1-O110:R112))</f>
        <v>6.6091219734970966E-2</v>
      </c>
      <c r="Z110" s="60">
        <v>-6.4550264315224384E-2</v>
      </c>
      <c r="AA110" s="60">
        <v>-6.3688267800185897E-2</v>
      </c>
      <c r="AB110" s="99">
        <v>6.1300916518898602E-2</v>
      </c>
      <c r="AC110" s="288" cm="1">
        <f t="array" ref="AC110:AD112">MMULT((_xlfn.ANCHORARRAY(Y110)),(B110:C113))</f>
        <v>-2.3873512812872949E-3</v>
      </c>
      <c r="AD110" s="290">
        <v>-3.2493477963257827E-3</v>
      </c>
      <c r="AE110" s="282">
        <f>SUM(Y110:AB110)</f>
        <v>-8.4639586154071356E-4</v>
      </c>
      <c r="AF110" s="340" cm="1">
        <f t="array" ref="AF110:AG112">E110:F112-3*(_xlfn.ANCHORARRAY(AC110))</f>
        <v>-0.43727140907574352</v>
      </c>
      <c r="AG110" s="339">
        <v>-0.4785108577288813</v>
      </c>
      <c r="AH110" s="289" cm="1">
        <f t="array" ref="AH110:AH112">(H110:H112)-3*(AE110:AE112)</f>
        <v>0.4615840919544183</v>
      </c>
      <c r="AI110" s="343" cm="1">
        <f t="array" ref="AI110:AI112">G110:G112-3*(_xlfn.ANCHORARRAY(W110))</f>
        <v>2.249274249616978</v>
      </c>
      <c r="AJ110" s="342">
        <f>I110-3*(X110)</f>
        <v>-1.0402198108018521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</row>
    <row r="111" spans="1:337" s="1" customFormat="1" ht="15" thickBot="1" x14ac:dyDescent="0.4">
      <c r="A111" s="182"/>
      <c r="B111" s="95">
        <v>0</v>
      </c>
      <c r="C111" s="94">
        <v>1</v>
      </c>
      <c r="D111" s="287">
        <v>1</v>
      </c>
      <c r="E111" s="36">
        <v>-0.52161834249313399</v>
      </c>
      <c r="F111" s="35">
        <v>0.66366413343531117</v>
      </c>
      <c r="G111" s="286">
        <v>-0.1819181660792222</v>
      </c>
      <c r="H111" s="286">
        <v>-4.7381579885839194E-2</v>
      </c>
      <c r="I111" s="34"/>
      <c r="J111" s="210"/>
      <c r="K111" s="285">
        <v>-4.7381579885839194E-2</v>
      </c>
      <c r="L111" s="285">
        <v>0.61628255354947192</v>
      </c>
      <c r="M111" s="285">
        <v>-0.56899992237897323</v>
      </c>
      <c r="N111" s="285">
        <v>9.4664211056337988E-2</v>
      </c>
      <c r="O111" s="133">
        <f>1/(1+EXP(-K111))</f>
        <v>0.48815682062104443</v>
      </c>
      <c r="P111" s="133">
        <f>1/(1+EXP(-L111))</f>
        <v>0.64937260198943036</v>
      </c>
      <c r="Q111" s="133">
        <f>1/(1+EXP(-M111))</f>
        <v>0.36146761955208301</v>
      </c>
      <c r="R111" s="133">
        <f>1/(1+EXP(-N111))</f>
        <v>0.52364839534537599</v>
      </c>
      <c r="S111" s="341">
        <v>0.11695184455713736</v>
      </c>
      <c r="T111" s="273">
        <f>1/(1+EXP(-S111))</f>
        <v>0.52920468090389983</v>
      </c>
      <c r="U111" s="147"/>
      <c r="V111" s="88">
        <v>-0.11769882977402504</v>
      </c>
      <c r="W111" s="278">
        <v>3.4760447918558007E-3</v>
      </c>
      <c r="X111" s="278"/>
      <c r="Y111" s="284">
        <v>-5.5881423058221653E-3</v>
      </c>
      <c r="Z111" s="66">
        <v>4.8751504641007552E-3</v>
      </c>
      <c r="AA111" s="66">
        <v>4.875200380847172E-3</v>
      </c>
      <c r="AB111" s="88">
        <v>-5.3607454355913201E-3</v>
      </c>
      <c r="AC111" s="278">
        <v>-4.85545054744148E-4</v>
      </c>
      <c r="AD111" s="283">
        <v>-4.8559497149056486E-4</v>
      </c>
      <c r="AE111" s="282">
        <f>SUM(Y111:AB111)</f>
        <v>-1.1985368964655581E-3</v>
      </c>
      <c r="AF111" s="340">
        <v>-0.52016170732890155</v>
      </c>
      <c r="AG111" s="339">
        <v>0.66512091834978282</v>
      </c>
      <c r="AH111" s="279">
        <v>-4.3785969196442523E-2</v>
      </c>
      <c r="AI111" s="338">
        <v>-0.19234630045478962</v>
      </c>
      <c r="AJ111" s="337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</row>
    <row r="112" spans="1:337" s="1" customFormat="1" ht="15" thickBot="1" x14ac:dyDescent="0.4">
      <c r="A112" s="182"/>
      <c r="B112" s="95">
        <v>1</v>
      </c>
      <c r="C112" s="94">
        <v>0</v>
      </c>
      <c r="D112" s="287">
        <v>1</v>
      </c>
      <c r="E112" s="36">
        <v>-0.14887386402367275</v>
      </c>
      <c r="F112" s="35">
        <v>0.55108841544422227</v>
      </c>
      <c r="G112" s="286">
        <v>0.29361614896667432</v>
      </c>
      <c r="H112" s="286">
        <v>-0.19862671589268538</v>
      </c>
      <c r="I112" s="34"/>
      <c r="J112" s="210"/>
      <c r="K112" s="285">
        <v>-0.19862671589268538</v>
      </c>
      <c r="L112" s="285">
        <v>0.35246169955153689</v>
      </c>
      <c r="M112" s="285">
        <v>-0.34750057991635813</v>
      </c>
      <c r="N112" s="285">
        <v>0.20358783552786414</v>
      </c>
      <c r="O112" s="133">
        <f>1/(1+EXP(-K112))</f>
        <v>0.45050593647348952</v>
      </c>
      <c r="P112" s="133">
        <f>1/(1+EXP(-L112))</f>
        <v>0.58721440708495487</v>
      </c>
      <c r="Q112" s="133">
        <f>1/(1+EXP(-M112))</f>
        <v>0.4139886548722258</v>
      </c>
      <c r="R112" s="133">
        <f>1/(1+EXP(-N112))</f>
        <v>0.55072188636216246</v>
      </c>
      <c r="S112" s="341">
        <v>0.1425044030172129</v>
      </c>
      <c r="T112" s="273">
        <f>1/(1+EXP(-S112))</f>
        <v>0.53556593316879542</v>
      </c>
      <c r="U112" s="147"/>
      <c r="V112" s="88">
        <v>-0.11610851670780115</v>
      </c>
      <c r="W112" s="278">
        <v>3.2633820088434559E-3</v>
      </c>
      <c r="X112" s="278"/>
      <c r="Y112" s="284">
        <v>8.9359054948445794E-3</v>
      </c>
      <c r="Z112" s="66">
        <v>-8.3767068358658377E-3</v>
      </c>
      <c r="AA112" s="66">
        <v>-8.2706278379315722E-3</v>
      </c>
      <c r="AB112" s="88">
        <v>8.5824097018453709E-3</v>
      </c>
      <c r="AC112" s="278">
        <v>3.117818639137987E-4</v>
      </c>
      <c r="AD112" s="283">
        <v>2.0570286597953319E-4</v>
      </c>
      <c r="AE112" s="282">
        <f>SUM(Y112:AB112)</f>
        <v>8.709805228925404E-4</v>
      </c>
      <c r="AF112" s="340">
        <v>-0.14980920961541416</v>
      </c>
      <c r="AG112" s="339">
        <v>0.55047130684628365</v>
      </c>
      <c r="AH112" s="279">
        <v>-0.20123965746136299</v>
      </c>
      <c r="AI112" s="338">
        <v>0.28382600294014393</v>
      </c>
      <c r="AJ112" s="337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</row>
    <row r="113" spans="1:337" s="1" customFormat="1" ht="15" thickBot="1" x14ac:dyDescent="0.4">
      <c r="A113" s="183"/>
      <c r="B113" s="277">
        <v>1</v>
      </c>
      <c r="C113" s="276">
        <v>1</v>
      </c>
      <c r="D113" s="275">
        <v>0</v>
      </c>
      <c r="E113" s="18"/>
      <c r="F113" s="17"/>
      <c r="G113" s="274"/>
      <c r="H113" s="274"/>
      <c r="I113" s="16"/>
      <c r="J113" s="241"/>
      <c r="K113" s="270"/>
      <c r="L113" s="270"/>
      <c r="M113" s="270"/>
      <c r="N113" s="270"/>
      <c r="O113" s="129"/>
      <c r="P113" s="129"/>
      <c r="Q113" s="129"/>
      <c r="R113" s="129"/>
      <c r="S113" s="336">
        <v>-0.10993701329437611</v>
      </c>
      <c r="T113" s="273">
        <f>1/(1+EXP(-S113))</f>
        <v>0.47254339482117358</v>
      </c>
      <c r="U113" s="272"/>
      <c r="V113" s="269">
        <v>0.11813584870529339</v>
      </c>
      <c r="W113" s="263"/>
      <c r="X113" s="263"/>
      <c r="Y113" s="271"/>
      <c r="Z113" s="270"/>
      <c r="AA113" s="270"/>
      <c r="AB113" s="269"/>
      <c r="AC113" s="263"/>
      <c r="AD113" s="268"/>
      <c r="AE113" s="267"/>
      <c r="AF113" s="335"/>
      <c r="AG113" s="334"/>
      <c r="AH113" s="264"/>
      <c r="AI113" s="333"/>
      <c r="AJ113" s="332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</row>
    <row r="114" spans="1:337" s="1" customFormat="1" ht="15" thickBot="1" x14ac:dyDescent="0.4">
      <c r="A114" s="181">
        <f>A110+1</f>
        <v>27</v>
      </c>
      <c r="B114" s="108">
        <v>0</v>
      </c>
      <c r="C114" s="107">
        <v>0</v>
      </c>
      <c r="D114" s="297">
        <v>0</v>
      </c>
      <c r="E114" s="103" cm="1">
        <f t="array" ref="E114:F116">AF110:AG112</f>
        <v>-0.43727140907574352</v>
      </c>
      <c r="F114" s="286">
        <v>-0.4785108577288813</v>
      </c>
      <c r="G114" s="286" cm="1">
        <f t="array" ref="G114:G116">AI110:AI112</f>
        <v>2.249274249616978</v>
      </c>
      <c r="H114" s="286" cm="1">
        <f t="array" ref="H114:H116">AH110:AH112</f>
        <v>0.4615840919544183</v>
      </c>
      <c r="I114" s="296">
        <f>AJ110</f>
        <v>-1.0402198108018521</v>
      </c>
      <c r="J114" s="295">
        <v>3</v>
      </c>
      <c r="K114" s="294" cm="1">
        <f t="array" ref="K114:N116" xml:space="preserve"> MMULT(E114:F116, TRANSPOSE(B114:C117))+H114:H116</f>
        <v>0.4615840919544183</v>
      </c>
      <c r="L114" s="294">
        <v>-1.6926765774463004E-2</v>
      </c>
      <c r="M114" s="294">
        <v>2.4312682878674774E-2</v>
      </c>
      <c r="N114" s="294">
        <v>-0.45419817485020653</v>
      </c>
      <c r="O114" s="135">
        <f>(EXP(K114)-EXP(-K114))/(EXP(K114)+EXP(-K114))</f>
        <v>0.43137440993765491</v>
      </c>
      <c r="P114" s="135">
        <f>1/(1+EXP(-L114))</f>
        <v>0.49576840959055318</v>
      </c>
      <c r="Q114" s="135">
        <f>1/(1+EXP(-M114))</f>
        <v>0.50607787133348914</v>
      </c>
      <c r="R114" s="135">
        <f>1/(1+EXP(-N114))</f>
        <v>0.3883630772395375</v>
      </c>
      <c r="S114" s="344" cm="1">
        <f t="array" ref="S114:S117">MMULT(TRANSPOSE(O114:R116), G114:G116)+I114</f>
        <v>-3.632669322088744E-2</v>
      </c>
      <c r="T114" s="273">
        <f>1/(1+EXP(-S114))</f>
        <v>0.49091932526602045</v>
      </c>
      <c r="U114" s="292" cm="1">
        <f t="array" ref="U114">0.25*(-SUMPRODUCT(D114:D117,LN(T114:T117))-SUMPRODUCT(1-D114:D117,LN(1-T114:T117)))</f>
        <v>0.6434317718502538</v>
      </c>
      <c r="V114" s="99" cm="1">
        <f t="array" ref="V114:V117">0.25*(T114:T117-D114:D117)</f>
        <v>0.12272983131650511</v>
      </c>
      <c r="W114" s="288" cm="1">
        <f t="array" ref="W114:W116" xml:space="preserve"> TRANSPOSE(MMULT( TRANSPOSE(_xlfn.ANCHORARRAY(V114)), TRANSPOSE(O114:R116)))</f>
        <v>-1.8257378618972676E-2</v>
      </c>
      <c r="X114" s="288">
        <f>SUM(_xlfn.ANCHORARRAY(V114))</f>
        <v>7.0947025115723344E-3</v>
      </c>
      <c r="Y114" s="291" cm="1">
        <f t="array" ref="Y114:AB116">(G114:G116)*(TRANSPOSE(_xlfn.ANCHORARRAY(V114))*(O114:R116)*(1-O114:R116))</f>
        <v>6.7713198311374775E-2</v>
      </c>
      <c r="Z114" s="60">
        <v>-6.6205190090025026E-2</v>
      </c>
      <c r="AA114" s="60">
        <v>-6.5172348550498901E-2</v>
      </c>
      <c r="AB114" s="99">
        <v>6.3059601246205063E-2</v>
      </c>
      <c r="AC114" s="288" cm="1">
        <f t="array" ref="AC114:AD116">MMULT((_xlfn.ANCHORARRAY(Y114)),(B114:C117))</f>
        <v>-2.1127473042938383E-3</v>
      </c>
      <c r="AD114" s="290">
        <v>-3.1455888438199631E-3</v>
      </c>
      <c r="AE114" s="282">
        <f>SUM(Y114:AB114)</f>
        <v>-6.0473908294408907E-4</v>
      </c>
      <c r="AF114" s="340" cm="1">
        <f t="array" ref="AF114:AG116">E114:F116-3*(_xlfn.ANCHORARRAY(AC114))</f>
        <v>-0.43093316716286201</v>
      </c>
      <c r="AG114" s="339">
        <v>-0.46907409119742138</v>
      </c>
      <c r="AH114" s="289" cm="1">
        <f t="array" ref="AH114:AH116">(H114:H116)-3*(AE114:AE116)</f>
        <v>0.46339830920325054</v>
      </c>
      <c r="AI114" s="343" cm="1">
        <f t="array" ref="AI114:AI116">G114:G116-3*(_xlfn.ANCHORARRAY(W114))</f>
        <v>2.304046385473896</v>
      </c>
      <c r="AJ114" s="342">
        <f>I114-3*(X114)</f>
        <v>-1.0615039183365691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</row>
    <row r="115" spans="1:337" s="1" customFormat="1" ht="15" thickBot="1" x14ac:dyDescent="0.4">
      <c r="A115" s="182"/>
      <c r="B115" s="95">
        <v>0</v>
      </c>
      <c r="C115" s="94">
        <v>1</v>
      </c>
      <c r="D115" s="287">
        <v>1</v>
      </c>
      <c r="E115" s="36">
        <v>-0.52016170732890155</v>
      </c>
      <c r="F115" s="35">
        <v>0.66512091834978282</v>
      </c>
      <c r="G115" s="286">
        <v>-0.19234630045478962</v>
      </c>
      <c r="H115" s="286">
        <v>-4.3785969196442523E-2</v>
      </c>
      <c r="I115" s="34"/>
      <c r="J115" s="210"/>
      <c r="K115" s="285">
        <v>-4.3785969196442523E-2</v>
      </c>
      <c r="L115" s="285">
        <v>0.62133494915334031</v>
      </c>
      <c r="M115" s="285">
        <v>-0.56394767652534405</v>
      </c>
      <c r="N115" s="285">
        <v>0.10117324182443875</v>
      </c>
      <c r="O115" s="133">
        <f>1/(1+EXP(-K115))</f>
        <v>0.48905525626036472</v>
      </c>
      <c r="P115" s="133">
        <f>1/(1+EXP(-L115))</f>
        <v>0.65052210099938057</v>
      </c>
      <c r="Q115" s="133">
        <f>1/(1+EXP(-M115))</f>
        <v>0.36263453649424021</v>
      </c>
      <c r="R115" s="133">
        <f>1/(1+EXP(-N115))</f>
        <v>0.5252717572715131</v>
      </c>
      <c r="S115" s="341">
        <v>0.11621822301503992</v>
      </c>
      <c r="T115" s="273">
        <f>1/(1+EXP(-S115))</f>
        <v>0.52902189732603577</v>
      </c>
      <c r="U115" s="147"/>
      <c r="V115" s="88">
        <v>-0.11774452566849106</v>
      </c>
      <c r="W115" s="278">
        <v>3.3865911985754768E-3</v>
      </c>
      <c r="X115" s="278"/>
      <c r="Y115" s="284">
        <v>-5.898829475214239E-3</v>
      </c>
      <c r="Z115" s="66">
        <v>5.1488036964669609E-3</v>
      </c>
      <c r="AA115" s="66">
        <v>5.153314598638754E-3</v>
      </c>
      <c r="AB115" s="88">
        <v>-5.6609606786334806E-3</v>
      </c>
      <c r="AC115" s="278">
        <v>-5.0764607999472661E-4</v>
      </c>
      <c r="AD115" s="283">
        <v>-5.1215698216651971E-4</v>
      </c>
      <c r="AE115" s="282">
        <f>SUM(Y115:AB115)</f>
        <v>-1.2576718587420047E-3</v>
      </c>
      <c r="AF115" s="340">
        <v>-0.51863876908891737</v>
      </c>
      <c r="AG115" s="339">
        <v>0.66665738929628238</v>
      </c>
      <c r="AH115" s="279">
        <v>-4.0012953620216507E-2</v>
      </c>
      <c r="AI115" s="338">
        <v>-0.20250607405051604</v>
      </c>
      <c r="AJ115" s="337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</row>
    <row r="116" spans="1:337" s="1" customFormat="1" ht="15" thickBot="1" x14ac:dyDescent="0.4">
      <c r="A116" s="182"/>
      <c r="B116" s="95">
        <v>1</v>
      </c>
      <c r="C116" s="94">
        <v>0</v>
      </c>
      <c r="D116" s="287">
        <v>1</v>
      </c>
      <c r="E116" s="36">
        <v>-0.14980920961541416</v>
      </c>
      <c r="F116" s="35">
        <v>0.55047130684628365</v>
      </c>
      <c r="G116" s="286">
        <v>0.28382600294014393</v>
      </c>
      <c r="H116" s="286">
        <v>-0.20123965746136299</v>
      </c>
      <c r="I116" s="34"/>
      <c r="J116" s="210"/>
      <c r="K116" s="285">
        <v>-0.20123965746136299</v>
      </c>
      <c r="L116" s="285">
        <v>0.34923164938492068</v>
      </c>
      <c r="M116" s="285">
        <v>-0.35104886707677718</v>
      </c>
      <c r="N116" s="285">
        <v>0.19942243976950649</v>
      </c>
      <c r="O116" s="133">
        <f>1/(1+EXP(-K116))</f>
        <v>0.44985918591488694</v>
      </c>
      <c r="P116" s="133">
        <f>1/(1+EXP(-L116))</f>
        <v>0.5864312435027571</v>
      </c>
      <c r="Q116" s="133">
        <f>1/(1+EXP(-M116))</f>
        <v>0.41312809667759759</v>
      </c>
      <c r="R116" s="133">
        <f>1/(1+EXP(-N116))</f>
        <v>0.5496910374729761</v>
      </c>
      <c r="S116" s="341">
        <v>0.14559319836000673</v>
      </c>
      <c r="T116" s="273">
        <f>1/(1+EXP(-S116))</f>
        <v>0.53633413987450029</v>
      </c>
      <c r="U116" s="147"/>
      <c r="V116" s="88">
        <v>-0.11591646503137493</v>
      </c>
      <c r="W116" s="278">
        <v>3.1514833017596763E-3</v>
      </c>
      <c r="X116" s="278"/>
      <c r="Y116" s="284">
        <v>8.6209033710303272E-3</v>
      </c>
      <c r="Z116" s="66">
        <v>-8.1050878792943322E-3</v>
      </c>
      <c r="AA116" s="66">
        <v>-7.9767385915106188E-3</v>
      </c>
      <c r="AB116" s="88">
        <v>8.291986924670567E-3</v>
      </c>
      <c r="AC116" s="278">
        <v>3.1524833315994816E-4</v>
      </c>
      <c r="AD116" s="283">
        <v>1.8689904537623481E-4</v>
      </c>
      <c r="AE116" s="282">
        <f>SUM(Y116:AB116)</f>
        <v>8.3106382489594316E-4</v>
      </c>
      <c r="AF116" s="340">
        <v>-0.15075495461489402</v>
      </c>
      <c r="AG116" s="339">
        <v>0.54991060971015493</v>
      </c>
      <c r="AH116" s="279">
        <v>-0.20373284893605081</v>
      </c>
      <c r="AI116" s="338">
        <v>0.27437155303486488</v>
      </c>
      <c r="AJ116" s="337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</row>
    <row r="117" spans="1:337" s="1" customFormat="1" ht="15" thickBot="1" x14ac:dyDescent="0.4">
      <c r="A117" s="183"/>
      <c r="B117" s="277">
        <v>1</v>
      </c>
      <c r="C117" s="276">
        <v>1</v>
      </c>
      <c r="D117" s="275">
        <v>0</v>
      </c>
      <c r="E117" s="18"/>
      <c r="F117" s="17"/>
      <c r="G117" s="274"/>
      <c r="H117" s="274"/>
      <c r="I117" s="16"/>
      <c r="J117" s="241"/>
      <c r="K117" s="270"/>
      <c r="L117" s="270"/>
      <c r="M117" s="270"/>
      <c r="N117" s="270"/>
      <c r="O117" s="129"/>
      <c r="P117" s="129"/>
      <c r="Q117" s="129"/>
      <c r="R117" s="129"/>
      <c r="S117" s="336">
        <v>-0.11170221089153709</v>
      </c>
      <c r="T117" s="273">
        <f>1/(1+EXP(-S117))</f>
        <v>0.47210344757973283</v>
      </c>
      <c r="U117" s="272"/>
      <c r="V117" s="269">
        <v>0.11802586189493321</v>
      </c>
      <c r="W117" s="263"/>
      <c r="X117" s="263"/>
      <c r="Y117" s="271"/>
      <c r="Z117" s="270"/>
      <c r="AA117" s="270"/>
      <c r="AB117" s="269"/>
      <c r="AC117" s="263"/>
      <c r="AD117" s="268"/>
      <c r="AE117" s="267"/>
      <c r="AF117" s="335"/>
      <c r="AG117" s="334"/>
      <c r="AH117" s="264"/>
      <c r="AI117" s="333"/>
      <c r="AJ117" s="332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</row>
    <row r="118" spans="1:337" s="1" customFormat="1" ht="15" thickBot="1" x14ac:dyDescent="0.4">
      <c r="A118" s="181">
        <f>A114+1</f>
        <v>28</v>
      </c>
      <c r="B118" s="108">
        <v>0</v>
      </c>
      <c r="C118" s="107">
        <v>0</v>
      </c>
      <c r="D118" s="297">
        <v>0</v>
      </c>
      <c r="E118" s="103" cm="1">
        <f t="array" ref="E118:F120">AF114:AG116</f>
        <v>-0.43093316716286201</v>
      </c>
      <c r="F118" s="286">
        <v>-0.46907409119742138</v>
      </c>
      <c r="G118" s="286" cm="1">
        <f t="array" ref="G118:G120">AI114:AI116</f>
        <v>2.304046385473896</v>
      </c>
      <c r="H118" s="286" cm="1">
        <f t="array" ref="H118:H120">AH114:AH116</f>
        <v>0.46339830920325054</v>
      </c>
      <c r="I118" s="296">
        <f>AJ114</f>
        <v>-1.0615039183365691</v>
      </c>
      <c r="J118" s="295">
        <v>3</v>
      </c>
      <c r="K118" s="294" cm="1">
        <f t="array" ref="K118:N120" xml:space="preserve"> MMULT(E118:F120, TRANSPOSE(B118:C121))+H118:H120</f>
        <v>0.46339830920325054</v>
      </c>
      <c r="L118" s="294">
        <v>-5.6757819941708476E-3</v>
      </c>
      <c r="M118" s="294">
        <v>3.2465142040388528E-2</v>
      </c>
      <c r="N118" s="294">
        <v>-0.43660894915703286</v>
      </c>
      <c r="O118" s="135">
        <f>(EXP(K118)-EXP(-K118))/(EXP(K118)+EXP(-K118))</f>
        <v>0.43284987427151689</v>
      </c>
      <c r="P118" s="135">
        <f>1/(1+EXP(-L118))</f>
        <v>0.49858105831066352</v>
      </c>
      <c r="Q118" s="135">
        <f>1/(1+EXP(-M118))</f>
        <v>0.50811557271465657</v>
      </c>
      <c r="R118" s="135">
        <f>1/(1+EXP(-N118))</f>
        <v>0.392549284755835</v>
      </c>
      <c r="S118" s="344" cm="1">
        <f t="array" ref="S118:S121">MMULT(TRANSPOSE(O118:R120), G118:G120)+I118</f>
        <v>-4.0166031454608397E-2</v>
      </c>
      <c r="T118" s="273">
        <f>1/(1+EXP(-S118))</f>
        <v>0.48995984192407599</v>
      </c>
      <c r="U118" s="292" cm="1">
        <f t="array" ref="U118">0.25*(-SUMPRODUCT(D118:D121,LN(T118:T121))-SUMPRODUCT(1-D118:D121,LN(1-T118:T121)))</f>
        <v>0.6424567094503093</v>
      </c>
      <c r="V118" s="99" cm="1">
        <f t="array" ref="V118:V121">0.25*(T118:T121-D118:D121)</f>
        <v>0.122489960481019</v>
      </c>
      <c r="W118" s="288" cm="1">
        <f t="array" ref="W118:W120" xml:space="preserve"> TRANSPOSE(MMULT( TRANSPOSE(_xlfn.ANCHORARRAY(V118)), TRANSPOSE(O118:R120)))</f>
        <v>-1.8201571057503488E-2</v>
      </c>
      <c r="X118" s="288">
        <f>SUM(_xlfn.ANCHORARRAY(V118))</f>
        <v>6.9350732140291416E-3</v>
      </c>
      <c r="Y118" s="291" cm="1">
        <f t="array" ref="Y118:AB120">(G118:G120)*(TRANSPOSE(_xlfn.ANCHORARRAY(V118))*(O118:R120)*(1-O118:R120))</f>
        <v>6.9283056856973307E-2</v>
      </c>
      <c r="Z118" s="60">
        <v>-6.7830650013572039E-2</v>
      </c>
      <c r="AA118" s="60">
        <v>-6.6641995384283753E-2</v>
      </c>
      <c r="AB118" s="99">
        <v>6.4792621686309337E-2</v>
      </c>
      <c r="AC118" s="288" cm="1">
        <f t="array" ref="AC118:AD120">MMULT((_xlfn.ANCHORARRAY(Y118)),(B118:C121))</f>
        <v>-1.8493736979744158E-3</v>
      </c>
      <c r="AD118" s="290">
        <v>-3.0380283272627012E-3</v>
      </c>
      <c r="AE118" s="282">
        <f>SUM(Y118:AB118)</f>
        <v>-3.9696685457314695E-4</v>
      </c>
      <c r="AF118" s="340" cm="1">
        <f t="array" ref="AF118:AG120">E118:F120-3*(_xlfn.ANCHORARRAY(AC118))</f>
        <v>-0.42538504606893879</v>
      </c>
      <c r="AG118" s="339">
        <v>-0.45996000621563327</v>
      </c>
      <c r="AH118" s="289" cm="1">
        <f t="array" ref="AH118:AH120">(H118:H120)-3*(AE118:AE120)</f>
        <v>0.46458920976696999</v>
      </c>
      <c r="AI118" s="343" cm="1">
        <f t="array" ref="AI118:AI120">G118:G120-3*(_xlfn.ANCHORARRAY(W118))</f>
        <v>2.3586510986464062</v>
      </c>
      <c r="AJ118" s="342">
        <f>I118-3*(X118)</f>
        <v>-1.0823091379786565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</row>
    <row r="119" spans="1:337" s="1" customFormat="1" ht="15" thickBot="1" x14ac:dyDescent="0.4">
      <c r="A119" s="182"/>
      <c r="B119" s="95">
        <v>0</v>
      </c>
      <c r="C119" s="94">
        <v>1</v>
      </c>
      <c r="D119" s="287">
        <v>1</v>
      </c>
      <c r="E119" s="36">
        <v>-0.51863876908891737</v>
      </c>
      <c r="F119" s="35">
        <v>0.66665738929628238</v>
      </c>
      <c r="G119" s="286">
        <v>-0.20250607405051604</v>
      </c>
      <c r="H119" s="286">
        <v>-4.0012953620216507E-2</v>
      </c>
      <c r="I119" s="34"/>
      <c r="J119" s="210"/>
      <c r="K119" s="285">
        <v>-4.0012953620216507E-2</v>
      </c>
      <c r="L119" s="285">
        <v>0.62664443567606587</v>
      </c>
      <c r="M119" s="285">
        <v>-0.55865172270913388</v>
      </c>
      <c r="N119" s="285">
        <v>0.1080056665871485</v>
      </c>
      <c r="O119" s="133">
        <f>1/(1+EXP(-K119))</f>
        <v>0.48999809601041644</v>
      </c>
      <c r="P119" s="133">
        <f>1/(1+EXP(-L119))</f>
        <v>0.65172820936025944</v>
      </c>
      <c r="Q119" s="133">
        <f>1/(1+EXP(-M119))</f>
        <v>0.36385948242489813</v>
      </c>
      <c r="R119" s="133">
        <f>1/(1+EXP(-N119))</f>
        <v>0.52697519909856105</v>
      </c>
      <c r="S119" s="341">
        <v>0.11596782781266302</v>
      </c>
      <c r="T119" s="273">
        <f>1/(1+EXP(-S119))</f>
        <v>0.52895950897289323</v>
      </c>
      <c r="U119" s="147"/>
      <c r="V119" s="88">
        <v>-0.11776012275677669</v>
      </c>
      <c r="W119" s="278">
        <v>3.311098318052437E-3</v>
      </c>
      <c r="X119" s="278"/>
      <c r="Y119" s="284">
        <v>-6.1987588111450725E-3</v>
      </c>
      <c r="Z119" s="66">
        <v>5.4127893019881249E-3</v>
      </c>
      <c r="AA119" s="66">
        <v>5.4244536769182811E-3</v>
      </c>
      <c r="AB119" s="88">
        <v>-5.9530734242291211E-3</v>
      </c>
      <c r="AC119" s="278">
        <v>-5.2861974731084008E-4</v>
      </c>
      <c r="AD119" s="283">
        <v>-5.4028412224099622E-4</v>
      </c>
      <c r="AE119" s="282">
        <f>SUM(Y119:AB119)</f>
        <v>-1.3145892564677877E-3</v>
      </c>
      <c r="AF119" s="340">
        <v>-0.51705290984698482</v>
      </c>
      <c r="AG119" s="339">
        <v>0.66827824166300531</v>
      </c>
      <c r="AH119" s="279">
        <v>-3.6069185850813146E-2</v>
      </c>
      <c r="AI119" s="338">
        <v>-0.21243936900467336</v>
      </c>
      <c r="AJ119" s="337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</row>
    <row r="120" spans="1:337" s="1" customFormat="1" ht="15" thickBot="1" x14ac:dyDescent="0.4">
      <c r="A120" s="182"/>
      <c r="B120" s="95">
        <v>1</v>
      </c>
      <c r="C120" s="94">
        <v>0</v>
      </c>
      <c r="D120" s="287">
        <v>1</v>
      </c>
      <c r="E120" s="36">
        <v>-0.15075495461489402</v>
      </c>
      <c r="F120" s="35">
        <v>0.54991060971015493</v>
      </c>
      <c r="G120" s="286">
        <v>0.27437155303486488</v>
      </c>
      <c r="H120" s="286">
        <v>-0.20373284893605081</v>
      </c>
      <c r="I120" s="34"/>
      <c r="J120" s="210"/>
      <c r="K120" s="285">
        <v>-0.20373284893605081</v>
      </c>
      <c r="L120" s="285">
        <v>0.34617776077410412</v>
      </c>
      <c r="M120" s="285">
        <v>-0.35448780355094484</v>
      </c>
      <c r="N120" s="285">
        <v>0.19542280615921009</v>
      </c>
      <c r="O120" s="133">
        <f>1/(1+EXP(-K120))</f>
        <v>0.44924223362717391</v>
      </c>
      <c r="P120" s="133">
        <f>1/(1+EXP(-L120))</f>
        <v>0.58569039002340351</v>
      </c>
      <c r="Q120" s="133">
        <f>1/(1+EXP(-M120))</f>
        <v>0.41229456511229834</v>
      </c>
      <c r="R120" s="133">
        <f>1/(1+EXP(-N120))</f>
        <v>0.54870080947879807</v>
      </c>
      <c r="S120" s="341">
        <v>0.14865607522541047</v>
      </c>
      <c r="T120" s="273">
        <f>1/(1+EXP(-S120))</f>
        <v>0.537095730223067</v>
      </c>
      <c r="U120" s="147"/>
      <c r="V120" s="88">
        <v>-0.11572606744423325</v>
      </c>
      <c r="W120" s="278">
        <v>3.0524639504863338E-3</v>
      </c>
      <c r="X120" s="278"/>
      <c r="Y120" s="284">
        <v>8.3153547893685571E-3</v>
      </c>
      <c r="Z120" s="66">
        <v>-7.8402594822365706E-3</v>
      </c>
      <c r="AA120" s="66">
        <v>-7.693741558266888E-3</v>
      </c>
      <c r="AB120" s="88">
        <v>8.0125053723578924E-3</v>
      </c>
      <c r="AC120" s="278">
        <v>3.1876381409100436E-4</v>
      </c>
      <c r="AD120" s="283">
        <v>1.7224589012132183E-4</v>
      </c>
      <c r="AE120" s="282">
        <f>SUM(Y120:AB120)</f>
        <v>7.938591212229909E-4</v>
      </c>
      <c r="AF120" s="340">
        <v>-0.15171124605716704</v>
      </c>
      <c r="AG120" s="339">
        <v>0.54939387203979095</v>
      </c>
      <c r="AH120" s="279">
        <v>-0.20611442629971979</v>
      </c>
      <c r="AI120" s="338">
        <v>0.26521416118340591</v>
      </c>
      <c r="AJ120" s="337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</row>
    <row r="121" spans="1:337" s="1" customFormat="1" ht="15" thickBot="1" x14ac:dyDescent="0.4">
      <c r="A121" s="183"/>
      <c r="B121" s="277">
        <v>1</v>
      </c>
      <c r="C121" s="276">
        <v>1</v>
      </c>
      <c r="D121" s="275">
        <v>0</v>
      </c>
      <c r="E121" s="18"/>
      <c r="F121" s="17"/>
      <c r="G121" s="274"/>
      <c r="H121" s="274"/>
      <c r="I121" s="16"/>
      <c r="J121" s="241"/>
      <c r="K121" s="270"/>
      <c r="L121" s="270"/>
      <c r="M121" s="270"/>
      <c r="N121" s="270"/>
      <c r="O121" s="129"/>
      <c r="P121" s="129"/>
      <c r="Q121" s="129"/>
      <c r="R121" s="129"/>
      <c r="S121" s="336">
        <v>-0.11321994311777761</v>
      </c>
      <c r="T121" s="273">
        <f>1/(1+EXP(-S121))</f>
        <v>0.47172521173608034</v>
      </c>
      <c r="U121" s="272"/>
      <c r="V121" s="269">
        <v>0.11793130293402009</v>
      </c>
      <c r="W121" s="263"/>
      <c r="X121" s="263"/>
      <c r="Y121" s="271"/>
      <c r="Z121" s="270"/>
      <c r="AA121" s="270"/>
      <c r="AB121" s="269"/>
      <c r="AC121" s="263"/>
      <c r="AD121" s="268"/>
      <c r="AE121" s="267"/>
      <c r="AF121" s="335"/>
      <c r="AG121" s="334"/>
      <c r="AH121" s="264"/>
      <c r="AI121" s="333"/>
      <c r="AJ121" s="332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</row>
    <row r="122" spans="1:337" s="1" customFormat="1" ht="15" thickBot="1" x14ac:dyDescent="0.4">
      <c r="A122" s="181">
        <f>A118+1</f>
        <v>29</v>
      </c>
      <c r="B122" s="108">
        <v>0</v>
      </c>
      <c r="C122" s="107">
        <v>0</v>
      </c>
      <c r="D122" s="297">
        <v>0</v>
      </c>
      <c r="E122" s="103" cm="1">
        <f t="array" ref="E122:F124">AF118:AG120</f>
        <v>-0.42538504606893879</v>
      </c>
      <c r="F122" s="286">
        <v>-0.45996000621563327</v>
      </c>
      <c r="G122" s="286" cm="1">
        <f t="array" ref="G122:G124">AI118:AI120</f>
        <v>2.3586510986464062</v>
      </c>
      <c r="H122" s="286" cm="1">
        <f t="array" ref="H122:H124">AH118:AH120</f>
        <v>0.46458920976696999</v>
      </c>
      <c r="I122" s="296">
        <f>AJ118</f>
        <v>-1.0823091379786565</v>
      </c>
      <c r="J122" s="295">
        <v>3</v>
      </c>
      <c r="K122" s="294" cm="1">
        <f t="array" ref="K122:N124" xml:space="preserve"> MMULT(E122:F124, TRANSPOSE(B122:C125))+H122:H124</f>
        <v>0.46458920976696999</v>
      </c>
      <c r="L122" s="294">
        <v>4.6292035513367247E-3</v>
      </c>
      <c r="M122" s="294">
        <v>3.9204163698031202E-2</v>
      </c>
      <c r="N122" s="294">
        <v>-0.42075584251760206</v>
      </c>
      <c r="O122" s="135">
        <f>(EXP(K122)-EXP(-K122))/(EXP(K122)+EXP(-K122))</f>
        <v>0.43381714981066061</v>
      </c>
      <c r="P122" s="135">
        <f>1/(1+EXP(-L122))</f>
        <v>0.50115729882113791</v>
      </c>
      <c r="Q122" s="135">
        <f>1/(1+EXP(-M122))</f>
        <v>0.50979978579482599</v>
      </c>
      <c r="R122" s="135">
        <f>1/(1+EXP(-N122))</f>
        <v>0.39633589781372164</v>
      </c>
      <c r="S122" s="344" cm="1">
        <f t="array" ref="S122:S125">MMULT(TRANSPOSE(O122:R124), G122:G124)+I122</f>
        <v>-4.4400962947076961E-2</v>
      </c>
      <c r="T122" s="273">
        <f>1/(1+EXP(-S122))</f>
        <v>0.48890158253043164</v>
      </c>
      <c r="U122" s="292" cm="1">
        <f t="array" ref="U122">0.25*(-SUMPRODUCT(D122:D125,LN(T122:T125))-SUMPRODUCT(1-D122:D125,LN(1-T122:T125)))</f>
        <v>0.64140660119085846</v>
      </c>
      <c r="V122" s="99" cm="1">
        <f t="array" ref="V122:V125">0.25*(T122:T125-D122:D125)</f>
        <v>0.12222539563260791</v>
      </c>
      <c r="W122" s="288" cm="1">
        <f t="array" ref="W122:W124" xml:space="preserve"> TRANSPOSE(MMULT( TRANSPOSE(_xlfn.ANCHORARRAY(V122)), TRANSPOSE(O122:R124)))</f>
        <v>-1.8179847144749815E-2</v>
      </c>
      <c r="X122" s="288">
        <f>SUM(_xlfn.ANCHORARRAY(V122))</f>
        <v>6.7890843082288738E-3</v>
      </c>
      <c r="Y122" s="291" cm="1">
        <f t="array" ref="Y122:AB124">(G122:G124)*(TRANSPOSE(_xlfn.ANCHORARRAY(V122))*(O122:R124)*(1-O122:R124))</f>
        <v>7.0809019673319359E-2</v>
      </c>
      <c r="Z122" s="60">
        <v>-6.9430887056565194E-2</v>
      </c>
      <c r="AA122" s="60">
        <v>-6.8101910588001136E-2</v>
      </c>
      <c r="AB122" s="99">
        <v>6.6503782040560552E-2</v>
      </c>
      <c r="AC122" s="288" cm="1">
        <f t="array" ref="AC122:AD124">MMULT((_xlfn.ANCHORARRAY(Y122)),(B122:C125))</f>
        <v>-1.5981285474405832E-3</v>
      </c>
      <c r="AD122" s="290">
        <v>-2.9271050160046413E-3</v>
      </c>
      <c r="AE122" s="282">
        <f>SUM(Y122:AB122)</f>
        <v>-2.1999593068641743E-4</v>
      </c>
      <c r="AF122" s="340" cm="1">
        <f t="array" ref="AF122:AG124">E122:F124-3*(_xlfn.ANCHORARRAY(AC122))</f>
        <v>-0.42059066042661702</v>
      </c>
      <c r="AG122" s="339">
        <v>-0.45117869116761933</v>
      </c>
      <c r="AH122" s="289" cm="1">
        <f t="array" ref="AH122:AH124">(H122:H124)-3*(AE122:AE124)</f>
        <v>0.46524919755902927</v>
      </c>
      <c r="AI122" s="343" cm="1">
        <f t="array" ref="AI122:AI124">G122:G124-3*(_xlfn.ANCHORARRAY(W122))</f>
        <v>2.4131906400806558</v>
      </c>
      <c r="AJ122" s="342">
        <f>I122-3*(X122)</f>
        <v>-1.102676390903343</v>
      </c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</row>
    <row r="123" spans="1:337" s="1" customFormat="1" ht="15" thickBot="1" x14ac:dyDescent="0.4">
      <c r="A123" s="182"/>
      <c r="B123" s="95">
        <v>0</v>
      </c>
      <c r="C123" s="94">
        <v>1</v>
      </c>
      <c r="D123" s="287">
        <v>1</v>
      </c>
      <c r="E123" s="36">
        <v>-0.51705290984698482</v>
      </c>
      <c r="F123" s="35">
        <v>0.66827824166300531</v>
      </c>
      <c r="G123" s="286">
        <v>-0.21243936900467336</v>
      </c>
      <c r="H123" s="286">
        <v>-3.6069185850813146E-2</v>
      </c>
      <c r="I123" s="34"/>
      <c r="J123" s="210"/>
      <c r="K123" s="285">
        <v>-3.6069185850813146E-2</v>
      </c>
      <c r="L123" s="285">
        <v>0.63220905581219222</v>
      </c>
      <c r="M123" s="285">
        <v>-0.55312209569779802</v>
      </c>
      <c r="N123" s="285">
        <v>0.11515614596520735</v>
      </c>
      <c r="O123" s="133">
        <f>1/(1+EXP(-K123))</f>
        <v>0.49098368102495799</v>
      </c>
      <c r="P123" s="133">
        <f>1/(1+EXP(-L123))</f>
        <v>0.65299019001362446</v>
      </c>
      <c r="Q123" s="133">
        <f>1/(1+EXP(-M123))</f>
        <v>0.36514036273166606</v>
      </c>
      <c r="R123" s="133">
        <f>1/(1+EXP(-N123))</f>
        <v>0.52875726448773908</v>
      </c>
      <c r="S123" s="341">
        <v>0.11617206655156886</v>
      </c>
      <c r="T123" s="273">
        <f>1/(1+EXP(-S123))</f>
        <v>0.52901039707099362</v>
      </c>
      <c r="U123" s="147"/>
      <c r="V123" s="88">
        <v>-0.11774740073225159</v>
      </c>
      <c r="W123" s="278">
        <v>3.248647625916555E-3</v>
      </c>
      <c r="X123" s="278"/>
      <c r="Y123" s="284">
        <v>-6.4892606427176163E-3</v>
      </c>
      <c r="Z123" s="66">
        <v>5.6680639430728404E-3</v>
      </c>
      <c r="AA123" s="66">
        <v>5.6897739144321528E-3</v>
      </c>
      <c r="AB123" s="88">
        <v>-6.2382086815231091E-3</v>
      </c>
      <c r="AC123" s="278">
        <v>-5.4843476709095628E-4</v>
      </c>
      <c r="AD123" s="283">
        <v>-5.7014473845026867E-4</v>
      </c>
      <c r="AE123" s="282">
        <f>SUM(Y123:AB123)</f>
        <v>-1.3696314667357322E-3</v>
      </c>
      <c r="AF123" s="340">
        <v>-0.51540760554571197</v>
      </c>
      <c r="AG123" s="339">
        <v>0.66998867587835609</v>
      </c>
      <c r="AH123" s="279">
        <v>-3.196029145060595E-2</v>
      </c>
      <c r="AI123" s="338">
        <v>-0.22218531188242302</v>
      </c>
      <c r="AJ123" s="337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</row>
    <row r="124" spans="1:337" s="1" customFormat="1" ht="15" thickBot="1" x14ac:dyDescent="0.4">
      <c r="A124" s="182"/>
      <c r="B124" s="95">
        <v>1</v>
      </c>
      <c r="C124" s="94">
        <v>0</v>
      </c>
      <c r="D124" s="287">
        <v>1</v>
      </c>
      <c r="E124" s="36">
        <v>-0.15171124605716704</v>
      </c>
      <c r="F124" s="35">
        <v>0.54939387203979095</v>
      </c>
      <c r="G124" s="286">
        <v>0.26521416118340591</v>
      </c>
      <c r="H124" s="286">
        <v>-0.20611442629971979</v>
      </c>
      <c r="I124" s="34"/>
      <c r="J124" s="210"/>
      <c r="K124" s="285">
        <v>-0.20611442629971979</v>
      </c>
      <c r="L124" s="285">
        <v>0.34327944574007119</v>
      </c>
      <c r="M124" s="285">
        <v>-0.35782567235688684</v>
      </c>
      <c r="N124" s="285">
        <v>0.19156819968290414</v>
      </c>
      <c r="O124" s="133">
        <f>1/(1+EXP(-K124))</f>
        <v>0.44865304656662175</v>
      </c>
      <c r="P124" s="133">
        <f>1/(1+EXP(-L124))</f>
        <v>0.58498691891693255</v>
      </c>
      <c r="Q124" s="133">
        <f>1/(1+EXP(-M124))</f>
        <v>0.41148601106408006</v>
      </c>
      <c r="R124" s="133">
        <f>1/(1+EXP(-N124))</f>
        <v>0.54774612206106221</v>
      </c>
      <c r="S124" s="341">
        <v>0.15169241588222526</v>
      </c>
      <c r="T124" s="273">
        <f>1/(1+EXP(-S124))</f>
        <v>0.53785055150012206</v>
      </c>
      <c r="U124" s="147"/>
      <c r="V124" s="88">
        <v>-0.11553736212496948</v>
      </c>
      <c r="W124" s="278">
        <v>2.9651310018884366E-3</v>
      </c>
      <c r="X124" s="278"/>
      <c r="Y124" s="284">
        <v>8.018511596854936E-3</v>
      </c>
      <c r="Z124" s="66">
        <v>-7.5815146593946354E-3</v>
      </c>
      <c r="AA124" s="66">
        <v>-7.4204633312094362E-3</v>
      </c>
      <c r="AB124" s="88">
        <v>7.7425175978620732E-3</v>
      </c>
      <c r="AC124" s="278">
        <v>3.2205426665263704E-4</v>
      </c>
      <c r="AD124" s="283">
        <v>1.6100293846743781E-4</v>
      </c>
      <c r="AE124" s="282">
        <f>SUM(Y124:AB124)</f>
        <v>7.5905120411293766E-4</v>
      </c>
      <c r="AF124" s="340">
        <v>-0.15267740885712494</v>
      </c>
      <c r="AG124" s="339">
        <v>0.54891086322438865</v>
      </c>
      <c r="AH124" s="279">
        <v>-0.20839157991205862</v>
      </c>
      <c r="AI124" s="338">
        <v>0.25631876817774057</v>
      </c>
      <c r="AJ124" s="337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</row>
    <row r="125" spans="1:337" s="1" customFormat="1" ht="15" thickBot="1" x14ac:dyDescent="0.4">
      <c r="A125" s="183"/>
      <c r="B125" s="277">
        <v>1</v>
      </c>
      <c r="C125" s="276">
        <v>1</v>
      </c>
      <c r="D125" s="275">
        <v>0</v>
      </c>
      <c r="E125" s="18"/>
      <c r="F125" s="17"/>
      <c r="G125" s="274"/>
      <c r="H125" s="274"/>
      <c r="I125" s="16"/>
      <c r="J125" s="241"/>
      <c r="K125" s="270"/>
      <c r="L125" s="270"/>
      <c r="M125" s="270"/>
      <c r="N125" s="270"/>
      <c r="O125" s="129"/>
      <c r="P125" s="129"/>
      <c r="Q125" s="129"/>
      <c r="R125" s="129"/>
      <c r="S125" s="336">
        <v>-0.11454986848783655</v>
      </c>
      <c r="T125" s="273">
        <f>1/(1+EXP(-S125))</f>
        <v>0.47139380613136816</v>
      </c>
      <c r="U125" s="272"/>
      <c r="V125" s="269">
        <v>0.11784845153284204</v>
      </c>
      <c r="W125" s="263"/>
      <c r="X125" s="263"/>
      <c r="Y125" s="271"/>
      <c r="Z125" s="270"/>
      <c r="AA125" s="270"/>
      <c r="AB125" s="269"/>
      <c r="AC125" s="263"/>
      <c r="AD125" s="268"/>
      <c r="AE125" s="267"/>
      <c r="AF125" s="335"/>
      <c r="AG125" s="334"/>
      <c r="AH125" s="264"/>
      <c r="AI125" s="333"/>
      <c r="AJ125" s="332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</row>
    <row r="126" spans="1:337" s="1" customFormat="1" ht="15" thickBot="1" x14ac:dyDescent="0.4">
      <c r="A126" s="181">
        <f>A122+1</f>
        <v>30</v>
      </c>
      <c r="B126" s="108">
        <v>0</v>
      </c>
      <c r="C126" s="107">
        <v>0</v>
      </c>
      <c r="D126" s="297">
        <v>0</v>
      </c>
      <c r="E126" s="103" cm="1">
        <f t="array" ref="E126:F128">AF122:AG124</f>
        <v>-0.42059066042661702</v>
      </c>
      <c r="F126" s="286">
        <v>-0.45117869116761933</v>
      </c>
      <c r="G126" s="286" cm="1">
        <f t="array" ref="G126:G128">AI122:AI124</f>
        <v>2.4131906400806558</v>
      </c>
      <c r="H126" s="286" cm="1">
        <f t="array" ref="H126:H128">AH122:AH124</f>
        <v>0.46524919755902927</v>
      </c>
      <c r="I126" s="296">
        <f>AJ122</f>
        <v>-1.102676390903343</v>
      </c>
      <c r="J126" s="295">
        <v>3</v>
      </c>
      <c r="K126" s="294" cm="1">
        <f t="array" ref="K126:N128" xml:space="preserve"> MMULT(E126:F128, TRANSPOSE(B126:C129))+H126:H128</f>
        <v>0.46524919755902927</v>
      </c>
      <c r="L126" s="294">
        <v>1.4070506391409943E-2</v>
      </c>
      <c r="M126" s="294">
        <v>4.4658537132412246E-2</v>
      </c>
      <c r="N126" s="294">
        <v>-0.40652015403520714</v>
      </c>
      <c r="O126" s="135">
        <f>(EXP(K126)-EXP(-K126))/(EXP(K126)+EXP(-K126))</f>
        <v>0.43435277623424529</v>
      </c>
      <c r="P126" s="135">
        <f>1/(1+EXP(-L126))</f>
        <v>0.50351756856427443</v>
      </c>
      <c r="Q126" s="135">
        <f>1/(1+EXP(-M126))</f>
        <v>0.51116277910489105</v>
      </c>
      <c r="R126" s="135">
        <f>1/(1+EXP(-N126))</f>
        <v>0.39974681571310017</v>
      </c>
      <c r="S126" s="344" cm="1">
        <f t="array" ref="S126:S129">MMULT(TRANSPOSE(O126:R128), G126:G128)+I126</f>
        <v>-4.8964034265617906E-2</v>
      </c>
      <c r="T126" s="273">
        <f>1/(1+EXP(-S126))</f>
        <v>0.48776143647509002</v>
      </c>
      <c r="U126" s="292" cm="1">
        <f t="array" ref="U126">0.25*(-SUMPRODUCT(D126:D129,LN(T126:T129))-SUMPRODUCT(1-D126:D129,LN(1-T126:T129)))</f>
        <v>0.64028719549283453</v>
      </c>
      <c r="V126" s="99" cm="1">
        <f t="array" ref="V126:V129">0.25*(T126:T129-D126:D129)</f>
        <v>0.1219403591187725</v>
      </c>
      <c r="W126" s="288" cm="1">
        <f t="array" ref="W126:W128" xml:space="preserve"> TRANSPOSE(MMULT( TRANSPOSE(_xlfn.ANCHORARRAY(V126)), TRANSPOSE(O126:R128)))</f>
        <v>-1.8186065264187028E-2</v>
      </c>
      <c r="X126" s="288">
        <f>SUM(_xlfn.ANCHORARRAY(V126))</f>
        <v>6.6557489077319482E-3</v>
      </c>
      <c r="Y126" s="291" cm="1">
        <f t="array" ref="Y126:AB128">(G126:G128)*(TRANSPOSE(_xlfn.ANCHORARRAY(V126))*(O126:R128)*(1-O126:R128))</f>
        <v>7.2298179800729181E-2</v>
      </c>
      <c r="Z126" s="60">
        <v>-7.1009572092652407E-2</v>
      </c>
      <c r="AA126" s="60">
        <v>-6.9555927282400051E-2</v>
      </c>
      <c r="AB126" s="99">
        <v>6.8196244192411173E-2</v>
      </c>
      <c r="AC126" s="288" cm="1">
        <f t="array" ref="AC126:AD128">MMULT((_xlfn.ANCHORARRAY(Y126)),(B126:C129))</f>
        <v>-1.3596830899888779E-3</v>
      </c>
      <c r="AD126" s="290">
        <v>-2.8133279002412331E-3</v>
      </c>
      <c r="AE126" s="282">
        <f>SUM(Y126:AB126)</f>
        <v>-7.1075381912102942E-5</v>
      </c>
      <c r="AF126" s="340" cm="1">
        <f t="array" ref="AF126:AG128">E126:F128-3*(_xlfn.ANCHORARRAY(AC126))</f>
        <v>-0.41651161115665036</v>
      </c>
      <c r="AG126" s="339">
        <v>-0.44273870746689564</v>
      </c>
      <c r="AH126" s="289" cm="1">
        <f t="array" ref="AH126:AH128">(H126:H128)-3*(AE126:AE128)</f>
        <v>0.46546242370476559</v>
      </c>
      <c r="AI126" s="343" cm="1">
        <f t="array" ref="AI126:AI128">G126:G128-3*(_xlfn.ANCHORARRAY(W126))</f>
        <v>2.4677488358732167</v>
      </c>
      <c r="AJ126" s="342">
        <f>I126-3*(X126)</f>
        <v>-1.122643637626539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</row>
    <row r="127" spans="1:337" s="1" customFormat="1" ht="15" thickBot="1" x14ac:dyDescent="0.4">
      <c r="A127" s="182"/>
      <c r="B127" s="95">
        <v>0</v>
      </c>
      <c r="C127" s="94">
        <v>1</v>
      </c>
      <c r="D127" s="287">
        <v>1</v>
      </c>
      <c r="E127" s="36">
        <v>-0.51540760554571197</v>
      </c>
      <c r="F127" s="35">
        <v>0.66998867587835609</v>
      </c>
      <c r="G127" s="286">
        <v>-0.22218531188242302</v>
      </c>
      <c r="H127" s="286">
        <v>-3.196029145060595E-2</v>
      </c>
      <c r="I127" s="34"/>
      <c r="J127" s="210"/>
      <c r="K127" s="285">
        <v>-3.196029145060595E-2</v>
      </c>
      <c r="L127" s="285">
        <v>0.63802838442775012</v>
      </c>
      <c r="M127" s="285">
        <v>-0.54736789699631794</v>
      </c>
      <c r="N127" s="285">
        <v>0.12262077888203818</v>
      </c>
      <c r="O127" s="133">
        <f>1/(1+EXP(-K127))</f>
        <v>0.49201060719635498</v>
      </c>
      <c r="P127" s="133">
        <f>1/(1+EXP(-L127))</f>
        <v>0.65430763832978955</v>
      </c>
      <c r="Q127" s="133">
        <f>1/(1+EXP(-M127))</f>
        <v>0.36647529232879816</v>
      </c>
      <c r="R127" s="133">
        <f>1/(1+EXP(-N127))</f>
        <v>0.53061684179675461</v>
      </c>
      <c r="S127" s="341">
        <v>0.11680127186997669</v>
      </c>
      <c r="T127" s="273">
        <f>1/(1+EXP(-S127))</f>
        <v>0.52916716599267211</v>
      </c>
      <c r="U127" s="147"/>
      <c r="V127" s="88">
        <v>-0.11770820850183197</v>
      </c>
      <c r="W127" s="278">
        <v>3.1983621277384203E-3</v>
      </c>
      <c r="X127" s="278"/>
      <c r="Y127" s="284">
        <v>-6.7716098007391144E-3</v>
      </c>
      <c r="Z127" s="66">
        <v>5.9155328324397415E-3</v>
      </c>
      <c r="AA127" s="66">
        <v>5.9503515669040181E-3</v>
      </c>
      <c r="AB127" s="88">
        <v>-6.5173826180404361E-3</v>
      </c>
      <c r="AC127" s="278">
        <v>-5.6703105113641798E-4</v>
      </c>
      <c r="AD127" s="283">
        <v>-6.0184978560069453E-4</v>
      </c>
      <c r="AE127" s="282">
        <f>SUM(Y127:AB127)</f>
        <v>-1.4231080194357908E-3</v>
      </c>
      <c r="AF127" s="340">
        <v>-0.51370651239230269</v>
      </c>
      <c r="AG127" s="339">
        <v>0.67179422523515819</v>
      </c>
      <c r="AH127" s="279">
        <v>-2.7690967392298579E-2</v>
      </c>
      <c r="AI127" s="338">
        <v>-0.23178039826563829</v>
      </c>
      <c r="AJ127" s="33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</row>
    <row r="128" spans="1:337" s="1" customFormat="1" ht="15" thickBot="1" x14ac:dyDescent="0.4">
      <c r="A128" s="182"/>
      <c r="B128" s="95">
        <v>1</v>
      </c>
      <c r="C128" s="94">
        <v>0</v>
      </c>
      <c r="D128" s="287">
        <v>1</v>
      </c>
      <c r="E128" s="36">
        <v>-0.15267740885712494</v>
      </c>
      <c r="F128" s="35">
        <v>0.54891086322438865</v>
      </c>
      <c r="G128" s="286">
        <v>0.25631876817774057</v>
      </c>
      <c r="H128" s="286">
        <v>-0.20839157991205862</v>
      </c>
      <c r="I128" s="34"/>
      <c r="J128" s="210"/>
      <c r="K128" s="285">
        <v>-0.20839157991205862</v>
      </c>
      <c r="L128" s="285">
        <v>0.34051928331233006</v>
      </c>
      <c r="M128" s="285">
        <v>-0.36106898876918359</v>
      </c>
      <c r="N128" s="285">
        <v>0.18784187445520509</v>
      </c>
      <c r="O128" s="133">
        <f>1/(1+EXP(-K128))</f>
        <v>0.44808982799861036</v>
      </c>
      <c r="P128" s="133">
        <f>1/(1+EXP(-L128))</f>
        <v>0.58431665754316486</v>
      </c>
      <c r="Q128" s="133">
        <f>1/(1+EXP(-M128))</f>
        <v>0.41070081855767032</v>
      </c>
      <c r="R128" s="133">
        <f>1/(1+EXP(-N128))</f>
        <v>0.5468228724345654</v>
      </c>
      <c r="S128" s="341">
        <v>0.15470174396921155</v>
      </c>
      <c r="T128" s="273">
        <f>1/(1+EXP(-S128))</f>
        <v>0.53859848640733832</v>
      </c>
      <c r="U128" s="147"/>
      <c r="V128" s="88">
        <v>-0.11535037839816542</v>
      </c>
      <c r="W128" s="278">
        <v>2.8883769884685204E-3</v>
      </c>
      <c r="X128" s="278"/>
      <c r="Y128" s="284">
        <v>7.7296772517112793E-3</v>
      </c>
      <c r="Z128" s="66">
        <v>-7.328212357929461E-3</v>
      </c>
      <c r="AA128" s="66">
        <v>-7.1558435527673617E-3</v>
      </c>
      <c r="AB128" s="88">
        <v>7.4807372480706737E-3</v>
      </c>
      <c r="AC128" s="278">
        <v>3.2489369530331203E-4</v>
      </c>
      <c r="AD128" s="283">
        <v>1.5252489014121271E-4</v>
      </c>
      <c r="AE128" s="282">
        <f>SUM(Y128:AB128)</f>
        <v>7.2635858908513037E-4</v>
      </c>
      <c r="AF128" s="340">
        <v>-0.15365208994303486</v>
      </c>
      <c r="AG128" s="339">
        <v>0.54845328855396502</v>
      </c>
      <c r="AH128" s="279">
        <v>-0.21057065567931402</v>
      </c>
      <c r="AI128" s="338">
        <v>0.24765363721233502</v>
      </c>
      <c r="AJ128" s="337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</row>
    <row r="129" spans="1:337" s="1" customFormat="1" ht="15" thickBot="1" x14ac:dyDescent="0.4">
      <c r="A129" s="183"/>
      <c r="B129" s="277">
        <v>1</v>
      </c>
      <c r="C129" s="276">
        <v>1</v>
      </c>
      <c r="D129" s="275">
        <v>0</v>
      </c>
      <c r="E129" s="18"/>
      <c r="F129" s="17"/>
      <c r="G129" s="274"/>
      <c r="H129" s="274"/>
      <c r="I129" s="16"/>
      <c r="J129" s="241"/>
      <c r="K129" s="270"/>
      <c r="L129" s="270"/>
      <c r="M129" s="270"/>
      <c r="N129" s="270"/>
      <c r="O129" s="129"/>
      <c r="P129" s="129"/>
      <c r="Q129" s="129"/>
      <c r="R129" s="129"/>
      <c r="S129" s="336">
        <v>-0.11574542023327961</v>
      </c>
      <c r="T129" s="273">
        <f>1/(1+EXP(-S129))</f>
        <v>0.47109590675582735</v>
      </c>
      <c r="U129" s="272"/>
      <c r="V129" s="269">
        <v>0.11777397668895684</v>
      </c>
      <c r="W129" s="263"/>
      <c r="X129" s="263"/>
      <c r="Y129" s="271"/>
      <c r="Z129" s="270"/>
      <c r="AA129" s="270"/>
      <c r="AB129" s="269"/>
      <c r="AC129" s="263"/>
      <c r="AD129" s="268"/>
      <c r="AE129" s="267"/>
      <c r="AF129" s="335"/>
      <c r="AG129" s="334"/>
      <c r="AH129" s="264"/>
      <c r="AI129" s="333"/>
      <c r="AJ129" s="332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</row>
    <row r="130" spans="1:337" s="1" customFormat="1" ht="15" thickBot="1" x14ac:dyDescent="0.4">
      <c r="A130" s="181">
        <f>A126+1</f>
        <v>31</v>
      </c>
      <c r="B130" s="108">
        <v>0</v>
      </c>
      <c r="C130" s="107">
        <v>0</v>
      </c>
      <c r="D130" s="297">
        <v>0</v>
      </c>
      <c r="E130" s="103" cm="1">
        <f t="array" ref="E130:F132">AF126:AG128</f>
        <v>-0.41651161115665036</v>
      </c>
      <c r="F130" s="286">
        <v>-0.44273870746689564</v>
      </c>
      <c r="G130" s="286" cm="1">
        <f t="array" ref="G130:G132">AI126:AI128</f>
        <v>2.4677488358732167</v>
      </c>
      <c r="H130" s="286" cm="1">
        <f t="array" ref="H130:H132">AH126:AH128</f>
        <v>0.46546242370476559</v>
      </c>
      <c r="I130" s="296">
        <f>AJ126</f>
        <v>-1.122643637626539</v>
      </c>
      <c r="J130" s="295">
        <v>3</v>
      </c>
      <c r="K130" s="294" cm="1">
        <f t="array" ref="K130:N132" xml:space="preserve"> MMULT(E130:F132, TRANSPOSE(B130:C133))+H130:H132</f>
        <v>0.46546242370476559</v>
      </c>
      <c r="L130" s="294">
        <v>2.2723716237869951E-2</v>
      </c>
      <c r="M130" s="294">
        <v>4.895081254811523E-2</v>
      </c>
      <c r="N130" s="294">
        <v>-0.39378789491878047</v>
      </c>
      <c r="O130" s="135">
        <f>(EXP(K130)-EXP(-K130))/(EXP(K130)+EXP(-K130))</f>
        <v>0.43452575861416148</v>
      </c>
      <c r="P130" s="135">
        <f>1/(1+EXP(-L130))</f>
        <v>0.50568068461826599</v>
      </c>
      <c r="Q130" s="135">
        <f>1/(1+EXP(-M130))</f>
        <v>0.51223526007538089</v>
      </c>
      <c r="R130" s="135">
        <f>1/(1+EXP(-N130))</f>
        <v>0.40280577564722952</v>
      </c>
      <c r="S130" s="344" cm="1">
        <f t="array" ref="S130:S133">MMULT(TRANSPOSE(O130:R132), G130:G132)+I130</f>
        <v>-5.379131740943488E-2</v>
      </c>
      <c r="T130" s="273">
        <f>1/(1+EXP(-S130))</f>
        <v>0.48655541232404803</v>
      </c>
      <c r="U130" s="292" cm="1">
        <f t="array" ref="U130">0.25*(-SUMPRODUCT(D130:D133,LN(T130:T133))-SUMPRODUCT(1-D130:D133,LN(1-T130:T133)))</f>
        <v>0.63910456043543995</v>
      </c>
      <c r="V130" s="99" cm="1">
        <f t="array" ref="V130:V133">0.25*(T130:T133-D130:D133)</f>
        <v>0.12163885308101201</v>
      </c>
      <c r="W130" s="288" cm="1">
        <f t="array" ref="W130:W132" xml:space="preserve"> TRANSPOSE(MMULT( TRANSPOSE(_xlfn.ANCHORARRAY(V130)), TRANSPOSE(O130:R132)))</f>
        <v>-1.8214749141191332E-2</v>
      </c>
      <c r="X130" s="288">
        <f>SUM(_xlfn.ANCHORARRAY(V130))</f>
        <v>6.5341494825967711E-3</v>
      </c>
      <c r="Y130" s="291" cm="1">
        <f t="array" ref="Y130:AB132">(G130:G132)*(TRANSPOSE(_xlfn.ANCHORARRAY(V130))*(O130:R132)*(1-O130:R132))</f>
        <v>7.3756725127951686E-2</v>
      </c>
      <c r="Z130" s="60">
        <v>-7.2569869995489589E-2</v>
      </c>
      <c r="AA130" s="60">
        <v>-7.1007118830808333E-2</v>
      </c>
      <c r="AB130" s="99">
        <v>6.9872576595977814E-2</v>
      </c>
      <c r="AC130" s="288" cm="1">
        <f t="array" ref="AC130:AD132">MMULT((_xlfn.ANCHORARRAY(Y130)),(B130:C133))</f>
        <v>-1.1345422348305184E-3</v>
      </c>
      <c r="AD130" s="290">
        <v>-2.6972933995117743E-3</v>
      </c>
      <c r="AE130" s="282">
        <f>SUM(Y130:AB130)</f>
        <v>5.2312897631578981E-5</v>
      </c>
      <c r="AF130" s="340" cm="1">
        <f t="array" ref="AF130:AG132">E130:F132-3*(_xlfn.ANCHORARRAY(AC130))</f>
        <v>-0.41310798445215879</v>
      </c>
      <c r="AG130" s="339">
        <v>-0.43464682726836035</v>
      </c>
      <c r="AH130" s="289" cm="1">
        <f t="array" ref="AH130:AH132">(H130:H132)-3*(AE130:AE132)</f>
        <v>0.46530548501187086</v>
      </c>
      <c r="AI130" s="343" cm="1">
        <f t="array" ref="AI130:AI132">G130:G132-3*(_xlfn.ANCHORARRAY(W130))</f>
        <v>2.5223930832967909</v>
      </c>
      <c r="AJ130" s="342">
        <f>I130-3*(X130)</f>
        <v>-1.1422460860743293</v>
      </c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</row>
    <row r="131" spans="1:337" s="1" customFormat="1" ht="15" thickBot="1" x14ac:dyDescent="0.4">
      <c r="A131" s="182"/>
      <c r="B131" s="95">
        <v>0</v>
      </c>
      <c r="C131" s="94">
        <v>1</v>
      </c>
      <c r="D131" s="287">
        <v>1</v>
      </c>
      <c r="E131" s="36">
        <v>-0.51370651239230269</v>
      </c>
      <c r="F131" s="35">
        <v>0.67179422523515819</v>
      </c>
      <c r="G131" s="286">
        <v>-0.23178039826563829</v>
      </c>
      <c r="H131" s="286">
        <v>-2.7690967392298579E-2</v>
      </c>
      <c r="I131" s="34"/>
      <c r="J131" s="210"/>
      <c r="K131" s="285">
        <v>-2.7690967392298579E-2</v>
      </c>
      <c r="L131" s="285">
        <v>0.6441032578428596</v>
      </c>
      <c r="M131" s="285">
        <v>-0.54139747978460129</v>
      </c>
      <c r="N131" s="285">
        <v>0.13039674545055691</v>
      </c>
      <c r="O131" s="133">
        <f>1/(1+EXP(-K131))</f>
        <v>0.49307770047525623</v>
      </c>
      <c r="P131" s="133">
        <f>1/(1+EXP(-L131))</f>
        <v>0.65568041773632313</v>
      </c>
      <c r="Q131" s="133">
        <f>1/(1+EXP(-M131))</f>
        <v>0.36786255277410468</v>
      </c>
      <c r="R131" s="133">
        <f>1/(1+EXP(-N131))</f>
        <v>0.53255307359208337</v>
      </c>
      <c r="S131" s="341">
        <v>0.11782492333914285</v>
      </c>
      <c r="T131" s="273">
        <f>1/(1+EXP(-S131))</f>
        <v>0.52942220037869436</v>
      </c>
      <c r="U131" s="147"/>
      <c r="V131" s="88">
        <v>-0.11764444990532641</v>
      </c>
      <c r="W131" s="278">
        <v>3.1594015047348573E-3</v>
      </c>
      <c r="X131" s="278"/>
      <c r="Y131" s="284">
        <v>-7.0470244701987643E-3</v>
      </c>
      <c r="Z131" s="66">
        <v>6.1560492308021355E-3</v>
      </c>
      <c r="AA131" s="66">
        <v>6.2071875293573517E-3</v>
      </c>
      <c r="AB131" s="88">
        <v>-6.7915112369620438E-3</v>
      </c>
      <c r="AC131" s="278">
        <v>-5.8432370760469216E-4</v>
      </c>
      <c r="AD131" s="283">
        <v>-6.3546200615990835E-4</v>
      </c>
      <c r="AE131" s="282">
        <f>SUM(Y131:AB131)</f>
        <v>-1.475298947001321E-3</v>
      </c>
      <c r="AF131" s="340">
        <v>-0.51195354126948867</v>
      </c>
      <c r="AG131" s="339">
        <v>0.67370061125363789</v>
      </c>
      <c r="AH131" s="279">
        <v>-2.3265070551294616E-2</v>
      </c>
      <c r="AI131" s="338">
        <v>-0.24125860277984285</v>
      </c>
      <c r="AJ131" s="337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</row>
    <row r="132" spans="1:337" s="1" customFormat="1" ht="15" thickBot="1" x14ac:dyDescent="0.4">
      <c r="A132" s="182"/>
      <c r="B132" s="95">
        <v>1</v>
      </c>
      <c r="C132" s="94">
        <v>0</v>
      </c>
      <c r="D132" s="287">
        <v>1</v>
      </c>
      <c r="E132" s="36">
        <v>-0.15365208994303486</v>
      </c>
      <c r="F132" s="35">
        <v>0.54845328855396502</v>
      </c>
      <c r="G132" s="286">
        <v>0.24765363721233502</v>
      </c>
      <c r="H132" s="286">
        <v>-0.21057065567931402</v>
      </c>
      <c r="I132" s="34"/>
      <c r="J132" s="210"/>
      <c r="K132" s="285">
        <v>-0.21057065567931402</v>
      </c>
      <c r="L132" s="285">
        <v>0.33788263287465103</v>
      </c>
      <c r="M132" s="285">
        <v>-0.36422274562234891</v>
      </c>
      <c r="N132" s="285">
        <v>0.18423054293161614</v>
      </c>
      <c r="O132" s="133">
        <f>1/(1+EXP(-K132))</f>
        <v>0.44755099210236865</v>
      </c>
      <c r="P132" s="133">
        <f>1/(1+EXP(-L132))</f>
        <v>0.5836760976353228</v>
      </c>
      <c r="Q132" s="133">
        <f>1/(1+EXP(-M132))</f>
        <v>0.40993774402136401</v>
      </c>
      <c r="R132" s="133">
        <f>1/(1+EXP(-N132))</f>
        <v>0.54592780659314177</v>
      </c>
      <c r="S132" s="341">
        <v>0.15768357346621031</v>
      </c>
      <c r="T132" s="273">
        <f>1/(1+EXP(-S132))</f>
        <v>0.53933941549777242</v>
      </c>
      <c r="U132" s="147"/>
      <c r="V132" s="88">
        <v>-0.11516514612555689</v>
      </c>
      <c r="W132" s="278">
        <v>2.8211695037435106E-3</v>
      </c>
      <c r="X132" s="278"/>
      <c r="Y132" s="284">
        <v>7.4482071963226822E-3</v>
      </c>
      <c r="Z132" s="66">
        <v>-7.0797742294716748E-3</v>
      </c>
      <c r="AA132" s="66">
        <v>-6.8989264644500501E-3</v>
      </c>
      <c r="AB132" s="88">
        <v>7.2260231441499722E-3</v>
      </c>
      <c r="AC132" s="278">
        <v>3.2709667969992202E-4</v>
      </c>
      <c r="AD132" s="283">
        <v>1.4624891467829738E-4</v>
      </c>
      <c r="AE132" s="282">
        <f>SUM(Y132:AB132)</f>
        <v>6.955296465509294E-4</v>
      </c>
      <c r="AF132" s="340">
        <v>-0.15463337998213464</v>
      </c>
      <c r="AG132" s="339">
        <v>0.54801454180993014</v>
      </c>
      <c r="AH132" s="279">
        <v>-0.21265724461896682</v>
      </c>
      <c r="AI132" s="338">
        <v>0.23919012870110448</v>
      </c>
      <c r="AJ132" s="337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</row>
    <row r="133" spans="1:337" s="1" customFormat="1" ht="15" thickBot="1" x14ac:dyDescent="0.4">
      <c r="A133" s="183"/>
      <c r="B133" s="277">
        <v>1</v>
      </c>
      <c r="C133" s="276">
        <v>1</v>
      </c>
      <c r="D133" s="275">
        <v>0</v>
      </c>
      <c r="E133" s="18"/>
      <c r="F133" s="17"/>
      <c r="G133" s="274"/>
      <c r="H133" s="274"/>
      <c r="I133" s="16"/>
      <c r="J133" s="241"/>
      <c r="K133" s="270"/>
      <c r="L133" s="270"/>
      <c r="M133" s="270"/>
      <c r="N133" s="270"/>
      <c r="O133" s="129"/>
      <c r="P133" s="129"/>
      <c r="Q133" s="129"/>
      <c r="R133" s="129"/>
      <c r="S133" s="336">
        <v>-0.11685451022669935</v>
      </c>
      <c r="T133" s="273">
        <f>1/(1+EXP(-S133))</f>
        <v>0.47081956972987227</v>
      </c>
      <c r="U133" s="272"/>
      <c r="V133" s="269">
        <v>0.11770489243246807</v>
      </c>
      <c r="W133" s="263"/>
      <c r="X133" s="263"/>
      <c r="Y133" s="271"/>
      <c r="Z133" s="270"/>
      <c r="AA133" s="270"/>
      <c r="AB133" s="269"/>
      <c r="AC133" s="263"/>
      <c r="AD133" s="268"/>
      <c r="AE133" s="267"/>
      <c r="AF133" s="335"/>
      <c r="AG133" s="334"/>
      <c r="AH133" s="264"/>
      <c r="AI133" s="333"/>
      <c r="AJ133" s="332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</row>
    <row r="134" spans="1:337" s="1" customFormat="1" ht="15" thickBot="1" x14ac:dyDescent="0.4">
      <c r="A134" s="181">
        <f>A130+1</f>
        <v>32</v>
      </c>
      <c r="B134" s="108">
        <v>0</v>
      </c>
      <c r="C134" s="107">
        <v>0</v>
      </c>
      <c r="D134" s="297">
        <v>0</v>
      </c>
      <c r="E134" s="103" cm="1">
        <f t="array" ref="E134:F136">AF130:AG132</f>
        <v>-0.41310798445215879</v>
      </c>
      <c r="F134" s="286">
        <v>-0.43464682726836035</v>
      </c>
      <c r="G134" s="286" cm="1">
        <f t="array" ref="G134:G136">AI130:AI132</f>
        <v>2.5223930832967909</v>
      </c>
      <c r="H134" s="286" cm="1">
        <f t="array" ref="H134:H136">AH130:AH132</f>
        <v>0.46530548501187086</v>
      </c>
      <c r="I134" s="296">
        <f>AJ130</f>
        <v>-1.1422460860743293</v>
      </c>
      <c r="J134" s="295">
        <v>3</v>
      </c>
      <c r="K134" s="294" cm="1">
        <f t="array" ref="K134:N136" xml:space="preserve"> MMULT(E134:F136, TRANSPOSE(B134:C137))+H134:H136</f>
        <v>0.46530548501187086</v>
      </c>
      <c r="L134" s="294">
        <v>3.0658657743510509E-2</v>
      </c>
      <c r="M134" s="294">
        <v>5.2197500559712062E-2</v>
      </c>
      <c r="N134" s="294">
        <v>-0.38244932670864829</v>
      </c>
      <c r="O134" s="135">
        <f>(EXP(K134)-EXP(-K134))/(EXP(K134)+EXP(-K134))</f>
        <v>0.43439844324830312</v>
      </c>
      <c r="P134" s="135">
        <f>1/(1+EXP(-L134))</f>
        <v>0.5076640641234218</v>
      </c>
      <c r="Q134" s="135">
        <f>1/(1+EXP(-M134))</f>
        <v>0.5130464131090946</v>
      </c>
      <c r="R134" s="135">
        <f>1/(1+EXP(-N134))</f>
        <v>0.40553628533840641</v>
      </c>
      <c r="S134" s="344" cm="1">
        <f t="array" ref="S134:S137">MMULT(TRANSPOSE(O134:R136), G134:G136)+I134</f>
        <v>-5.882220447548292E-2</v>
      </c>
      <c r="T134" s="273">
        <f>1/(1+EXP(-S134))</f>
        <v>0.48529868757850136</v>
      </c>
      <c r="U134" s="292" cm="1">
        <f t="array" ref="U134">0.25*(-SUMPRODUCT(D134:D137,LN(T134:T137))-SUMPRODUCT(1-D134:D137,LN(1-T134:T137)))</f>
        <v>0.63786501061575795</v>
      </c>
      <c r="V134" s="99" cm="1">
        <f t="array" ref="V134:V137">0.25*(T134:T137-D134:D137)</f>
        <v>0.12132467189462534</v>
      </c>
      <c r="W134" s="288" cm="1">
        <f t="array" ref="W134:W136" xml:space="preserve"> TRANSPOSE(MMULT( TRANSPOSE(_xlfn.ANCHORARRAY(V134)), TRANSPOSE(O134:R136)))</f>
        <v>-1.8261017261003799E-2</v>
      </c>
      <c r="X134" s="288">
        <f>SUM(_xlfn.ANCHORARRAY(V134))</f>
        <v>6.4234270623491491E-3</v>
      </c>
      <c r="Y134" s="291" cm="1">
        <f t="array" ref="Y134:AB136">(G134:G136)*(TRANSPOSE(_xlfn.ANCHORARRAY(V134))*(O134:R136)*(1-O134:R136))</f>
        <v>7.519011493662528E-2</v>
      </c>
      <c r="Z134" s="60">
        <v>-7.4114497328099715E-2</v>
      </c>
      <c r="AA134" s="60">
        <v>-7.2457896696080659E-2</v>
      </c>
      <c r="AB134" s="99">
        <v>7.1534806749994351E-2</v>
      </c>
      <c r="AC134" s="288" cm="1">
        <f t="array" ref="AC134:AD136">MMULT((_xlfn.ANCHORARRAY(Y134)),(B134:C137))</f>
        <v>-9.2308994608630845E-4</v>
      </c>
      <c r="AD134" s="290">
        <v>-2.5796905781053647E-3</v>
      </c>
      <c r="AE134" s="282">
        <f>SUM(Y134:AB134)</f>
        <v>1.5252766243925575E-4</v>
      </c>
      <c r="AF134" s="340" cm="1">
        <f t="array" ref="AF134:AG136">E134:F136-3*(_xlfn.ANCHORARRAY(AC134))</f>
        <v>-0.41033871461389987</v>
      </c>
      <c r="AG134" s="339">
        <v>-0.42690775553404425</v>
      </c>
      <c r="AH134" s="289" cm="1">
        <f t="array" ref="AH134:AH136">(H134:H136)-3*(AE134:AE136)</f>
        <v>0.46484790202455306</v>
      </c>
      <c r="AI134" s="343" cm="1">
        <f t="array" ref="AI134:AI136">G134:G136-3*(_xlfn.ANCHORARRAY(W134))</f>
        <v>2.5771761350798021</v>
      </c>
      <c r="AJ134" s="342">
        <f>I134-3*(X134)</f>
        <v>-1.1615163672613769</v>
      </c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</row>
    <row r="135" spans="1:337" s="1" customFormat="1" ht="15" thickBot="1" x14ac:dyDescent="0.4">
      <c r="A135" s="182"/>
      <c r="B135" s="95">
        <v>0</v>
      </c>
      <c r="C135" s="94">
        <v>1</v>
      </c>
      <c r="D135" s="287">
        <v>1</v>
      </c>
      <c r="E135" s="36">
        <v>-0.51195354126948867</v>
      </c>
      <c r="F135" s="35">
        <v>0.67370061125363789</v>
      </c>
      <c r="G135" s="286">
        <v>-0.24125860277984285</v>
      </c>
      <c r="H135" s="286">
        <v>-2.3265070551294616E-2</v>
      </c>
      <c r="I135" s="34"/>
      <c r="J135" s="210"/>
      <c r="K135" s="285">
        <v>-2.3265070551294616E-2</v>
      </c>
      <c r="L135" s="285">
        <v>0.65043554070234333</v>
      </c>
      <c r="M135" s="285">
        <v>-0.53521861182078323</v>
      </c>
      <c r="N135" s="285">
        <v>0.13848199943285461</v>
      </c>
      <c r="O135" s="133">
        <f>1/(1+EXP(-K135))</f>
        <v>0.49418399469242935</v>
      </c>
      <c r="P135" s="133">
        <f>1/(1+EXP(-L135))</f>
        <v>0.65710860406249594</v>
      </c>
      <c r="Q135" s="133">
        <f>1/(1+EXP(-M135))</f>
        <v>0.36930055434158809</v>
      </c>
      <c r="R135" s="133">
        <f>1/(1+EXP(-N135))</f>
        <v>0.53456527854921188</v>
      </c>
      <c r="S135" s="341">
        <v>0.11921188461298327</v>
      </c>
      <c r="T135" s="273">
        <f>1/(1+EXP(-S135))</f>
        <v>0.52976772589670384</v>
      </c>
      <c r="U135" s="147"/>
      <c r="V135" s="88">
        <v>-0.11755806852582404</v>
      </c>
      <c r="W135" s="278">
        <v>3.1309576118253718E-3</v>
      </c>
      <c r="X135" s="278"/>
      <c r="Y135" s="284">
        <v>-7.3166651003929196E-3</v>
      </c>
      <c r="Z135" s="66">
        <v>6.3904139581494107E-3</v>
      </c>
      <c r="AA135" s="66">
        <v>6.4612113704921566E-3</v>
      </c>
      <c r="AB135" s="88">
        <v>-7.0614177563993134E-3</v>
      </c>
      <c r="AC135" s="278">
        <v>-6.0020638590715675E-4</v>
      </c>
      <c r="AD135" s="283">
        <v>-6.7100379824990269E-4</v>
      </c>
      <c r="AE135" s="282">
        <f>SUM(Y135:AB135)</f>
        <v>-1.5264575281506657E-3</v>
      </c>
      <c r="AF135" s="340">
        <v>-0.51015292211176722</v>
      </c>
      <c r="AG135" s="339">
        <v>0.67571362264838764</v>
      </c>
      <c r="AH135" s="279">
        <v>-1.8685697966842621E-2</v>
      </c>
      <c r="AI135" s="338">
        <v>-0.25065147561531897</v>
      </c>
      <c r="AJ135" s="337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</row>
    <row r="136" spans="1:337" s="1" customFormat="1" ht="15" thickBot="1" x14ac:dyDescent="0.4">
      <c r="A136" s="182"/>
      <c r="B136" s="95">
        <v>1</v>
      </c>
      <c r="C136" s="94">
        <v>0</v>
      </c>
      <c r="D136" s="287">
        <v>1</v>
      </c>
      <c r="E136" s="36">
        <v>-0.15463337998213464</v>
      </c>
      <c r="F136" s="35">
        <v>0.54801454180993014</v>
      </c>
      <c r="G136" s="286">
        <v>0.23919012870110448</v>
      </c>
      <c r="H136" s="286">
        <v>-0.21265724461896682</v>
      </c>
      <c r="I136" s="34"/>
      <c r="J136" s="210"/>
      <c r="K136" s="285">
        <v>-0.21265724461896682</v>
      </c>
      <c r="L136" s="285">
        <v>0.3353572971909633</v>
      </c>
      <c r="M136" s="285">
        <v>-0.36729062460110146</v>
      </c>
      <c r="N136" s="285">
        <v>0.18072391720882866</v>
      </c>
      <c r="O136" s="133">
        <f>1/(1+EXP(-K136))</f>
        <v>0.44703514150329582</v>
      </c>
      <c r="P136" s="133">
        <f>1/(1+EXP(-L136))</f>
        <v>0.58306231595811497</v>
      </c>
      <c r="Q136" s="133">
        <f>1/(1+EXP(-M136))</f>
        <v>0.40919586405056502</v>
      </c>
      <c r="R136" s="133">
        <f>1/(1+EXP(-N136))</f>
        <v>0.54505840778324766</v>
      </c>
      <c r="S136" s="341">
        <v>0.16063731340222032</v>
      </c>
      <c r="T136" s="273">
        <f>1/(1+EXP(-S136))</f>
        <v>0.54007319350720973</v>
      </c>
      <c r="U136" s="147"/>
      <c r="V136" s="88">
        <v>-0.11498170162319757</v>
      </c>
      <c r="W136" s="278">
        <v>2.7625427314309711E-3</v>
      </c>
      <c r="X136" s="278"/>
      <c r="Y136" s="284">
        <v>7.1735077978124211E-3</v>
      </c>
      <c r="Z136" s="66">
        <v>-6.8356814753736004E-3</v>
      </c>
      <c r="AA136" s="66">
        <v>-6.6488532323676535E-3</v>
      </c>
      <c r="AB136" s="88">
        <v>6.9773660964147456E-3</v>
      </c>
      <c r="AC136" s="278">
        <v>3.2851286404709211E-4</v>
      </c>
      <c r="AD136" s="283">
        <v>1.4168462104114515E-4</v>
      </c>
      <c r="AE136" s="282">
        <f>SUM(Y136:AB136)</f>
        <v>6.6633918648591282E-4</v>
      </c>
      <c r="AF136" s="340">
        <v>-0.15561891857427593</v>
      </c>
      <c r="AG136" s="339">
        <v>0.54758948794680673</v>
      </c>
      <c r="AH136" s="279">
        <v>-0.21465626217842457</v>
      </c>
      <c r="AI136" s="338">
        <v>0.23090250050681158</v>
      </c>
      <c r="AJ136" s="337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</row>
    <row r="137" spans="1:337" s="1" customFormat="1" ht="15" thickBot="1" x14ac:dyDescent="0.4">
      <c r="A137" s="183"/>
      <c r="B137" s="277">
        <v>1</v>
      </c>
      <c r="C137" s="276">
        <v>1</v>
      </c>
      <c r="D137" s="275">
        <v>0</v>
      </c>
      <c r="E137" s="18"/>
      <c r="F137" s="17"/>
      <c r="G137" s="274"/>
      <c r="H137" s="274"/>
      <c r="I137" s="16"/>
      <c r="J137" s="241"/>
      <c r="K137" s="270"/>
      <c r="L137" s="270"/>
      <c r="M137" s="270"/>
      <c r="N137" s="270"/>
      <c r="O137" s="129"/>
      <c r="P137" s="129"/>
      <c r="Q137" s="129"/>
      <c r="R137" s="129"/>
      <c r="S137" s="336">
        <v>-0.11792004640096554</v>
      </c>
      <c r="T137" s="273">
        <f>1/(1+EXP(-S137))</f>
        <v>0.47055410126698166</v>
      </c>
      <c r="U137" s="272"/>
      <c r="V137" s="269">
        <v>0.11763852531674542</v>
      </c>
      <c r="W137" s="263"/>
      <c r="X137" s="263"/>
      <c r="Y137" s="271"/>
      <c r="Z137" s="270"/>
      <c r="AA137" s="270"/>
      <c r="AB137" s="269"/>
      <c r="AC137" s="263"/>
      <c r="AD137" s="268"/>
      <c r="AE137" s="267"/>
      <c r="AF137" s="335"/>
      <c r="AG137" s="334"/>
      <c r="AH137" s="264"/>
      <c r="AI137" s="333"/>
      <c r="AJ137" s="332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</row>
    <row r="138" spans="1:337" s="1" customFormat="1" ht="15" thickBot="1" x14ac:dyDescent="0.4">
      <c r="A138" s="181">
        <f>A134+1</f>
        <v>33</v>
      </c>
      <c r="B138" s="108">
        <v>0</v>
      </c>
      <c r="C138" s="107">
        <v>0</v>
      </c>
      <c r="D138" s="297">
        <v>0</v>
      </c>
      <c r="E138" s="103" cm="1">
        <f t="array" ref="E138:F140">AF134:AG136</f>
        <v>-0.41033871461389987</v>
      </c>
      <c r="F138" s="286">
        <v>-0.42690775553404425</v>
      </c>
      <c r="G138" s="286" cm="1">
        <f t="array" ref="G138:G140">AI134:AI136</f>
        <v>2.5771761350798021</v>
      </c>
      <c r="H138" s="286" cm="1">
        <f t="array" ref="H138:H140">AH134:AH136</f>
        <v>0.46484790202455306</v>
      </c>
      <c r="I138" s="296">
        <f>AJ134</f>
        <v>-1.1615163672613769</v>
      </c>
      <c r="J138" s="295">
        <v>3</v>
      </c>
      <c r="K138" s="294" cm="1">
        <f t="array" ref="K138:N140" xml:space="preserve"> MMULT(E138:F140, TRANSPOSE(B138:C141))+H138:H140</f>
        <v>0.46484790202455306</v>
      </c>
      <c r="L138" s="294">
        <v>3.7940146490508808E-2</v>
      </c>
      <c r="M138" s="294">
        <v>5.4509187410653193E-2</v>
      </c>
      <c r="N138" s="294">
        <v>-0.37239856812339101</v>
      </c>
      <c r="O138" s="135">
        <f>(EXP(K138)-EXP(-K138))/(EXP(K138)+EXP(-K138))</f>
        <v>0.43402713330868775</v>
      </c>
      <c r="P138" s="135">
        <f>1/(1+EXP(-L138))</f>
        <v>0.50948389901298941</v>
      </c>
      <c r="Q138" s="135">
        <f>1/(1+EXP(-M138))</f>
        <v>0.51362392367771648</v>
      </c>
      <c r="R138" s="135">
        <f>1/(1+EXP(-N138))</f>
        <v>0.40796157033881902</v>
      </c>
      <c r="S138" s="344" cm="1">
        <f t="array" ref="S138:S141">MMULT(TRANSPOSE(O138:R140), G138:G140)+I138</f>
        <v>-6.3999425333526316E-2</v>
      </c>
      <c r="T138" s="273">
        <f>1/(1+EXP(-S138))</f>
        <v>0.48400560261690345</v>
      </c>
      <c r="U138" s="292" cm="1">
        <f t="array" ref="U138">0.25*(-SUMPRODUCT(D138:D141,LN(T138:T141))-SUMPRODUCT(1-D138:D141,LN(1-T138:T141)))</f>
        <v>0.63657502220870743</v>
      </c>
      <c r="V138" s="99" cm="1">
        <f t="array" ref="V138:V141">0.25*(T138:T141-D138:D141)</f>
        <v>0.12100140065422586</v>
      </c>
      <c r="W138" s="288" cm="1">
        <f t="array" ref="W138:W140" xml:space="preserve"> TRANSPOSE(MMULT( TRANSPOSE(_xlfn.ANCHORARRAY(V138)), TRANSPOSE(O138:R140)))</f>
        <v>-1.8320532290137935E-2</v>
      </c>
      <c r="X138" s="288">
        <f>SUM(_xlfn.ANCHORARRAY(V138))</f>
        <v>6.3227718524787868E-3</v>
      </c>
      <c r="Y138" s="291" cm="1">
        <f t="array" ref="Y138:AB140">(G138:G140)*(TRANSPOSE(_xlfn.ANCHORARRAY(V138))*(O138:R140)*(1-O138:R140))</f>
        <v>7.6603213769186856E-2</v>
      </c>
      <c r="Z138" s="60">
        <v>-7.5645773219037857E-2</v>
      </c>
      <c r="AA138" s="60">
        <v>-7.3910098024975945E-2</v>
      </c>
      <c r="AB138" s="99">
        <v>7.3184477792650915E-2</v>
      </c>
      <c r="AC138" s="288" cm="1">
        <f t="array" ref="AC138:AD140">MMULT((_xlfn.ANCHORARRAY(Y138)),(B138:C141))</f>
        <v>-7.2562023232503048E-4</v>
      </c>
      <c r="AD138" s="290">
        <v>-2.4612954263869419E-3</v>
      </c>
      <c r="AE138" s="282">
        <f>SUM(Y138:AB138)</f>
        <v>2.3182031782396917E-4</v>
      </c>
      <c r="AF138" s="340" cm="1">
        <f t="array" ref="AF138:AG140">E138:F140-3*(_xlfn.ANCHORARRAY(AC138))</f>
        <v>-0.40816185391692478</v>
      </c>
      <c r="AG138" s="339">
        <v>-0.41952386925488344</v>
      </c>
      <c r="AH138" s="289" cm="1">
        <f t="array" ref="AH138:AH140">(H138:H140)-3*(AE138:AE140)</f>
        <v>0.46415244107108117</v>
      </c>
      <c r="AI138" s="343" cm="1">
        <f t="array" ref="AI138:AI140">G138:G140-3*(_xlfn.ANCHORARRAY(W138))</f>
        <v>2.6321377319502162</v>
      </c>
      <c r="AJ138" s="342">
        <f>I138-3*(X138)</f>
        <v>-1.1804846828188131</v>
      </c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</row>
    <row r="139" spans="1:337" s="1" customFormat="1" ht="15" thickBot="1" x14ac:dyDescent="0.4">
      <c r="A139" s="182"/>
      <c r="B139" s="95">
        <v>0</v>
      </c>
      <c r="C139" s="94">
        <v>1</v>
      </c>
      <c r="D139" s="287">
        <v>1</v>
      </c>
      <c r="E139" s="36">
        <v>-0.51015292211176722</v>
      </c>
      <c r="F139" s="35">
        <v>0.67571362264838764</v>
      </c>
      <c r="G139" s="286">
        <v>-0.25065147561531897</v>
      </c>
      <c r="H139" s="286">
        <v>-1.8685697966842621E-2</v>
      </c>
      <c r="I139" s="34"/>
      <c r="J139" s="210"/>
      <c r="K139" s="285">
        <v>-1.8685697966842621E-2</v>
      </c>
      <c r="L139" s="285">
        <v>0.65702792468154503</v>
      </c>
      <c r="M139" s="285">
        <v>-0.52883862007860982</v>
      </c>
      <c r="N139" s="285">
        <v>0.14687500256977781</v>
      </c>
      <c r="O139" s="133">
        <f>1/(1+EXP(-K139))</f>
        <v>0.49532871142459878</v>
      </c>
      <c r="P139" s="133">
        <f>1/(1+EXP(-L139))</f>
        <v>0.65859243728550143</v>
      </c>
      <c r="Q139" s="133">
        <f>1/(1+EXP(-M139))</f>
        <v>0.37078780217024077</v>
      </c>
      <c r="R139" s="133">
        <f>1/(1+EXP(-N139))</f>
        <v>0.53665288383925247</v>
      </c>
      <c r="S139" s="341">
        <v>0.12093066231103133</v>
      </c>
      <c r="T139" s="273">
        <f>1/(1+EXP(-S139))</f>
        <v>0.53019587527092837</v>
      </c>
      <c r="U139" s="147"/>
      <c r="V139" s="88">
        <v>-0.11745103118226791</v>
      </c>
      <c r="W139" s="278">
        <v>3.1122509965877954E-3</v>
      </c>
      <c r="X139" s="278"/>
      <c r="Y139" s="284">
        <v>-7.5816330952590393E-3</v>
      </c>
      <c r="Z139" s="66">
        <v>6.6193748619531355E-3</v>
      </c>
      <c r="AA139" s="66">
        <v>6.7132847061527117E-3</v>
      </c>
      <c r="AB139" s="88">
        <v>-7.3278390509689678E-3</v>
      </c>
      <c r="AC139" s="278">
        <v>-6.1455434481625607E-4</v>
      </c>
      <c r="AD139" s="283">
        <v>-7.0846418901583229E-4</v>
      </c>
      <c r="AE139" s="282">
        <f>SUM(Y139:AB139)</f>
        <v>-1.5768125781221599E-3</v>
      </c>
      <c r="AF139" s="340">
        <v>-0.5083092590773185</v>
      </c>
      <c r="AG139" s="339">
        <v>0.6778390152154351</v>
      </c>
      <c r="AH139" s="279">
        <v>-1.3955260232476141E-2</v>
      </c>
      <c r="AI139" s="338">
        <v>-0.25998822860508236</v>
      </c>
      <c r="AJ139" s="337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</row>
    <row r="140" spans="1:337" s="1" customFormat="1" ht="15" thickBot="1" x14ac:dyDescent="0.4">
      <c r="A140" s="182"/>
      <c r="B140" s="95">
        <v>1</v>
      </c>
      <c r="C140" s="94">
        <v>0</v>
      </c>
      <c r="D140" s="287">
        <v>1</v>
      </c>
      <c r="E140" s="36">
        <v>-0.15561891857427593</v>
      </c>
      <c r="F140" s="35">
        <v>0.54758948794680673</v>
      </c>
      <c r="G140" s="286">
        <v>0.23090250050681158</v>
      </c>
      <c r="H140" s="286">
        <v>-0.21465626217842457</v>
      </c>
      <c r="I140" s="34"/>
      <c r="J140" s="210"/>
      <c r="K140" s="285">
        <v>-0.21465626217842457</v>
      </c>
      <c r="L140" s="285">
        <v>0.33293322576838214</v>
      </c>
      <c r="M140" s="285">
        <v>-0.37027518075270049</v>
      </c>
      <c r="N140" s="285">
        <v>0.17731430719410626</v>
      </c>
      <c r="O140" s="133">
        <f>1/(1+EXP(-K140))</f>
        <v>0.44654104738796135</v>
      </c>
      <c r="P140" s="133">
        <f>1/(1+EXP(-L140))</f>
        <v>0.58247290422676312</v>
      </c>
      <c r="Q140" s="133">
        <f>1/(1+EXP(-M140))</f>
        <v>0.40847452986966343</v>
      </c>
      <c r="R140" s="133">
        <f>1/(1+EXP(-N140))</f>
        <v>0.5442127985816988</v>
      </c>
      <c r="S140" s="341">
        <v>0.16356223183300167</v>
      </c>
      <c r="T140" s="273">
        <f>1/(1+EXP(-S140))</f>
        <v>0.54079964043759599</v>
      </c>
      <c r="U140" s="147"/>
      <c r="V140" s="88">
        <v>-0.114800089890601</v>
      </c>
      <c r="W140" s="278">
        <v>2.7115912544186938E-3</v>
      </c>
      <c r="X140" s="278"/>
      <c r="Y140" s="284">
        <v>6.9050342510405208E-3</v>
      </c>
      <c r="Z140" s="66">
        <v>-6.595471715343677E-3</v>
      </c>
      <c r="AA140" s="66">
        <v>-6.4048548964228446E-3</v>
      </c>
      <c r="AB140" s="88">
        <v>6.7338779010352014E-3</v>
      </c>
      <c r="AC140" s="278">
        <v>3.2902300461235684E-4</v>
      </c>
      <c r="AD140" s="283">
        <v>1.3840618569152443E-4</v>
      </c>
      <c r="AE140" s="282">
        <f>SUM(Y140:AB140)</f>
        <v>6.385855403092007E-4</v>
      </c>
      <c r="AF140" s="340">
        <v>-0.156605987588113</v>
      </c>
      <c r="AG140" s="339">
        <v>0.54717426938973213</v>
      </c>
      <c r="AH140" s="279">
        <v>-0.21657201879935217</v>
      </c>
      <c r="AI140" s="338">
        <v>0.22276772674355549</v>
      </c>
      <c r="AJ140" s="337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</row>
    <row r="141" spans="1:337" s="1" customFormat="1" ht="15" thickBot="1" x14ac:dyDescent="0.4">
      <c r="A141" s="183"/>
      <c r="B141" s="277">
        <v>1</v>
      </c>
      <c r="C141" s="276">
        <v>1</v>
      </c>
      <c r="D141" s="275">
        <v>0</v>
      </c>
      <c r="E141" s="18"/>
      <c r="F141" s="17"/>
      <c r="G141" s="274"/>
      <c r="H141" s="274"/>
      <c r="I141" s="16"/>
      <c r="J141" s="241"/>
      <c r="K141" s="270"/>
      <c r="L141" s="270"/>
      <c r="M141" s="270"/>
      <c r="N141" s="270"/>
      <c r="O141" s="129"/>
      <c r="P141" s="129"/>
      <c r="Q141" s="129"/>
      <c r="R141" s="129"/>
      <c r="S141" s="336">
        <v>-0.11898028538169347</v>
      </c>
      <c r="T141" s="273">
        <f>1/(1+EXP(-S141))</f>
        <v>0.47028996908448734</v>
      </c>
      <c r="U141" s="272"/>
      <c r="V141" s="269">
        <v>0.11757249227112183</v>
      </c>
      <c r="W141" s="263"/>
      <c r="X141" s="263"/>
      <c r="Y141" s="271"/>
      <c r="Z141" s="270"/>
      <c r="AA141" s="270"/>
      <c r="AB141" s="269"/>
      <c r="AC141" s="263"/>
      <c r="AD141" s="268"/>
      <c r="AE141" s="267"/>
      <c r="AF141" s="335"/>
      <c r="AG141" s="334"/>
      <c r="AH141" s="264"/>
      <c r="AI141" s="333"/>
      <c r="AJ141" s="332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</row>
    <row r="142" spans="1:337" s="1" customFormat="1" ht="15" thickBot="1" x14ac:dyDescent="0.4">
      <c r="A142" s="181">
        <f>A138+1</f>
        <v>34</v>
      </c>
      <c r="B142" s="108">
        <v>0</v>
      </c>
      <c r="C142" s="107">
        <v>0</v>
      </c>
      <c r="D142" s="297">
        <v>0</v>
      </c>
      <c r="E142" s="103" cm="1">
        <f t="array" ref="E142:F144">AF138:AG140</f>
        <v>-0.40816185391692478</v>
      </c>
      <c r="F142" s="286">
        <v>-0.41952386925488344</v>
      </c>
      <c r="G142" s="286" cm="1">
        <f t="array" ref="G142:G144">AI138:AI140</f>
        <v>2.6321377319502162</v>
      </c>
      <c r="H142" s="286" cm="1">
        <f t="array" ref="H142:H144">AH138:AH140</f>
        <v>0.46415244107108117</v>
      </c>
      <c r="I142" s="296">
        <f>AJ138</f>
        <v>-1.1804846828188131</v>
      </c>
      <c r="J142" s="295">
        <v>3</v>
      </c>
      <c r="K142" s="294" cm="1">
        <f t="array" ref="K142:N144" xml:space="preserve"> MMULT(E142:F144, TRANSPOSE(B142:C145))+H142:H144</f>
        <v>0.46415244107108117</v>
      </c>
      <c r="L142" s="294">
        <v>4.4628571816197726E-2</v>
      </c>
      <c r="M142" s="294">
        <v>5.599058715415639E-2</v>
      </c>
      <c r="N142" s="294">
        <v>-0.36353328210072705</v>
      </c>
      <c r="O142" s="135">
        <f>(EXP(K142)-EXP(-K142))/(EXP(K142)+EXP(-K142))</f>
        <v>0.43346251263926383</v>
      </c>
      <c r="P142" s="135">
        <f>1/(1+EXP(-L142))</f>
        <v>0.51115529150724059</v>
      </c>
      <c r="Q142" s="135">
        <f>1/(1+EXP(-M142))</f>
        <v>0.51399399111251043</v>
      </c>
      <c r="R142" s="135">
        <f>1/(1+EXP(-N142))</f>
        <v>0.41010452786816748</v>
      </c>
      <c r="S142" s="344" cm="1">
        <f t="array" ref="S142:S145">MMULT(TRANSPOSE(O142:R144), G142:G144)+I142</f>
        <v>-6.9269253775390949E-2</v>
      </c>
      <c r="T142" s="273">
        <f>1/(1+EXP(-S142))</f>
        <v>0.48268960760567192</v>
      </c>
      <c r="U142" s="292" cm="1">
        <f t="array" ref="U142">0.25*(-SUMPRODUCT(D142:D145,LN(T142:T145))-SUMPRODUCT(1-D142:D145,LN(1-T142:T145)))</f>
        <v>0.63524113766757662</v>
      </c>
      <c r="V142" s="99" cm="1">
        <f t="array" ref="V142:V145">0.25*(T142:T145-D142:D145)</f>
        <v>0.12067240190141798</v>
      </c>
      <c r="W142" s="288" cm="1">
        <f t="array" ref="W142:W144" xml:space="preserve"> TRANSPOSE(MMULT( TRANSPOSE(_xlfn.ANCHORARRAY(V142)), TRANSPOSE(O142:R144)))</f>
        <v>-1.8389464945107049E-2</v>
      </c>
      <c r="X142" s="288">
        <f>SUM(_xlfn.ANCHORARRAY(V142))</f>
        <v>6.2314142788690852E-3</v>
      </c>
      <c r="Y142" s="291" cm="1">
        <f t="array" ref="Y142:AB144">(G142:G144)*(TRANSPOSE(_xlfn.ANCHORARRAY(V142))*(O142:R144)*(1-O142:R144))</f>
        <v>7.8000388219536157E-2</v>
      </c>
      <c r="Z142" s="60">
        <v>-7.716566487572761E-2</v>
      </c>
      <c r="AA142" s="60">
        <v>-7.536506427484331E-2</v>
      </c>
      <c r="AB142" s="99">
        <v>7.4822708687829795E-2</v>
      </c>
      <c r="AC142" s="288" cm="1">
        <f t="array" ref="AC142:AD144">MMULT((_xlfn.ANCHORARRAY(Y142)),(B142:C145))</f>
        <v>-5.4235558701351549E-4</v>
      </c>
      <c r="AD142" s="290">
        <v>-2.3429561878978156E-3</v>
      </c>
      <c r="AE142" s="282">
        <f>SUM(Y142:AB142)</f>
        <v>2.9236775679503113E-4</v>
      </c>
      <c r="AF142" s="340" cm="1">
        <f t="array" ref="AF142:AG144">E142:F144-3*(_xlfn.ANCHORARRAY(AC142))</f>
        <v>-0.4065347871558842</v>
      </c>
      <c r="AG142" s="339">
        <v>-0.41249500069118999</v>
      </c>
      <c r="AH142" s="289" cm="1">
        <f t="array" ref="AH142:AH144">(H142:H144)-3*(AE142:AE144)</f>
        <v>0.46327533780069607</v>
      </c>
      <c r="AI142" s="343" cm="1">
        <f t="array" ref="AI142:AI144">G142:G144-3*(_xlfn.ANCHORARRAY(W142))</f>
        <v>2.6873061267855372</v>
      </c>
      <c r="AJ142" s="342">
        <f>I142-3*(X142)</f>
        <v>-1.1991789256554204</v>
      </c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</row>
    <row r="143" spans="1:337" s="1" customFormat="1" ht="15" thickBot="1" x14ac:dyDescent="0.4">
      <c r="A143" s="182"/>
      <c r="B143" s="95">
        <v>0</v>
      </c>
      <c r="C143" s="94">
        <v>1</v>
      </c>
      <c r="D143" s="287">
        <v>1</v>
      </c>
      <c r="E143" s="36">
        <v>-0.5083092590773185</v>
      </c>
      <c r="F143" s="35">
        <v>0.6778390152154351</v>
      </c>
      <c r="G143" s="286">
        <v>-0.25998822860508236</v>
      </c>
      <c r="H143" s="286">
        <v>-1.3955260232476141E-2</v>
      </c>
      <c r="I143" s="34"/>
      <c r="J143" s="210"/>
      <c r="K143" s="285">
        <v>-1.3955260232476141E-2</v>
      </c>
      <c r="L143" s="285">
        <v>0.66388375498295893</v>
      </c>
      <c r="M143" s="285">
        <v>-0.52226451930979467</v>
      </c>
      <c r="N143" s="285">
        <v>0.15557449590564046</v>
      </c>
      <c r="O143" s="133">
        <f>1/(1+EXP(-K143))</f>
        <v>0.49651124156113241</v>
      </c>
      <c r="P143" s="133">
        <f>1/(1+EXP(-L143))</f>
        <v>0.66013227975006017</v>
      </c>
      <c r="Q143" s="133">
        <f>1/(1+EXP(-M143))</f>
        <v>0.37232286598045133</v>
      </c>
      <c r="R143" s="133">
        <f>1/(1+EXP(-N143))</f>
        <v>0.53881536680815334</v>
      </c>
      <c r="S143" s="341">
        <v>0.12294968074872936</v>
      </c>
      <c r="T143" s="273">
        <f>1/(1+EXP(-S143))</f>
        <v>0.53069875812814638</v>
      </c>
      <c r="U143" s="147"/>
      <c r="V143" s="88">
        <v>-0.11732531046796341</v>
      </c>
      <c r="W143" s="278">
        <v>3.1025278938320369E-3</v>
      </c>
      <c r="X143" s="278"/>
      <c r="Y143" s="284">
        <v>-7.8429691436059466E-3</v>
      </c>
      <c r="Z143" s="66">
        <v>6.843626279472945E-3</v>
      </c>
      <c r="AA143" s="66">
        <v>6.9642039968767465E-3</v>
      </c>
      <c r="AB143" s="88">
        <v>-7.5914314480284746E-3</v>
      </c>
      <c r="AC143" s="278">
        <v>-6.2722745115172812E-4</v>
      </c>
      <c r="AD143" s="283">
        <v>-7.478051685555296E-4</v>
      </c>
      <c r="AE143" s="282">
        <f>SUM(Y143:AB143)</f>
        <v>-1.6265703152847297E-3</v>
      </c>
      <c r="AF143" s="340">
        <v>-0.50642757672386329</v>
      </c>
      <c r="AG143" s="339">
        <v>0.68008243072110164</v>
      </c>
      <c r="AH143" s="279">
        <v>-9.0755492866219523E-3</v>
      </c>
      <c r="AI143" s="338">
        <v>-0.26929581228657845</v>
      </c>
      <c r="AJ143" s="337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</row>
    <row r="144" spans="1:337" s="1" customFormat="1" ht="15" thickBot="1" x14ac:dyDescent="0.4">
      <c r="A144" s="182"/>
      <c r="B144" s="95">
        <v>1</v>
      </c>
      <c r="C144" s="94">
        <v>0</v>
      </c>
      <c r="D144" s="287">
        <v>1</v>
      </c>
      <c r="E144" s="36">
        <v>-0.156605987588113</v>
      </c>
      <c r="F144" s="35">
        <v>0.54717426938973213</v>
      </c>
      <c r="G144" s="286">
        <v>0.22276772674355549</v>
      </c>
      <c r="H144" s="286">
        <v>-0.21657201879935217</v>
      </c>
      <c r="I144" s="34"/>
      <c r="J144" s="210"/>
      <c r="K144" s="285">
        <v>-0.21657201879935217</v>
      </c>
      <c r="L144" s="285">
        <v>0.33060225059037995</v>
      </c>
      <c r="M144" s="285">
        <v>-0.37317800638746518</v>
      </c>
      <c r="N144" s="285">
        <v>0.17399626300226695</v>
      </c>
      <c r="O144" s="133">
        <f>1/(1+EXP(-K144))</f>
        <v>0.44606763182554199</v>
      </c>
      <c r="P144" s="133">
        <f>1/(1+EXP(-L144))</f>
        <v>0.58190590646822959</v>
      </c>
      <c r="Q144" s="133">
        <f>1/(1+EXP(-M144))</f>
        <v>0.40777332696465651</v>
      </c>
      <c r="R144" s="133">
        <f>1/(1+EXP(-N144))</f>
        <v>0.54338965355195834</v>
      </c>
      <c r="S144" s="341">
        <v>0.16645746986325771</v>
      </c>
      <c r="T144" s="273">
        <f>1/(1+EXP(-S144))</f>
        <v>0.54151854507851926</v>
      </c>
      <c r="U144" s="147"/>
      <c r="V144" s="88">
        <v>-0.11462036373037018</v>
      </c>
      <c r="W144" s="278">
        <v>2.6674652762538262E-3</v>
      </c>
      <c r="X144" s="278"/>
      <c r="Y144" s="284">
        <v>6.6422877230427977E-3</v>
      </c>
      <c r="Z144" s="66">
        <v>-6.3587358300746816E-3</v>
      </c>
      <c r="AA144" s="66">
        <v>-6.1662458105388998E-3</v>
      </c>
      <c r="AB144" s="88">
        <v>6.4947819418510544E-3</v>
      </c>
      <c r="AC144" s="278">
        <v>3.2853613131215466E-4</v>
      </c>
      <c r="AD144" s="283">
        <v>1.3604611177637279E-4</v>
      </c>
      <c r="AE144" s="282">
        <f>SUM(Y144:AB144)</f>
        <v>6.1208802428027072E-4</v>
      </c>
      <c r="AF144" s="340">
        <v>-0.15759159598204947</v>
      </c>
      <c r="AG144" s="339">
        <v>0.54676613105440297</v>
      </c>
      <c r="AH144" s="279">
        <v>-0.21840828287219299</v>
      </c>
      <c r="AI144" s="338">
        <v>0.21476533091479402</v>
      </c>
      <c r="AJ144" s="337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</row>
    <row r="145" spans="1:337" s="1" customFormat="1" ht="15" thickBot="1" x14ac:dyDescent="0.4">
      <c r="A145" s="183"/>
      <c r="B145" s="277">
        <v>1</v>
      </c>
      <c r="C145" s="276">
        <v>1</v>
      </c>
      <c r="D145" s="275">
        <v>0</v>
      </c>
      <c r="E145" s="18"/>
      <c r="F145" s="17"/>
      <c r="G145" s="274"/>
      <c r="H145" s="274"/>
      <c r="I145" s="16"/>
      <c r="J145" s="241"/>
      <c r="K145" s="270"/>
      <c r="L145" s="270"/>
      <c r="M145" s="270"/>
      <c r="N145" s="270"/>
      <c r="O145" s="129"/>
      <c r="P145" s="129"/>
      <c r="Q145" s="129"/>
      <c r="R145" s="129"/>
      <c r="S145" s="336">
        <v>-0.12006905587729211</v>
      </c>
      <c r="T145" s="273">
        <f>1/(1+EXP(-S145))</f>
        <v>0.47001874630313878</v>
      </c>
      <c r="U145" s="272"/>
      <c r="V145" s="269">
        <v>0.11750468657578469</v>
      </c>
      <c r="W145" s="263"/>
      <c r="X145" s="263"/>
      <c r="Y145" s="271"/>
      <c r="Z145" s="270"/>
      <c r="AA145" s="270"/>
      <c r="AB145" s="269"/>
      <c r="AC145" s="263"/>
      <c r="AD145" s="268"/>
      <c r="AE145" s="267"/>
      <c r="AF145" s="335"/>
      <c r="AG145" s="334"/>
      <c r="AH145" s="264"/>
      <c r="AI145" s="333"/>
      <c r="AJ145" s="332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</row>
    <row r="146" spans="1:337" s="1" customFormat="1" ht="15" thickBot="1" x14ac:dyDescent="0.4">
      <c r="A146" s="181">
        <f>A142+1</f>
        <v>35</v>
      </c>
      <c r="B146" s="108">
        <v>0</v>
      </c>
      <c r="C146" s="107">
        <v>0</v>
      </c>
      <c r="D146" s="297">
        <v>0</v>
      </c>
      <c r="E146" s="103" cm="1">
        <f t="array" ref="E146:F148">AF142:AG144</f>
        <v>-0.4065347871558842</v>
      </c>
      <c r="F146" s="286">
        <v>-0.41249500069118999</v>
      </c>
      <c r="G146" s="286" cm="1">
        <f t="array" ref="G146:G148">AI142:AI144</f>
        <v>2.6873061267855372</v>
      </c>
      <c r="H146" s="286" cm="1">
        <f t="array" ref="H146:H148">AH142:AH144</f>
        <v>0.46327533780069607</v>
      </c>
      <c r="I146" s="296">
        <f>AJ142</f>
        <v>-1.1991789256554204</v>
      </c>
      <c r="J146" s="295">
        <v>3</v>
      </c>
      <c r="K146" s="294" cm="1">
        <f t="array" ref="K146:N148" xml:space="preserve"> MMULT(E146:F148, TRANSPOSE(B146:C149))+H146:H148</f>
        <v>0.46327533780069607</v>
      </c>
      <c r="L146" s="294">
        <v>5.078033710950608E-2</v>
      </c>
      <c r="M146" s="294">
        <v>5.6740550644811871E-2</v>
      </c>
      <c r="N146" s="294">
        <v>-0.35575445004637818</v>
      </c>
      <c r="O146" s="135">
        <f>(EXP(K146)-EXP(-K146))/(EXP(K146)+EXP(-K146))</f>
        <v>0.43274993735069872</v>
      </c>
      <c r="P146" s="135">
        <f>1/(1+EXP(-L146))</f>
        <v>0.51269235697351545</v>
      </c>
      <c r="Q146" s="135">
        <f>1/(1+EXP(-M146))</f>
        <v>0.51418133314355152</v>
      </c>
      <c r="R146" s="135">
        <f>1/(1+EXP(-N146))</f>
        <v>0.41198768097480498</v>
      </c>
      <c r="S146" s="344" cm="1">
        <f t="array" ref="S146:S149">MMULT(TRANSPOSE(O146:R148), G146:G148)+I146</f>
        <v>-7.4581848266683126E-2</v>
      </c>
      <c r="T146" s="273">
        <f>1/(1+EXP(-S146))</f>
        <v>0.48136317600259793</v>
      </c>
      <c r="U146" s="292" cm="1">
        <f t="array" ref="U146">0.25*(-SUMPRODUCT(D146:D149,LN(T146:T149))-SUMPRODUCT(1-D146:D149,LN(1-T146:T149)))</f>
        <v>0.63386986337843587</v>
      </c>
      <c r="V146" s="99" cm="1">
        <f t="array" ref="V146:V149">0.25*(T146:T149-D146:D149)</f>
        <v>0.12034079400064948</v>
      </c>
      <c r="W146" s="288" cm="1">
        <f t="array" ref="W146:W148" xml:space="preserve"> TRANSPOSE(MMULT( TRANSPOSE(_xlfn.ANCHORARRAY(V146)), TRANSPOSE(O146:R148)))</f>
        <v>-1.8464466627416021E-2</v>
      </c>
      <c r="X146" s="288">
        <f>SUM(_xlfn.ANCHORARRAY(V146))</f>
        <v>6.1486177296647127E-3</v>
      </c>
      <c r="Y146" s="291" cm="1">
        <f t="array" ref="Y146:AB148">(G146:G148)*(TRANSPOSE(_xlfn.ANCHORARRAY(V146))*(O146:R148)*(1-O146:R148))</f>
        <v>7.9385572496963083E-2</v>
      </c>
      <c r="Z146" s="60">
        <v>-7.8675828546365276E-2</v>
      </c>
      <c r="AA146" s="60">
        <v>-7.6823711746030088E-2</v>
      </c>
      <c r="AB146" s="99">
        <v>7.6450257379666708E-2</v>
      </c>
      <c r="AC146" s="288" cm="1">
        <f t="array" ref="AC146:AD148">MMULT((_xlfn.ANCHORARRAY(Y146)),(B146:C149))</f>
        <v>-3.7345436636337936E-4</v>
      </c>
      <c r="AD146" s="290">
        <v>-2.2255711666985672E-3</v>
      </c>
      <c r="AE146" s="282">
        <f>SUM(Y146:AB146)</f>
        <v>3.3628958423442823E-4</v>
      </c>
      <c r="AF146" s="340" cm="1">
        <f t="array" ref="AF146:AG148">E146:F148-3*(_xlfn.ANCHORARRAY(AC146))</f>
        <v>-0.40541442405679406</v>
      </c>
      <c r="AG146" s="339">
        <v>-0.40581828719109431</v>
      </c>
      <c r="AH146" s="289" cm="1">
        <f t="array" ref="AH146:AH148">(H146:H148)-3*(AE146:AE148)</f>
        <v>0.46226646904799279</v>
      </c>
      <c r="AI146" s="343" cm="1">
        <f t="array" ref="AI146:AI148">G146:G148-3*(_xlfn.ANCHORARRAY(W146))</f>
        <v>2.7426995266677854</v>
      </c>
      <c r="AJ146" s="342">
        <f>I146-3*(X146)</f>
        <v>-1.2176247788444146</v>
      </c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</row>
    <row r="147" spans="1:337" s="1" customFormat="1" ht="15" thickBot="1" x14ac:dyDescent="0.4">
      <c r="A147" s="182"/>
      <c r="B147" s="95">
        <v>0</v>
      </c>
      <c r="C147" s="94">
        <v>1</v>
      </c>
      <c r="D147" s="287">
        <v>1</v>
      </c>
      <c r="E147" s="36">
        <v>-0.50642757672386329</v>
      </c>
      <c r="F147" s="35">
        <v>0.68008243072110164</v>
      </c>
      <c r="G147" s="286">
        <v>-0.26929581228657845</v>
      </c>
      <c r="H147" s="286">
        <v>-9.0755492866219523E-3</v>
      </c>
      <c r="I147" s="34"/>
      <c r="J147" s="210"/>
      <c r="K147" s="285">
        <v>-9.0755492866219523E-3</v>
      </c>
      <c r="L147" s="285">
        <v>0.67100688143447973</v>
      </c>
      <c r="M147" s="285">
        <v>-0.5155031260104852</v>
      </c>
      <c r="N147" s="285">
        <v>0.16457930471061638</v>
      </c>
      <c r="O147" s="133">
        <f>1/(1+EXP(-K147))</f>
        <v>0.49773112825140403</v>
      </c>
      <c r="P147" s="133">
        <f>1/(1+EXP(-L147))</f>
        <v>0.66172858012506086</v>
      </c>
      <c r="Q147" s="133">
        <f>1/(1+EXP(-M147))</f>
        <v>0.37390435302048741</v>
      </c>
      <c r="R147" s="133">
        <f>1/(1+EXP(-N147))</f>
        <v>0.54105220512439722</v>
      </c>
      <c r="S147" s="341">
        <v>0.12523757265973989</v>
      </c>
      <c r="T147" s="273">
        <f>1/(1+EXP(-S147))</f>
        <v>0.53126853469805513</v>
      </c>
      <c r="U147" s="147"/>
      <c r="V147" s="88">
        <v>-0.11718286632548622</v>
      </c>
      <c r="W147" s="278">
        <v>3.1010583170731562E-3</v>
      </c>
      <c r="X147" s="278"/>
      <c r="Y147" s="284">
        <v>-8.1016511424302131E-3</v>
      </c>
      <c r="Z147" s="66">
        <v>7.0638084724683799E-3</v>
      </c>
      <c r="AA147" s="66">
        <v>7.2147028009228046E-3</v>
      </c>
      <c r="AB147" s="88">
        <v>-7.8527760734263888E-3</v>
      </c>
      <c r="AC147" s="278">
        <v>-6.3807327250358422E-4</v>
      </c>
      <c r="AD147" s="283">
        <v>-7.8896760095800884E-4</v>
      </c>
      <c r="AE147" s="282">
        <f>SUM(Y147:AB147)</f>
        <v>-1.6759159424654174E-3</v>
      </c>
      <c r="AF147" s="340">
        <v>-0.50451335690635257</v>
      </c>
      <c r="AG147" s="339">
        <v>0.68244933352397563</v>
      </c>
      <c r="AH147" s="279">
        <v>-4.0478014592257002E-3</v>
      </c>
      <c r="AI147" s="338">
        <v>-0.27859898723779791</v>
      </c>
      <c r="AJ147" s="33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</row>
    <row r="148" spans="1:337" s="1" customFormat="1" ht="15" thickBot="1" x14ac:dyDescent="0.4">
      <c r="A148" s="182"/>
      <c r="B148" s="95">
        <v>1</v>
      </c>
      <c r="C148" s="94">
        <v>0</v>
      </c>
      <c r="D148" s="287">
        <v>1</v>
      </c>
      <c r="E148" s="36">
        <v>-0.15759159598204947</v>
      </c>
      <c r="F148" s="35">
        <v>0.54676613105440297</v>
      </c>
      <c r="G148" s="286">
        <v>0.21476533091479402</v>
      </c>
      <c r="H148" s="286">
        <v>-0.21840828287219299</v>
      </c>
      <c r="I148" s="34"/>
      <c r="J148" s="210"/>
      <c r="K148" s="285">
        <v>-0.21840828287219299</v>
      </c>
      <c r="L148" s="285">
        <v>0.32835784818220998</v>
      </c>
      <c r="M148" s="285">
        <v>-0.37599987885424246</v>
      </c>
      <c r="N148" s="285">
        <v>0.17076625220016051</v>
      </c>
      <c r="O148" s="133">
        <f>1/(1+EXP(-K148))</f>
        <v>0.445613952006497</v>
      </c>
      <c r="P148" s="133">
        <f>1/(1+EXP(-L148))</f>
        <v>0.58135976244542131</v>
      </c>
      <c r="Q148" s="133">
        <f>1/(1+EXP(-M148))</f>
        <v>0.40709203877435352</v>
      </c>
      <c r="R148" s="133">
        <f>1/(1+EXP(-N148))</f>
        <v>0.54258812023287395</v>
      </c>
      <c r="S148" s="341">
        <v>0.16932210113601354</v>
      </c>
      <c r="T148" s="273">
        <f>1/(1+EXP(-S148))</f>
        <v>0.54222967980981118</v>
      </c>
      <c r="U148" s="147"/>
      <c r="V148" s="88">
        <v>-0.1144425800475472</v>
      </c>
      <c r="W148" s="278">
        <v>2.629367515887715E-3</v>
      </c>
      <c r="X148" s="278"/>
      <c r="Y148" s="284">
        <v>6.384812089388273E-3</v>
      </c>
      <c r="Z148" s="66">
        <v>-6.1251147616560283E-3</v>
      </c>
      <c r="AA148" s="66">
        <v>-5.9324174921899057E-3</v>
      </c>
      <c r="AB148" s="88">
        <v>6.259404974900692E-3</v>
      </c>
      <c r="AC148" s="278">
        <v>3.2698748271078621E-4</v>
      </c>
      <c r="AD148" s="283">
        <v>1.342902132446637E-4</v>
      </c>
      <c r="AE148" s="282">
        <f>SUM(Y148:AB148)</f>
        <v>5.866848104430309E-4</v>
      </c>
      <c r="AF148" s="340">
        <v>-0.15857255843018184</v>
      </c>
      <c r="AG148" s="339">
        <v>0.54636326041466898</v>
      </c>
      <c r="AH148" s="279">
        <v>-0.22016833730352209</v>
      </c>
      <c r="AI148" s="338">
        <v>0.20687722836713088</v>
      </c>
      <c r="AJ148" s="337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</row>
    <row r="149" spans="1:337" s="1" customFormat="1" ht="15" thickBot="1" x14ac:dyDescent="0.4">
      <c r="A149" s="183"/>
      <c r="B149" s="277">
        <v>1</v>
      </c>
      <c r="C149" s="276">
        <v>1</v>
      </c>
      <c r="D149" s="275">
        <v>0</v>
      </c>
      <c r="E149" s="18"/>
      <c r="F149" s="17"/>
      <c r="G149" s="274"/>
      <c r="H149" s="274"/>
      <c r="I149" s="16"/>
      <c r="J149" s="241"/>
      <c r="K149" s="270"/>
      <c r="L149" s="270"/>
      <c r="M149" s="270"/>
      <c r="N149" s="270"/>
      <c r="O149" s="129"/>
      <c r="P149" s="129"/>
      <c r="Q149" s="129"/>
      <c r="R149" s="129"/>
      <c r="S149" s="336">
        <v>-0.12121588228783153</v>
      </c>
      <c r="T149" s="273">
        <f>1/(1+EXP(-S149))</f>
        <v>0.46973308040819461</v>
      </c>
      <c r="U149" s="272"/>
      <c r="V149" s="269">
        <v>0.11743327010204865</v>
      </c>
      <c r="W149" s="263"/>
      <c r="X149" s="263"/>
      <c r="Y149" s="271"/>
      <c r="Z149" s="270"/>
      <c r="AA149" s="270"/>
      <c r="AB149" s="269"/>
      <c r="AC149" s="263"/>
      <c r="AD149" s="268"/>
      <c r="AE149" s="267"/>
      <c r="AF149" s="335"/>
      <c r="AG149" s="334"/>
      <c r="AH149" s="264"/>
      <c r="AI149" s="333"/>
      <c r="AJ149" s="332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</row>
    <row r="150" spans="1:337" s="1" customFormat="1" ht="15" thickBot="1" x14ac:dyDescent="0.4">
      <c r="A150" s="181">
        <f>A146+1</f>
        <v>36</v>
      </c>
      <c r="B150" s="108">
        <v>0</v>
      </c>
      <c r="C150" s="107">
        <v>0</v>
      </c>
      <c r="D150" s="297">
        <v>0</v>
      </c>
      <c r="E150" s="103" cm="1">
        <f t="array" ref="E150:F152">AF146:AG148</f>
        <v>-0.40541442405679406</v>
      </c>
      <c r="F150" s="286">
        <v>-0.40581828719109431</v>
      </c>
      <c r="G150" s="286" cm="1">
        <f t="array" ref="G150:G152">AI146:AI148</f>
        <v>2.7426995266677854</v>
      </c>
      <c r="H150" s="286" cm="1">
        <f t="array" ref="H150:H152">AH146:AH148</f>
        <v>0.46226646904799279</v>
      </c>
      <c r="I150" s="296">
        <f>AJ146</f>
        <v>-1.2176247788444146</v>
      </c>
      <c r="J150" s="295">
        <v>3</v>
      </c>
      <c r="K150" s="294" cm="1">
        <f t="array" ref="K150:N152" xml:space="preserve"> MMULT(E150:F152, TRANSPOSE(B150:C153))+H150:H152</f>
        <v>0.46226646904799279</v>
      </c>
      <c r="L150" s="294">
        <v>5.6448181856898483E-2</v>
      </c>
      <c r="M150" s="294">
        <v>5.6852044991198725E-2</v>
      </c>
      <c r="N150" s="294">
        <v>-0.34896624219989553</v>
      </c>
      <c r="O150" s="135">
        <f>(EXP(K150)-EXP(-K150))/(EXP(K150)+EXP(-K150))</f>
        <v>0.43192964412805224</v>
      </c>
      <c r="P150" s="135">
        <f>1/(1+EXP(-L150))</f>
        <v>0.51410829944263081</v>
      </c>
      <c r="Q150" s="135">
        <f>1/(1+EXP(-M150))</f>
        <v>0.51420918426343154</v>
      </c>
      <c r="R150" s="135">
        <f>1/(1+EXP(-N150))</f>
        <v>0.41363312708256877</v>
      </c>
      <c r="S150" s="344" cm="1">
        <f t="array" ref="S150:S153">MMULT(TRANSPOSE(O150:R152), G150:G152)+I150</f>
        <v>-7.9891677852442555E-2</v>
      </c>
      <c r="T150" s="273">
        <f>1/(1+EXP(-S150))</f>
        <v>0.48003769715714129</v>
      </c>
      <c r="U150" s="292" cm="1">
        <f t="array" ref="U150">0.25*(-SUMPRODUCT(D150:D153,LN(T150:T153))-SUMPRODUCT(1-D150:D153,LN(1-T150:T153)))</f>
        <v>0.63246756424410511</v>
      </c>
      <c r="V150" s="99" cm="1">
        <f t="array" ref="V150:V153">0.25*(T150:T153-D150:D153)</f>
        <v>0.12000942428928532</v>
      </c>
      <c r="W150" s="288" cm="1">
        <f t="array" ref="W150:W152" xml:space="preserve"> TRANSPOSE(MMULT( TRANSPOSE(_xlfn.ANCHORARRAY(V150)), TRANSPOSE(O150:R152)))</f>
        <v>-1.854264724138658E-2</v>
      </c>
      <c r="X150" s="288">
        <f>SUM(_xlfn.ANCHORARRAY(V150))</f>
        <v>6.0736721089811874E-3</v>
      </c>
      <c r="Y150" s="291" cm="1">
        <f t="array" ref="Y150:AB152">(G150:G152)*(TRANSPOSE(_xlfn.ANCHORARRAY(V150))*(O150:R152)*(1-O150:R152))</f>
        <v>8.0762308098322619E-2</v>
      </c>
      <c r="Z150" s="60">
        <v>-8.0177646743752842E-2</v>
      </c>
      <c r="AA150" s="60">
        <v>-7.8286594970433512E-2</v>
      </c>
      <c r="AB150" s="99">
        <v>7.8067585408769458E-2</v>
      </c>
      <c r="AC150" s="288" cm="1">
        <f t="array" ref="AC150:AD152">MMULT((_xlfn.ANCHORARRAY(Y150)),(B150:C153))</f>
        <v>-2.1900956166405472E-4</v>
      </c>
      <c r="AD150" s="290">
        <v>-2.1100613349833847E-3</v>
      </c>
      <c r="AE150" s="282">
        <f>SUM(Y150:AB150)</f>
        <v>3.6565179290572181E-4</v>
      </c>
      <c r="AF150" s="340" cm="1">
        <f t="array" ref="AF150:AG152">E150:F152-3*(_xlfn.ANCHORARRAY(AC150))</f>
        <v>-0.40475739537180189</v>
      </c>
      <c r="AG150" s="339">
        <v>-0.39948810318614414</v>
      </c>
      <c r="AH150" s="289" cm="1">
        <f t="array" ref="AH150:AH152">(H150:H152)-3*(AE150:AE152)</f>
        <v>0.46116951366927561</v>
      </c>
      <c r="AI150" s="343" cm="1">
        <f t="array" ref="AI150:AI152">G150:G152-3*(_xlfn.ANCHORARRAY(W150))</f>
        <v>2.7983274683919452</v>
      </c>
      <c r="AJ150" s="342">
        <f>I150-3*(X150)</f>
        <v>-1.2358457951713582</v>
      </c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</row>
    <row r="151" spans="1:337" s="1" customFormat="1" ht="15" thickBot="1" x14ac:dyDescent="0.4">
      <c r="A151" s="182"/>
      <c r="B151" s="95">
        <v>0</v>
      </c>
      <c r="C151" s="94">
        <v>1</v>
      </c>
      <c r="D151" s="287">
        <v>1</v>
      </c>
      <c r="E151" s="36">
        <v>-0.50451335690635257</v>
      </c>
      <c r="F151" s="35">
        <v>0.68244933352397563</v>
      </c>
      <c r="G151" s="286">
        <v>-0.27859898723779791</v>
      </c>
      <c r="H151" s="286">
        <v>-4.0478014592257002E-3</v>
      </c>
      <c r="I151" s="34"/>
      <c r="J151" s="210"/>
      <c r="K151" s="285">
        <v>-4.0478014592257002E-3</v>
      </c>
      <c r="L151" s="285">
        <v>0.67840153206474996</v>
      </c>
      <c r="M151" s="285">
        <v>-0.50856115836557825</v>
      </c>
      <c r="N151" s="285">
        <v>0.17388817515839736</v>
      </c>
      <c r="O151" s="133">
        <f>1/(1+EXP(-K151))</f>
        <v>0.49898805101689958</v>
      </c>
      <c r="P151" s="133">
        <f>1/(1+EXP(-L151))</f>
        <v>0.66338184259897315</v>
      </c>
      <c r="Q151" s="133">
        <f>1/(1+EXP(-M151))</f>
        <v>0.37553088412245672</v>
      </c>
      <c r="R151" s="133">
        <f>1/(1+EXP(-N151))</f>
        <v>0.54336283495812077</v>
      </c>
      <c r="S151" s="341">
        <v>0.12776347534188992</v>
      </c>
      <c r="T151" s="273">
        <f>1/(1+EXP(-S151))</f>
        <v>0.53189749072967973</v>
      </c>
      <c r="U151" s="147"/>
      <c r="V151" s="88">
        <v>-0.11702562731758007</v>
      </c>
      <c r="W151" s="278">
        <v>3.1071347544785605E-3</v>
      </c>
      <c r="X151" s="278"/>
      <c r="Y151" s="284">
        <v>-8.3585917782020864E-3</v>
      </c>
      <c r="Z151" s="66">
        <v>7.2805071023930874E-3</v>
      </c>
      <c r="AA151" s="66">
        <v>7.4654536070113573E-3</v>
      </c>
      <c r="AB151" s="88">
        <v>-8.1123838955402556E-3</v>
      </c>
      <c r="AC151" s="278">
        <v>-6.4693028852889824E-4</v>
      </c>
      <c r="AD151" s="283">
        <v>-8.3187679314716823E-4</v>
      </c>
      <c r="AE151" s="282">
        <f>SUM(Y151:AB151)</f>
        <v>-1.7250149643378973E-3</v>
      </c>
      <c r="AF151" s="340">
        <v>-0.50257256604076583</v>
      </c>
      <c r="AG151" s="339">
        <v>0.68494496390341708</v>
      </c>
      <c r="AH151" s="279">
        <v>1.1272434337879916E-3</v>
      </c>
      <c r="AI151" s="338">
        <v>-0.28792039150123361</v>
      </c>
      <c r="AJ151" s="337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</row>
    <row r="152" spans="1:337" s="1" customFormat="1" ht="15" thickBot="1" x14ac:dyDescent="0.4">
      <c r="A152" s="182"/>
      <c r="B152" s="95">
        <v>1</v>
      </c>
      <c r="C152" s="94">
        <v>0</v>
      </c>
      <c r="D152" s="287">
        <v>1</v>
      </c>
      <c r="E152" s="36">
        <v>-0.15857255843018184</v>
      </c>
      <c r="F152" s="35">
        <v>0.54636326041466898</v>
      </c>
      <c r="G152" s="286">
        <v>0.20687722836713088</v>
      </c>
      <c r="H152" s="286">
        <v>-0.22016833730352209</v>
      </c>
      <c r="I152" s="34"/>
      <c r="J152" s="210"/>
      <c r="K152" s="285">
        <v>-0.22016833730352209</v>
      </c>
      <c r="L152" s="285">
        <v>0.32619492311114689</v>
      </c>
      <c r="M152" s="285">
        <v>-0.37874089573370395</v>
      </c>
      <c r="N152" s="285">
        <v>0.16762236468096509</v>
      </c>
      <c r="O152" s="133">
        <f>1/(1+EXP(-K152))</f>
        <v>0.44517918609103829</v>
      </c>
      <c r="P152" s="133">
        <f>1/(1+EXP(-L152))</f>
        <v>0.58083325602080005</v>
      </c>
      <c r="Q152" s="133">
        <f>1/(1+EXP(-M152))</f>
        <v>0.40643061356282478</v>
      </c>
      <c r="R152" s="133">
        <f>1/(1+EXP(-N152))</f>
        <v>0.5418077467295257</v>
      </c>
      <c r="S152" s="341">
        <v>0.17215522230752578</v>
      </c>
      <c r="T152" s="273">
        <f>1/(1+EXP(-S152))</f>
        <v>0.54293282307214119</v>
      </c>
      <c r="U152" s="147"/>
      <c r="V152" s="88">
        <v>-0.1142667942319647</v>
      </c>
      <c r="W152" s="278">
        <v>2.5965509806871526E-3</v>
      </c>
      <c r="X152" s="278"/>
      <c r="Y152" s="284">
        <v>6.1321904960479805E-3</v>
      </c>
      <c r="Z152" s="66">
        <v>-5.8942962557941032E-3</v>
      </c>
      <c r="AA152" s="66">
        <v>-5.7028328066786758E-3</v>
      </c>
      <c r="AB152" s="88">
        <v>6.0271696666570817E-3</v>
      </c>
      <c r="AC152" s="278">
        <v>3.2433685997840592E-4</v>
      </c>
      <c r="AD152" s="283">
        <v>1.3287341086297855E-4</v>
      </c>
      <c r="AE152" s="282">
        <f>SUM(Y152:AB152)</f>
        <v>5.6223110023228325E-4</v>
      </c>
      <c r="AF152" s="340">
        <v>-0.15954556901011704</v>
      </c>
      <c r="AG152" s="339">
        <v>0.54596464018208002</v>
      </c>
      <c r="AH152" s="279">
        <v>-0.22185503060421893</v>
      </c>
      <c r="AI152" s="338">
        <v>0.19908757542506941</v>
      </c>
      <c r="AJ152" s="337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</row>
    <row r="153" spans="1:337" s="1" customFormat="1" ht="15" thickBot="1" x14ac:dyDescent="0.4">
      <c r="A153" s="183"/>
      <c r="B153" s="277">
        <v>1</v>
      </c>
      <c r="C153" s="276">
        <v>1</v>
      </c>
      <c r="D153" s="275">
        <v>0</v>
      </c>
      <c r="E153" s="18"/>
      <c r="F153" s="17"/>
      <c r="G153" s="274"/>
      <c r="H153" s="274"/>
      <c r="I153" s="16"/>
      <c r="J153" s="241"/>
      <c r="K153" s="270"/>
      <c r="L153" s="270"/>
      <c r="M153" s="270"/>
      <c r="N153" s="270"/>
      <c r="O153" s="129"/>
      <c r="P153" s="129"/>
      <c r="Q153" s="129"/>
      <c r="R153" s="129"/>
      <c r="S153" s="336">
        <v>-0.12244604755168376</v>
      </c>
      <c r="T153" s="273">
        <f>1/(1+EXP(-S153))</f>
        <v>0.46942667747696254</v>
      </c>
      <c r="U153" s="272"/>
      <c r="V153" s="269">
        <v>0.11735666936924063</v>
      </c>
      <c r="W153" s="263"/>
      <c r="X153" s="263"/>
      <c r="Y153" s="271"/>
      <c r="Z153" s="270"/>
      <c r="AA153" s="270"/>
      <c r="AB153" s="269"/>
      <c r="AC153" s="263"/>
      <c r="AD153" s="268"/>
      <c r="AE153" s="267"/>
      <c r="AF153" s="335"/>
      <c r="AG153" s="334"/>
      <c r="AH153" s="264"/>
      <c r="AI153" s="333"/>
      <c r="AJ153" s="332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</row>
    <row r="154" spans="1:337" s="1" customFormat="1" ht="15" thickBot="1" x14ac:dyDescent="0.4">
      <c r="A154" s="181">
        <f>A150+1</f>
        <v>37</v>
      </c>
      <c r="B154" s="108">
        <v>0</v>
      </c>
      <c r="C154" s="107">
        <v>0</v>
      </c>
      <c r="D154" s="297">
        <v>0</v>
      </c>
      <c r="E154" s="103" cm="1">
        <f t="array" ref="E154:F156">AF150:AG152</f>
        <v>-0.40475739537180189</v>
      </c>
      <c r="F154" s="286">
        <v>-0.39948810318614414</v>
      </c>
      <c r="G154" s="286" cm="1">
        <f t="array" ref="G154:G156">AI150:AI152</f>
        <v>2.7983274683919452</v>
      </c>
      <c r="H154" s="286" cm="1">
        <f t="array" ref="H154:H156">AH150:AH152</f>
        <v>0.46116951366927561</v>
      </c>
      <c r="I154" s="296">
        <f>AJ150</f>
        <v>-1.2358457951713582</v>
      </c>
      <c r="J154" s="295">
        <v>3</v>
      </c>
      <c r="K154" s="294" cm="1">
        <f t="array" ref="K154:N156" xml:space="preserve"> MMULT(E154:F156, TRANSPOSE(B154:C157))+H154:H156</f>
        <v>0.46116951366927561</v>
      </c>
      <c r="L154" s="294">
        <v>6.1681410483131471E-2</v>
      </c>
      <c r="M154" s="294">
        <v>5.6412118297473723E-2</v>
      </c>
      <c r="N154" s="294">
        <v>-0.34307598488867042</v>
      </c>
      <c r="O154" s="135">
        <f>(EXP(K154)-EXP(-K154))/(EXP(K154)+EXP(-K154))</f>
        <v>0.43103691765175123</v>
      </c>
      <c r="P154" s="135">
        <f>1/(1+EXP(-L154))</f>
        <v>0.51541546546196981</v>
      </c>
      <c r="Q154" s="135">
        <f>1/(1+EXP(-M154))</f>
        <v>0.51409929072643124</v>
      </c>
      <c r="R154" s="135">
        <f>1/(1+EXP(-N154))</f>
        <v>0.41506247759765441</v>
      </c>
      <c r="S154" s="344" cm="1">
        <f t="array" ref="S154:S157">MMULT(TRANSPOSE(O154:R156), G154:G156)+I154</f>
        <v>-8.515797170736028E-2</v>
      </c>
      <c r="T154" s="273">
        <f>1/(1+EXP(-S154))</f>
        <v>0.47872336348751121</v>
      </c>
      <c r="U154" s="292" cm="1">
        <f t="array" ref="U154">0.25*(-SUMPRODUCT(D154:D157,LN(T154:T157))-SUMPRODUCT(1-D154:D157,LN(1-T154:T157)))</f>
        <v>0.6310403601324549</v>
      </c>
      <c r="V154" s="99" cm="1">
        <f t="array" ref="V154:V157">0.25*(T154:T157-D154:D157)</f>
        <v>0.1196808408718778</v>
      </c>
      <c r="W154" s="288" cm="1">
        <f t="array" ref="W154:W156" xml:space="preserve"> TRANSPOSE(MMULT( TRANSPOSE(_xlfn.ANCHORARRAY(V154)), TRANSPOSE(O154:R156)))</f>
        <v>-1.8621554406048124E-2</v>
      </c>
      <c r="X154" s="288">
        <f>SUM(_xlfn.ANCHORARRAY(V154))</f>
        <v>6.0058893470269908E-3</v>
      </c>
      <c r="Y154" s="291" cm="1">
        <f t="array" ref="Y154:AB156">(G154:G156)*(TRANSPOSE(_xlfn.ANCHORARRAY(V154))*(O154:R156)*(1-O154:R156))</f>
        <v>8.2133763537465598E-2</v>
      </c>
      <c r="Z154" s="60">
        <v>-8.1672262064217169E-2</v>
      </c>
      <c r="AA154" s="60">
        <v>-7.9753963529017105E-2</v>
      </c>
      <c r="AB154" s="99">
        <v>7.9674922542712662E-2</v>
      </c>
      <c r="AC154" s="288" cm="1">
        <f t="array" ref="AC154:AD156">MMULT((_xlfn.ANCHORARRAY(Y154)),(B154:C157))</f>
        <v>-7.9040986304443339E-5</v>
      </c>
      <c r="AD154" s="290">
        <v>-1.997339521504507E-3</v>
      </c>
      <c r="AE154" s="282">
        <f>SUM(Y154:AB154)</f>
        <v>3.8246048694398627E-4</v>
      </c>
      <c r="AF154" s="340" cm="1">
        <f t="array" ref="AF154:AG156">E154:F156-3*(_xlfn.ANCHORARRAY(AC154))</f>
        <v>-0.40452027241288857</v>
      </c>
      <c r="AG154" s="339">
        <v>-0.3934960846216306</v>
      </c>
      <c r="AH154" s="289" cm="1">
        <f t="array" ref="AH154:AH156">(H154:H156)-3*(AE154:AE156)</f>
        <v>0.46002213220844368</v>
      </c>
      <c r="AI154" s="343" cm="1">
        <f t="array" ref="AI154:AI156">G154:G156-3*(_xlfn.ANCHORARRAY(W154))</f>
        <v>2.8541921316100898</v>
      </c>
      <c r="AJ154" s="342">
        <f>I154-3*(X154)</f>
        <v>-1.2538634632124392</v>
      </c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</row>
    <row r="155" spans="1:337" s="1" customFormat="1" ht="15" thickBot="1" x14ac:dyDescent="0.4">
      <c r="A155" s="182"/>
      <c r="B155" s="95">
        <v>0</v>
      </c>
      <c r="C155" s="94">
        <v>1</v>
      </c>
      <c r="D155" s="287">
        <v>1</v>
      </c>
      <c r="E155" s="36">
        <v>-0.50257256604076583</v>
      </c>
      <c r="F155" s="35">
        <v>0.68494496390341708</v>
      </c>
      <c r="G155" s="286">
        <v>-0.28792039150123361</v>
      </c>
      <c r="H155" s="286">
        <v>1.1272434337879916E-3</v>
      </c>
      <c r="I155" s="34"/>
      <c r="J155" s="210"/>
      <c r="K155" s="285">
        <v>1.1272434337879916E-3</v>
      </c>
      <c r="L155" s="285">
        <v>0.68607220733720509</v>
      </c>
      <c r="M155" s="285">
        <v>-0.50144532260697783</v>
      </c>
      <c r="N155" s="285">
        <v>0.18349964129643925</v>
      </c>
      <c r="O155" s="133">
        <f>1/(1+EXP(-K155))</f>
        <v>0.50028181082860612</v>
      </c>
      <c r="P155" s="133">
        <f>1/(1+EXP(-L155))</f>
        <v>0.66509260088191557</v>
      </c>
      <c r="Q155" s="133">
        <f>1/(1+EXP(-M155))</f>
        <v>0.37720107278549209</v>
      </c>
      <c r="R155" s="133">
        <f>1/(1+EXP(-N155))</f>
        <v>0.54574661684727976</v>
      </c>
      <c r="S155" s="341">
        <v>0.13049732775577461</v>
      </c>
      <c r="T155" s="273">
        <f>1/(1+EXP(-S155))</f>
        <v>0.53257811249905229</v>
      </c>
      <c r="U155" s="147"/>
      <c r="V155" s="88">
        <v>-0.11685547187523693</v>
      </c>
      <c r="W155" s="278">
        <v>3.1200720167734591E-3</v>
      </c>
      <c r="X155" s="278"/>
      <c r="Y155" s="284">
        <v>-8.6146359031501248E-3</v>
      </c>
      <c r="Z155" s="66">
        <v>7.4942527602221785E-3</v>
      </c>
      <c r="AA155" s="66">
        <v>7.7170693195100764E-3</v>
      </c>
      <c r="AB155" s="88">
        <v>-8.3707005480530439E-3</v>
      </c>
      <c r="AC155" s="278">
        <v>-6.5363122854296754E-4</v>
      </c>
      <c r="AD155" s="283">
        <v>-8.7644778783086547E-4</v>
      </c>
      <c r="AE155" s="282">
        <f>SUM(Y155:AB155)</f>
        <v>-1.7740143714709139E-3</v>
      </c>
      <c r="AF155" s="340">
        <v>-0.50061167235513693</v>
      </c>
      <c r="AG155" s="339">
        <v>0.68757430726690971</v>
      </c>
      <c r="AH155" s="279">
        <v>6.4492865482007333E-3</v>
      </c>
      <c r="AI155" s="338">
        <v>-0.297280607551554</v>
      </c>
      <c r="AJ155" s="337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</row>
    <row r="156" spans="1:337" s="1" customFormat="1" ht="15" thickBot="1" x14ac:dyDescent="0.4">
      <c r="A156" s="182"/>
      <c r="B156" s="95">
        <v>1</v>
      </c>
      <c r="C156" s="94">
        <v>0</v>
      </c>
      <c r="D156" s="287">
        <v>1</v>
      </c>
      <c r="E156" s="36">
        <v>-0.15954556901011704</v>
      </c>
      <c r="F156" s="35">
        <v>0.54596464018208002</v>
      </c>
      <c r="G156" s="286">
        <v>0.19908757542506941</v>
      </c>
      <c r="H156" s="286">
        <v>-0.22185503060421893</v>
      </c>
      <c r="I156" s="34"/>
      <c r="J156" s="210"/>
      <c r="K156" s="285">
        <v>-0.22185503060421893</v>
      </c>
      <c r="L156" s="285">
        <v>0.32410960957786106</v>
      </c>
      <c r="M156" s="285">
        <v>-0.38140059961433598</v>
      </c>
      <c r="N156" s="285">
        <v>0.16456404056774401</v>
      </c>
      <c r="O156" s="133">
        <f>1/(1+EXP(-K156))</f>
        <v>0.44476262043861298</v>
      </c>
      <c r="P156" s="133">
        <f>1/(1+EXP(-L156))</f>
        <v>0.58032546769781557</v>
      </c>
      <c r="Q156" s="133">
        <f>1/(1+EXP(-M156))</f>
        <v>0.4057891339332565</v>
      </c>
      <c r="R156" s="133">
        <f>1/(1+EXP(-N156))</f>
        <v>0.54104841481071286</v>
      </c>
      <c r="S156" s="341">
        <v>0.17495606580675749</v>
      </c>
      <c r="T156" s="273">
        <f>1/(1+EXP(-S156))</f>
        <v>0.54362778733329531</v>
      </c>
      <c r="U156" s="147"/>
      <c r="V156" s="88">
        <v>-0.11409305316667617</v>
      </c>
      <c r="W156" s="278">
        <v>2.5683178517148519E-3</v>
      </c>
      <c r="X156" s="278"/>
      <c r="Y156" s="284">
        <v>5.8840420224790801E-3</v>
      </c>
      <c r="Z156" s="66">
        <v>-5.6660115603652016E-3</v>
      </c>
      <c r="AA156" s="66">
        <v>-5.4770204503224902E-3</v>
      </c>
      <c r="AB156" s="88">
        <v>5.7975876048719874E-3</v>
      </c>
      <c r="AC156" s="278">
        <v>3.2056715454949723E-4</v>
      </c>
      <c r="AD156" s="283">
        <v>1.3157604450678585E-4</v>
      </c>
      <c r="AE156" s="282">
        <f>SUM(Y156:AB156)</f>
        <v>5.3859761666337578E-4</v>
      </c>
      <c r="AF156" s="340">
        <v>-0.16050727047376553</v>
      </c>
      <c r="AG156" s="339">
        <v>0.54556991204855965</v>
      </c>
      <c r="AH156" s="279">
        <v>-0.22347082345420907</v>
      </c>
      <c r="AI156" s="338">
        <v>0.19138262186992486</v>
      </c>
      <c r="AJ156" s="337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</row>
    <row r="157" spans="1:337" s="1" customFormat="1" ht="15" thickBot="1" x14ac:dyDescent="0.4">
      <c r="A157" s="183"/>
      <c r="B157" s="277">
        <v>1</v>
      </c>
      <c r="C157" s="276">
        <v>1</v>
      </c>
      <c r="D157" s="275">
        <v>0</v>
      </c>
      <c r="E157" s="18"/>
      <c r="F157" s="17"/>
      <c r="G157" s="274"/>
      <c r="H157" s="274"/>
      <c r="I157" s="16"/>
      <c r="J157" s="241"/>
      <c r="K157" s="270"/>
      <c r="L157" s="270"/>
      <c r="M157" s="270"/>
      <c r="N157" s="270"/>
      <c r="O157" s="129"/>
      <c r="P157" s="129"/>
      <c r="Q157" s="129"/>
      <c r="R157" s="129"/>
      <c r="S157" s="336">
        <v>-0.12378062550192603</v>
      </c>
      <c r="T157" s="273">
        <f>1/(1+EXP(-S157))</f>
        <v>0.46909429406824915</v>
      </c>
      <c r="U157" s="272"/>
      <c r="V157" s="269">
        <v>0.11727357351706229</v>
      </c>
      <c r="W157" s="263"/>
      <c r="X157" s="263"/>
      <c r="Y157" s="271"/>
      <c r="Z157" s="270"/>
      <c r="AA157" s="270"/>
      <c r="AB157" s="269"/>
      <c r="AC157" s="263"/>
      <c r="AD157" s="268"/>
      <c r="AE157" s="267"/>
      <c r="AF157" s="335"/>
      <c r="AG157" s="334"/>
      <c r="AH157" s="264"/>
      <c r="AI157" s="333"/>
      <c r="AJ157" s="332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</row>
    <row r="158" spans="1:337" s="1" customFormat="1" ht="15" thickBot="1" x14ac:dyDescent="0.4">
      <c r="A158" s="181">
        <f>A154+1</f>
        <v>38</v>
      </c>
      <c r="B158" s="108">
        <v>0</v>
      </c>
      <c r="C158" s="107">
        <v>0</v>
      </c>
      <c r="D158" s="297">
        <v>0</v>
      </c>
      <c r="E158" s="103" cm="1">
        <f t="array" ref="E158:F160">AF154:AG156</f>
        <v>-0.40452027241288857</v>
      </c>
      <c r="F158" s="286">
        <v>-0.3934960846216306</v>
      </c>
      <c r="G158" s="286" cm="1">
        <f t="array" ref="G158:G160">AI154:AI156</f>
        <v>2.8541921316100898</v>
      </c>
      <c r="H158" s="286" cm="1">
        <f t="array" ref="H158:H160">AH154:AH156</f>
        <v>0.46002213220844368</v>
      </c>
      <c r="I158" s="296">
        <f>AJ154</f>
        <v>-1.2538634632124392</v>
      </c>
      <c r="J158" s="295">
        <v>3</v>
      </c>
      <c r="K158" s="294" cm="1">
        <f t="array" ref="K158:N160" xml:space="preserve"> MMULT(E158:F160, TRANSPOSE(B158:C161))+H158:H160</f>
        <v>0.46002213220844368</v>
      </c>
      <c r="L158" s="294">
        <v>6.6526047586813075E-2</v>
      </c>
      <c r="M158" s="294">
        <v>5.5501859795555109E-2</v>
      </c>
      <c r="N158" s="294">
        <v>-0.33799422482607544</v>
      </c>
      <c r="O158" s="135">
        <f>(EXP(K158)-EXP(-K158))/(EXP(K158)+EXP(-K158))</f>
        <v>0.43010224959036719</v>
      </c>
      <c r="P158" s="135">
        <f>1/(1+EXP(-L158))</f>
        <v>0.51662538074917685</v>
      </c>
      <c r="Q158" s="135">
        <f>1/(1+EXP(-M158))</f>
        <v>0.51387190414865958</v>
      </c>
      <c r="R158" s="135">
        <f>1/(1+EXP(-N158))</f>
        <v>0.41629678596222475</v>
      </c>
      <c r="S158" s="344" cm="1">
        <f t="array" ref="S158:S161">MMULT(TRANSPOSE(O158:R160), G158:G160)+I158</f>
        <v>-9.0345142614085328E-2</v>
      </c>
      <c r="T158" s="273">
        <f>1/(1+EXP(-S158))</f>
        <v>0.47742906471662677</v>
      </c>
      <c r="U158" s="292" cm="1">
        <f t="array" ref="U158">0.25*(-SUMPRODUCT(D158:D161,LN(T158:T161))-SUMPRODUCT(1-D158:D161,LN(1-T158:T161)))</f>
        <v>0.6295940288414148</v>
      </c>
      <c r="V158" s="99" cm="1">
        <f t="array" ref="V158:V161">0.25*(T158:T161-D158:D161)</f>
        <v>0.11935726617915669</v>
      </c>
      <c r="W158" s="288" cm="1">
        <f t="array" ref="W158:W160" xml:space="preserve"> TRANSPOSE(MMULT( TRANSPOSE(_xlfn.ANCHORARRAY(V158)), TRANSPOSE(O158:R160)))</f>
        <v>-1.8699152264050813E-2</v>
      </c>
      <c r="X158" s="288">
        <f>SUM(_xlfn.ANCHORARRAY(V158))</f>
        <v>5.9445998290645202E-3</v>
      </c>
      <c r="Y158" s="291" cm="1">
        <f t="array" ref="Y158:AB160">(G158:G160)*(TRANSPOSE(_xlfn.ANCHORARRAY(V158))*(O158:R160)*(1-O158:R160))</f>
        <v>8.3502739591222452E-2</v>
      </c>
      <c r="Z158" s="60">
        <v>-8.316060808455393E-2</v>
      </c>
      <c r="AA158" s="60">
        <v>-8.1225813033225722E-2</v>
      </c>
      <c r="AB158" s="99">
        <v>8.1272329306483981E-2</v>
      </c>
      <c r="AC158" s="288" cm="1">
        <f t="array" ref="AC158:AD160">MMULT((_xlfn.ANCHORARRAY(Y158)),(B158:C161))</f>
        <v>4.6516273258259688E-5</v>
      </c>
      <c r="AD158" s="290">
        <v>-1.8882787780699489E-3</v>
      </c>
      <c r="AE158" s="282">
        <f>SUM(Y158:AB158)</f>
        <v>3.8864777992678179E-4</v>
      </c>
      <c r="AF158" s="340" cm="1">
        <f t="array" ref="AF158:AG160">E158:F160-3*(_xlfn.ANCHORARRAY(AC158))</f>
        <v>-0.40465982123266336</v>
      </c>
      <c r="AG158" s="339">
        <v>-0.38783124828742077</v>
      </c>
      <c r="AH158" s="289" cm="1">
        <f t="array" ref="AH158:AH160">(H158:H160)-3*(AE158:AE160)</f>
        <v>0.45885618886866331</v>
      </c>
      <c r="AI158" s="343" cm="1">
        <f t="array" ref="AI158:AI160">G158:G160-3*(_xlfn.ANCHORARRAY(W158))</f>
        <v>2.9102895884022422</v>
      </c>
      <c r="AJ158" s="342">
        <f>I158-3*(X158)</f>
        <v>-1.2716972626996328</v>
      </c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</row>
    <row r="159" spans="1:337" s="1" customFormat="1" ht="15" thickBot="1" x14ac:dyDescent="0.4">
      <c r="A159" s="182"/>
      <c r="B159" s="95">
        <v>0</v>
      </c>
      <c r="C159" s="94">
        <v>1</v>
      </c>
      <c r="D159" s="287">
        <v>1</v>
      </c>
      <c r="E159" s="36">
        <v>-0.50061167235513693</v>
      </c>
      <c r="F159" s="35">
        <v>0.68757430726690971</v>
      </c>
      <c r="G159" s="286">
        <v>-0.297280607551554</v>
      </c>
      <c r="H159" s="286">
        <v>6.4492865482007333E-3</v>
      </c>
      <c r="I159" s="34"/>
      <c r="J159" s="210"/>
      <c r="K159" s="285">
        <v>6.4492865482007333E-3</v>
      </c>
      <c r="L159" s="285">
        <v>0.69402359381511047</v>
      </c>
      <c r="M159" s="285">
        <v>-0.49416238580693617</v>
      </c>
      <c r="N159" s="285">
        <v>0.19341192145997352</v>
      </c>
      <c r="O159" s="133">
        <f>1/(1+EXP(-K159))</f>
        <v>0.50161231604859235</v>
      </c>
      <c r="P159" s="133">
        <f>1/(1+EXP(-L159))</f>
        <v>0.66686139671135136</v>
      </c>
      <c r="Q159" s="133">
        <f>1/(1+EXP(-M159))</f>
        <v>0.37891350730683321</v>
      </c>
      <c r="R159" s="133">
        <f>1/(1+EXP(-N159))</f>
        <v>0.54820280905544483</v>
      </c>
      <c r="S159" s="341">
        <v>0.13341015475374451</v>
      </c>
      <c r="T159" s="273">
        <f>1/(1+EXP(-S159))</f>
        <v>0.53330315845247644</v>
      </c>
      <c r="U159" s="147"/>
      <c r="V159" s="88">
        <v>-0.11667421038688089</v>
      </c>
      <c r="W159" s="278">
        <v>3.1392076401994748E-3</v>
      </c>
      <c r="X159" s="278"/>
      <c r="Y159" s="284">
        <v>-8.8705579121009463E-3</v>
      </c>
      <c r="Z159" s="66">
        <v>7.7055206487102058E-3</v>
      </c>
      <c r="AA159" s="66">
        <v>7.9701045534194322E-3</v>
      </c>
      <c r="AB159" s="88">
        <v>-8.6281109821361775E-3</v>
      </c>
      <c r="AC159" s="278">
        <v>-6.5800642871674531E-4</v>
      </c>
      <c r="AD159" s="283">
        <v>-9.2259033342597177E-4</v>
      </c>
      <c r="AE159" s="282">
        <f>SUM(Y159:AB159)</f>
        <v>-1.8230436921074858E-3</v>
      </c>
      <c r="AF159" s="340">
        <v>-0.49863765306898666</v>
      </c>
      <c r="AG159" s="339">
        <v>0.69034207826718763</v>
      </c>
      <c r="AH159" s="279">
        <v>1.1918417624523191E-2</v>
      </c>
      <c r="AI159" s="338">
        <v>-0.30669823047215244</v>
      </c>
      <c r="AJ159" s="337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</row>
    <row r="160" spans="1:337" s="1" customFormat="1" ht="15" thickBot="1" x14ac:dyDescent="0.4">
      <c r="A160" s="182"/>
      <c r="B160" s="95">
        <v>1</v>
      </c>
      <c r="C160" s="94">
        <v>0</v>
      </c>
      <c r="D160" s="287">
        <v>1</v>
      </c>
      <c r="E160" s="36">
        <v>-0.16050727047376553</v>
      </c>
      <c r="F160" s="35">
        <v>0.54556991204855965</v>
      </c>
      <c r="G160" s="286">
        <v>0.19138262186992486</v>
      </c>
      <c r="H160" s="286">
        <v>-0.22347082345420907</v>
      </c>
      <c r="I160" s="34"/>
      <c r="J160" s="210"/>
      <c r="K160" s="285">
        <v>-0.22347082345420907</v>
      </c>
      <c r="L160" s="285">
        <v>0.32209908859435055</v>
      </c>
      <c r="M160" s="285">
        <v>-0.38397809392797461</v>
      </c>
      <c r="N160" s="285">
        <v>0.16159181812058501</v>
      </c>
      <c r="O160" s="133">
        <f>1/(1+EXP(-K160))</f>
        <v>0.44436363797856926</v>
      </c>
      <c r="P160" s="133">
        <f>1/(1+EXP(-L160))</f>
        <v>0.57983573077114126</v>
      </c>
      <c r="Q160" s="133">
        <f>1/(1+EXP(-M160))</f>
        <v>0.40516778861236868</v>
      </c>
      <c r="R160" s="133">
        <f>1/(1+EXP(-N160))</f>
        <v>0.54031027779856733</v>
      </c>
      <c r="S160" s="341">
        <v>0.17772411828436829</v>
      </c>
      <c r="T160" s="273">
        <f>1/(1+EXP(-S160))</f>
        <v>0.54431444842399535</v>
      </c>
      <c r="U160" s="147"/>
      <c r="V160" s="88">
        <v>-0.11392138789400116</v>
      </c>
      <c r="W160" s="278">
        <v>2.5440186728349148E-3</v>
      </c>
      <c r="X160" s="278"/>
      <c r="Y160" s="284">
        <v>5.6400185930768386E-3</v>
      </c>
      <c r="Z160" s="66">
        <v>-5.4400320910787626E-3</v>
      </c>
      <c r="AA160" s="66">
        <v>-5.2545696947659251E-3</v>
      </c>
      <c r="AB160" s="88">
        <v>5.5702525034765603E-3</v>
      </c>
      <c r="AC160" s="278">
        <v>3.1568280871063521E-4</v>
      </c>
      <c r="AD160" s="283">
        <v>1.3022041239779767E-4</v>
      </c>
      <c r="AE160" s="282">
        <f>SUM(Y160:AB160)</f>
        <v>5.1566931070871121E-4</v>
      </c>
      <c r="AF160" s="340">
        <v>-0.16145431889989745</v>
      </c>
      <c r="AG160" s="339">
        <v>0.5451792508113662</v>
      </c>
      <c r="AH160" s="279">
        <v>-0.22501783138633522</v>
      </c>
      <c r="AI160" s="338">
        <v>0.18375056585142011</v>
      </c>
      <c r="AJ160" s="337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</row>
    <row r="161" spans="1:337" s="1" customFormat="1" ht="15" thickBot="1" x14ac:dyDescent="0.4">
      <c r="A161" s="183"/>
      <c r="B161" s="277">
        <v>1</v>
      </c>
      <c r="C161" s="276">
        <v>1</v>
      </c>
      <c r="D161" s="275">
        <v>0</v>
      </c>
      <c r="E161" s="18"/>
      <c r="F161" s="17"/>
      <c r="G161" s="274"/>
      <c r="H161" s="274"/>
      <c r="I161" s="16"/>
      <c r="J161" s="241"/>
      <c r="K161" s="270"/>
      <c r="L161" s="270"/>
      <c r="M161" s="270"/>
      <c r="N161" s="270"/>
      <c r="O161" s="129"/>
      <c r="P161" s="129"/>
      <c r="Q161" s="129"/>
      <c r="R161" s="129"/>
      <c r="S161" s="336">
        <v>-0.12523651885360154</v>
      </c>
      <c r="T161" s="273">
        <f>1/(1+EXP(-S161))</f>
        <v>0.46873172772315952</v>
      </c>
      <c r="U161" s="272"/>
      <c r="V161" s="269">
        <v>0.11718293193078988</v>
      </c>
      <c r="W161" s="263"/>
      <c r="X161" s="263"/>
      <c r="Y161" s="271"/>
      <c r="Z161" s="270"/>
      <c r="AA161" s="270"/>
      <c r="AB161" s="269"/>
      <c r="AC161" s="263"/>
      <c r="AD161" s="268"/>
      <c r="AE161" s="267"/>
      <c r="AF161" s="335"/>
      <c r="AG161" s="334"/>
      <c r="AH161" s="264"/>
      <c r="AI161" s="333"/>
      <c r="AJ161" s="332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</row>
    <row r="162" spans="1:337" s="1" customFormat="1" ht="15" thickBot="1" x14ac:dyDescent="0.4">
      <c r="A162" s="181">
        <f>A158+1</f>
        <v>39</v>
      </c>
      <c r="B162" s="108">
        <v>0</v>
      </c>
      <c r="C162" s="107">
        <v>0</v>
      </c>
      <c r="D162" s="297">
        <v>0</v>
      </c>
      <c r="E162" s="103" cm="1">
        <f t="array" ref="E162:F164">AF158:AG160</f>
        <v>-0.40465982123266336</v>
      </c>
      <c r="F162" s="286">
        <v>-0.38783124828742077</v>
      </c>
      <c r="G162" s="286" cm="1">
        <f t="array" ref="G162:G164">AI158:AI160</f>
        <v>2.9102895884022422</v>
      </c>
      <c r="H162" s="286" cm="1">
        <f t="array" ref="H162:H164">AH158:AH160</f>
        <v>0.45885618886866331</v>
      </c>
      <c r="I162" s="296">
        <f>AJ158</f>
        <v>-1.2716972626996328</v>
      </c>
      <c r="J162" s="295">
        <v>3</v>
      </c>
      <c r="K162" s="294" cm="1">
        <f t="array" ref="K162:N164" xml:space="preserve"> MMULT(E162:F164, TRANSPOSE(B162:C165))+H162:H164</f>
        <v>0.45885618886866331</v>
      </c>
      <c r="L162" s="294">
        <v>7.1024940581242535E-2</v>
      </c>
      <c r="M162" s="294">
        <v>5.4196367635999942E-2</v>
      </c>
      <c r="N162" s="294">
        <v>-0.33363488065142088</v>
      </c>
      <c r="O162" s="135">
        <f>(EXP(K162)-EXP(-K162))/(EXP(K162)+EXP(-K162))</f>
        <v>0.42915151537463447</v>
      </c>
      <c r="P162" s="135">
        <f>1/(1+EXP(-L162))</f>
        <v>0.51774877456903812</v>
      </c>
      <c r="Q162" s="135">
        <f>1/(1+EXP(-M162))</f>
        <v>0.51354577646452404</v>
      </c>
      <c r="R162" s="135">
        <f>1/(1+EXP(-N162))</f>
        <v>0.41735646443559166</v>
      </c>
      <c r="S162" s="344" cm="1">
        <f t="array" ref="S162:S165">MMULT(TRANSPOSE(O162:R164), G162:G164)+I162</f>
        <v>-9.5423129483553248E-2</v>
      </c>
      <c r="T162" s="273">
        <f>1/(1+EXP(-S162))</f>
        <v>0.47616230287689532</v>
      </c>
      <c r="U162" s="292" cm="1">
        <f t="array" ref="U162">0.25*(-SUMPRODUCT(D162:D165,LN(T162:T165))-SUMPRODUCT(1-D162:D165,LN(1-T162:T165)))</f>
        <v>0.62813392033479709</v>
      </c>
      <c r="V162" s="99" cm="1">
        <f t="array" ref="V162:V165">0.25*(T162:T165-D162:D165)</f>
        <v>0.11904057571922383</v>
      </c>
      <c r="W162" s="288" cm="1">
        <f t="array" ref="W162:W164" xml:space="preserve"> TRANSPOSE(MMULT( TRANSPOSE(_xlfn.ANCHORARRAY(V162)), TRANSPOSE(O162:R164)))</f>
        <v>-1.8773797708376477E-2</v>
      </c>
      <c r="X162" s="288">
        <f>SUM(_xlfn.ANCHORARRAY(V162))</f>
        <v>5.8891508454516767E-3</v>
      </c>
      <c r="Y162" s="291" cm="1">
        <f t="array" ref="Y162:AB164">(G162:G164)*(TRANSPOSE(_xlfn.ANCHORARRAY(V162))*(O162:R164)*(1-O162:R164))</f>
        <v>8.4871665964868795E-2</v>
      </c>
      <c r="Z162" s="60">
        <v>-8.464343741562079E-2</v>
      </c>
      <c r="AA162" s="60">
        <v>-8.2701930650464411E-2</v>
      </c>
      <c r="AB162" s="99">
        <v>8.285975568754507E-2</v>
      </c>
      <c r="AC162" s="288" cm="1">
        <f t="array" ref="AC162:AD164">MMULT((_xlfn.ANCHORARRAY(Y162)),(B162:C165))</f>
        <v>1.5782503708065831E-4</v>
      </c>
      <c r="AD162" s="290">
        <v>-1.78368172807572E-3</v>
      </c>
      <c r="AE162" s="282">
        <f>SUM(Y162:AB162)</f>
        <v>3.8605358632866349E-4</v>
      </c>
      <c r="AF162" s="340" cm="1">
        <f t="array" ref="AF162:AG164">E162:F164-3*(_xlfn.ANCHORARRAY(AC162))</f>
        <v>-0.40513329634390532</v>
      </c>
      <c r="AG162" s="339">
        <v>-0.38248020310319364</v>
      </c>
      <c r="AH162" s="289" cm="1">
        <f t="array" ref="AH162:AH164">(H162:H164)-3*(AE162:AE164)</f>
        <v>0.4576980281096773</v>
      </c>
      <c r="AI162" s="343" cm="1">
        <f t="array" ref="AI162:AI164">G162:G164-3*(_xlfn.ANCHORARRAY(W162))</f>
        <v>2.9666109815273716</v>
      </c>
      <c r="AJ162" s="342">
        <f>I162-3*(X162)</f>
        <v>-1.2893647152359877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</row>
    <row r="163" spans="1:337" s="1" customFormat="1" ht="15" thickBot="1" x14ac:dyDescent="0.4">
      <c r="A163" s="182"/>
      <c r="B163" s="95">
        <v>0</v>
      </c>
      <c r="C163" s="94">
        <v>1</v>
      </c>
      <c r="D163" s="287">
        <v>1</v>
      </c>
      <c r="E163" s="36">
        <v>-0.49863765306898666</v>
      </c>
      <c r="F163" s="35">
        <v>0.69034207826718763</v>
      </c>
      <c r="G163" s="286">
        <v>-0.30669823047215244</v>
      </c>
      <c r="H163" s="286">
        <v>1.1918417624523191E-2</v>
      </c>
      <c r="I163" s="34"/>
      <c r="J163" s="210"/>
      <c r="K163" s="285">
        <v>1.1918417624523191E-2</v>
      </c>
      <c r="L163" s="285">
        <v>0.7022604958917108</v>
      </c>
      <c r="M163" s="285">
        <v>-0.48671923544446349</v>
      </c>
      <c r="N163" s="285">
        <v>0.20362284282272416</v>
      </c>
      <c r="O163" s="133">
        <f>1/(1+EXP(-K163))</f>
        <v>0.5029795691358927</v>
      </c>
      <c r="P163" s="133">
        <f>1/(1+EXP(-L163))</f>
        <v>0.66868876252364773</v>
      </c>
      <c r="Q163" s="133">
        <f>1/(1+EXP(-M163))</f>
        <v>0.38066673591240147</v>
      </c>
      <c r="R163" s="133">
        <f>1/(1+EXP(-N163))</f>
        <v>0.55073054810688749</v>
      </c>
      <c r="S163" s="341">
        <v>0.13647433277647991</v>
      </c>
      <c r="T163" s="273">
        <f>1/(1+EXP(-S163))</f>
        <v>0.53406572606295666</v>
      </c>
      <c r="U163" s="147"/>
      <c r="V163" s="88">
        <v>-0.11648356848426084</v>
      </c>
      <c r="W163" s="278">
        <v>3.1639033484816073E-3</v>
      </c>
      <c r="X163" s="278"/>
      <c r="Y163" s="284">
        <v>-9.1270593563508497E-3</v>
      </c>
      <c r="Z163" s="66">
        <v>7.9147304456784716E-3</v>
      </c>
      <c r="AA163" s="66">
        <v>8.225056826398229E-3</v>
      </c>
      <c r="AB163" s="88">
        <v>-8.8849439528379086E-3</v>
      </c>
      <c r="AC163" s="278">
        <v>-6.5988712643967953E-4</v>
      </c>
      <c r="AD163" s="283">
        <v>-9.7021350715943699E-4</v>
      </c>
      <c r="AE163" s="282">
        <f>SUM(Y163:AB163)</f>
        <v>-1.8722160371120577E-3</v>
      </c>
      <c r="AF163" s="340">
        <v>-0.49665799168966762</v>
      </c>
      <c r="AG163" s="339">
        <v>0.6932527187886659</v>
      </c>
      <c r="AH163" s="279">
        <v>1.7535065735859362E-2</v>
      </c>
      <c r="AI163" s="338">
        <v>-0.31618994051759725</v>
      </c>
      <c r="AJ163" s="337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</row>
    <row r="164" spans="1:337" s="1" customFormat="1" ht="15" thickBot="1" x14ac:dyDescent="0.4">
      <c r="A164" s="182"/>
      <c r="B164" s="95">
        <v>1</v>
      </c>
      <c r="C164" s="94">
        <v>0</v>
      </c>
      <c r="D164" s="287">
        <v>1</v>
      </c>
      <c r="E164" s="36">
        <v>-0.16145431889989745</v>
      </c>
      <c r="F164" s="35">
        <v>0.5451792508113662</v>
      </c>
      <c r="G164" s="286">
        <v>0.18375056585142011</v>
      </c>
      <c r="H164" s="286">
        <v>-0.22501783138633522</v>
      </c>
      <c r="I164" s="34"/>
      <c r="J164" s="210"/>
      <c r="K164" s="285">
        <v>-0.22501783138633522</v>
      </c>
      <c r="L164" s="285">
        <v>0.32016141942503096</v>
      </c>
      <c r="M164" s="285">
        <v>-0.38647215028623266</v>
      </c>
      <c r="N164" s="285">
        <v>0.15870710052513351</v>
      </c>
      <c r="O164" s="133">
        <f>1/(1+EXP(-K164))</f>
        <v>0.44398170756016503</v>
      </c>
      <c r="P164" s="133">
        <f>1/(1+EXP(-L164))</f>
        <v>0.5793635907957938</v>
      </c>
      <c r="Q164" s="133">
        <f>1/(1+EXP(-M164))</f>
        <v>0.40456684638602863</v>
      </c>
      <c r="R164" s="133">
        <f>1/(1+EXP(-N164))</f>
        <v>0.53959370300158482</v>
      </c>
      <c r="S164" s="341">
        <v>0.18045923635723038</v>
      </c>
      <c r="T164" s="273">
        <f>1/(1+EXP(-S164))</f>
        <v>0.54499277415895364</v>
      </c>
      <c r="U164" s="147"/>
      <c r="V164" s="88">
        <v>-0.11375180646026159</v>
      </c>
      <c r="W164" s="278">
        <v>2.5230521414038934E-3</v>
      </c>
      <c r="X164" s="278"/>
      <c r="Y164" s="284">
        <v>5.3998023130470705E-3</v>
      </c>
      <c r="Z164" s="66">
        <v>-5.2161661024580711E-3</v>
      </c>
      <c r="AA164" s="66">
        <v>-5.0351253868427728E-3</v>
      </c>
      <c r="AB164" s="88">
        <v>5.3448334743271611E-3</v>
      </c>
      <c r="AC164" s="278">
        <v>3.0970808748438834E-4</v>
      </c>
      <c r="AD164" s="283">
        <v>1.2866737186909005E-4</v>
      </c>
      <c r="AE164" s="282">
        <f>SUM(Y164:AB164)</f>
        <v>4.9334429807338775E-4</v>
      </c>
      <c r="AF164" s="340">
        <v>-0.16238344316235062</v>
      </c>
      <c r="AG164" s="339">
        <v>0.54479324869575896</v>
      </c>
      <c r="AH164" s="279">
        <v>-0.22649786428055538</v>
      </c>
      <c r="AI164" s="338">
        <v>0.17618140942720842</v>
      </c>
      <c r="AJ164" s="337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</row>
    <row r="165" spans="1:337" s="1" customFormat="1" ht="15" thickBot="1" x14ac:dyDescent="0.4">
      <c r="A165" s="183"/>
      <c r="B165" s="277">
        <v>1</v>
      </c>
      <c r="C165" s="276">
        <v>1</v>
      </c>
      <c r="D165" s="275">
        <v>0</v>
      </c>
      <c r="E165" s="18"/>
      <c r="F165" s="17"/>
      <c r="G165" s="274"/>
      <c r="H165" s="274"/>
      <c r="I165" s="16"/>
      <c r="J165" s="241"/>
      <c r="K165" s="270"/>
      <c r="L165" s="270"/>
      <c r="M165" s="270"/>
      <c r="N165" s="270"/>
      <c r="O165" s="129"/>
      <c r="P165" s="129"/>
      <c r="Q165" s="129"/>
      <c r="R165" s="129"/>
      <c r="S165" s="336">
        <v>-0.12682652591529653</v>
      </c>
      <c r="T165" s="273">
        <f>1/(1+EXP(-S165))</f>
        <v>0.46833580028300109</v>
      </c>
      <c r="U165" s="272"/>
      <c r="V165" s="269">
        <v>0.11708395007075027</v>
      </c>
      <c r="W165" s="263"/>
      <c r="X165" s="263"/>
      <c r="Y165" s="271"/>
      <c r="Z165" s="270"/>
      <c r="AA165" s="270"/>
      <c r="AB165" s="269"/>
      <c r="AC165" s="263"/>
      <c r="AD165" s="268"/>
      <c r="AE165" s="267"/>
      <c r="AF165" s="335"/>
      <c r="AG165" s="334"/>
      <c r="AH165" s="264"/>
      <c r="AI165" s="333"/>
      <c r="AJ165" s="332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</row>
    <row r="166" spans="1:337" s="1" customFormat="1" ht="15" thickBot="1" x14ac:dyDescent="0.4">
      <c r="A166" s="181">
        <f>A162+1</f>
        <v>40</v>
      </c>
      <c r="B166" s="108">
        <v>0</v>
      </c>
      <c r="C166" s="107">
        <v>0</v>
      </c>
      <c r="D166" s="297">
        <v>0</v>
      </c>
      <c r="E166" s="103" cm="1">
        <f t="array" ref="E166:F168">AF162:AG164</f>
        <v>-0.40513329634390532</v>
      </c>
      <c r="F166" s="286">
        <v>-0.38248020310319364</v>
      </c>
      <c r="G166" s="286" cm="1">
        <f t="array" ref="G166:G168">AI162:AI164</f>
        <v>2.9666109815273716</v>
      </c>
      <c r="H166" s="286" cm="1">
        <f t="array" ref="H166:H168">AH162:AH164</f>
        <v>0.4576980281096773</v>
      </c>
      <c r="I166" s="296">
        <f>AJ162</f>
        <v>-1.2893647152359877</v>
      </c>
      <c r="J166" s="295">
        <v>3</v>
      </c>
      <c r="K166" s="294" cm="1">
        <f t="array" ref="K166:N168" xml:space="preserve"> MMULT(E166:F168, TRANSPOSE(B166:C169))+H166:H168</f>
        <v>0.4576980281096773</v>
      </c>
      <c r="L166" s="294">
        <v>7.5217825006483663E-2</v>
      </c>
      <c r="M166" s="294">
        <v>5.2564731765771977E-2</v>
      </c>
      <c r="N166" s="294">
        <v>-0.32991547133742161</v>
      </c>
      <c r="O166" s="135">
        <f>(EXP(K166)-EXP(-K166))/(EXP(K166)+EXP(-K166))</f>
        <v>0.4282061848359931</v>
      </c>
      <c r="P166" s="135">
        <f>1/(1+EXP(-L166))</f>
        <v>0.51879559540057918</v>
      </c>
      <c r="Q166" s="135">
        <f>1/(1+EXP(-M166))</f>
        <v>0.51313815796400664</v>
      </c>
      <c r="R166" s="135">
        <f>1/(1+EXP(-N166))</f>
        <v>0.41826119042600218</v>
      </c>
      <c r="S166" s="344" cm="1">
        <f t="array" ref="S166:S169">MMULT(TRANSPOSE(O166:R168), G166:G168)+I166</f>
        <v>-0.10036762449963854</v>
      </c>
      <c r="T166" s="273">
        <f>1/(1+EXP(-S166))</f>
        <v>0.47492913662195091</v>
      </c>
      <c r="U166" s="292" cm="1">
        <f t="array" ref="U166">0.25*(-SUMPRODUCT(D166:D169,LN(T166:T169))-SUMPRODUCT(1-D166:D169,LN(1-T166:T169)))</f>
        <v>0.62666488582819468</v>
      </c>
      <c r="V166" s="99" cm="1">
        <f t="array" ref="V166:V169">0.25*(T166:T169-D166:D169)</f>
        <v>0.11873228415548773</v>
      </c>
      <c r="W166" s="288" cm="1">
        <f t="array" ref="W166:W168" xml:space="preserve"> TRANSPOSE(MMULT( TRANSPOSE(_xlfn.ANCHORARRAY(V166)), TRANSPOSE(O166:R168)))</f>
        <v>-1.8844213853931133E-2</v>
      </c>
      <c r="X166" s="288">
        <f>SUM(_xlfn.ANCHORARRAY(V166))</f>
        <v>5.8389057119298537E-3</v>
      </c>
      <c r="Y166" s="291" cm="1">
        <f t="array" ref="Y166:AB168">(G166:G168)*(TRANSPOSE(_xlfn.ANCHORARRAY(V166))*(O166:R168)*(1-O166:R168))</f>
        <v>8.6242594265351358E-2</v>
      </c>
      <c r="Z166" s="60">
        <v>-8.6121347279884353E-2</v>
      </c>
      <c r="AA166" s="60">
        <v>-8.4181935804367863E-2</v>
      </c>
      <c r="AB166" s="99">
        <v>8.4437093879153199E-2</v>
      </c>
      <c r="AC166" s="288" cm="1">
        <f t="array" ref="AC166:AD168">MMULT((_xlfn.ANCHORARRAY(Y166)),(B166:C169))</f>
        <v>2.5515807478533603E-4</v>
      </c>
      <c r="AD166" s="290">
        <v>-1.6842534007311533E-3</v>
      </c>
      <c r="AE166" s="282">
        <f>SUM(Y166:AB166)</f>
        <v>3.7640506025234111E-4</v>
      </c>
      <c r="AF166" s="340" cm="1">
        <f t="array" ref="AF166:AG168">E166:F168-3*(_xlfn.ANCHORARRAY(AC166))</f>
        <v>-0.40589877056826135</v>
      </c>
      <c r="AG166" s="339">
        <v>-0.37742744290100017</v>
      </c>
      <c r="AH166" s="289" cm="1">
        <f t="array" ref="AH166:AH168">(H166:H168)-3*(AE166:AE168)</f>
        <v>0.45656881292892026</v>
      </c>
      <c r="AI166" s="343" cm="1">
        <f t="array" ref="AI166:AI168">G166:G168-3*(_xlfn.ANCHORARRAY(W166))</f>
        <v>3.0231436230891648</v>
      </c>
      <c r="AJ166" s="342">
        <f>I166-3*(X166)</f>
        <v>-1.3068814323717772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</row>
    <row r="167" spans="1:337" s="1" customFormat="1" ht="15" thickBot="1" x14ac:dyDescent="0.4">
      <c r="A167" s="182"/>
      <c r="B167" s="95">
        <v>0</v>
      </c>
      <c r="C167" s="94">
        <v>1</v>
      </c>
      <c r="D167" s="287">
        <v>1</v>
      </c>
      <c r="E167" s="36">
        <v>-0.49665799168966762</v>
      </c>
      <c r="F167" s="35">
        <v>0.6932527187886659</v>
      </c>
      <c r="G167" s="286">
        <v>-0.31618994051759725</v>
      </c>
      <c r="H167" s="286">
        <v>1.7535065735859362E-2</v>
      </c>
      <c r="I167" s="34"/>
      <c r="J167" s="210"/>
      <c r="K167" s="285">
        <v>1.7535065735859362E-2</v>
      </c>
      <c r="L167" s="285">
        <v>0.71078778452452529</v>
      </c>
      <c r="M167" s="285">
        <v>-0.47912292595380823</v>
      </c>
      <c r="N167" s="285">
        <v>0.21412979283485764</v>
      </c>
      <c r="O167" s="133">
        <f>1/(1+EXP(-K167))</f>
        <v>0.50438365411124675</v>
      </c>
      <c r="P167" s="133">
        <f>1/(1+EXP(-L167))</f>
        <v>0.67057520801798942</v>
      </c>
      <c r="Q167" s="133">
        <f>1/(1+EXP(-M167))</f>
        <v>0.38245925487254262</v>
      </c>
      <c r="R167" s="133">
        <f>1/(1+EXP(-N167))</f>
        <v>0.5533288361925659</v>
      </c>
      <c r="S167" s="341">
        <v>0.13966382282078316</v>
      </c>
      <c r="T167" s="273">
        <f>1/(1+EXP(-S167))</f>
        <v>0.53485931035723955</v>
      </c>
      <c r="U167" s="147"/>
      <c r="V167" s="88">
        <v>-0.11628517241069011</v>
      </c>
      <c r="W167" s="278">
        <v>3.1935467881930996E-3</v>
      </c>
      <c r="X167" s="278"/>
      <c r="Y167" s="284">
        <v>-9.3847670440810396E-3</v>
      </c>
      <c r="Z167" s="66">
        <v>8.1222464571998141E-3</v>
      </c>
      <c r="AA167" s="66">
        <v>8.4823678142619957E-3</v>
      </c>
      <c r="AB167" s="88">
        <v>-9.1414763315449243E-3</v>
      </c>
      <c r="AC167" s="278">
        <v>-6.5910851728292856E-4</v>
      </c>
      <c r="AD167" s="283">
        <v>-1.0192298743451102E-3</v>
      </c>
      <c r="AE167" s="282">
        <f>SUM(Y167:AB167)</f>
        <v>-1.9216291041641541E-3</v>
      </c>
      <c r="AF167" s="340">
        <v>-0.49468066613781886</v>
      </c>
      <c r="AG167" s="339">
        <v>0.69631040841170122</v>
      </c>
      <c r="AH167" s="279">
        <v>2.3299953048351824E-2</v>
      </c>
      <c r="AI167" s="338">
        <v>-0.32577058088217653</v>
      </c>
      <c r="AJ167" s="33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</row>
    <row r="168" spans="1:337" s="1" customFormat="1" ht="15" thickBot="1" x14ac:dyDescent="0.4">
      <c r="A168" s="182"/>
      <c r="B168" s="95">
        <v>1</v>
      </c>
      <c r="C168" s="94">
        <v>0</v>
      </c>
      <c r="D168" s="287">
        <v>1</v>
      </c>
      <c r="E168" s="36">
        <v>-0.16238344316235062</v>
      </c>
      <c r="F168" s="35">
        <v>0.54479324869575896</v>
      </c>
      <c r="G168" s="286">
        <v>0.17618140942720842</v>
      </c>
      <c r="H168" s="286">
        <v>-0.22649786428055538</v>
      </c>
      <c r="I168" s="34"/>
      <c r="J168" s="210"/>
      <c r="K168" s="285">
        <v>-0.22649786428055538</v>
      </c>
      <c r="L168" s="285">
        <v>0.31829538441520355</v>
      </c>
      <c r="M168" s="285">
        <v>-0.388881307442906</v>
      </c>
      <c r="N168" s="285">
        <v>0.15591194125285293</v>
      </c>
      <c r="O168" s="133">
        <f>1/(1+EXP(-K168))</f>
        <v>0.44361637410857241</v>
      </c>
      <c r="P168" s="133">
        <f>1/(1+EXP(-L168))</f>
        <v>0.57890876818819315</v>
      </c>
      <c r="Q168" s="133">
        <f>1/(1+EXP(-M168))</f>
        <v>0.40398663214358388</v>
      </c>
      <c r="R168" s="133">
        <f>1/(1+EXP(-N168))</f>
        <v>0.53889921863966928</v>
      </c>
      <c r="S168" s="341">
        <v>0.18316174441301536</v>
      </c>
      <c r="T168" s="273">
        <f>1/(1+EXP(-S168))</f>
        <v>0.54566284846705992</v>
      </c>
      <c r="U168" s="147"/>
      <c r="V168" s="88">
        <v>-0.11358428788323502</v>
      </c>
      <c r="W168" s="278">
        <v>2.5048646501793989E-3</v>
      </c>
      <c r="X168" s="278"/>
      <c r="Y168" s="284">
        <v>5.163103261464806E-3</v>
      </c>
      <c r="Z168" s="66">
        <v>-4.9942553894969889E-3</v>
      </c>
      <c r="AA168" s="66">
        <v>-4.8183831861298692E-3</v>
      </c>
      <c r="AB168" s="88">
        <v>5.1210682337339023E-3</v>
      </c>
      <c r="AC168" s="278">
        <v>3.0268504760403315E-4</v>
      </c>
      <c r="AD168" s="283">
        <v>1.2681284423691347E-4</v>
      </c>
      <c r="AE168" s="282">
        <f>SUM(Y168:AB168)</f>
        <v>4.7153291957185029E-4</v>
      </c>
      <c r="AF168" s="340">
        <v>-0.16329149830516271</v>
      </c>
      <c r="AG168" s="339">
        <v>0.54441281016304821</v>
      </c>
      <c r="AH168" s="279">
        <v>-0.22791246303927093</v>
      </c>
      <c r="AI168" s="338">
        <v>0.16866681547667023</v>
      </c>
      <c r="AJ168" s="337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</row>
    <row r="169" spans="1:337" s="1" customFormat="1" ht="15" thickBot="1" x14ac:dyDescent="0.4">
      <c r="A169" s="183"/>
      <c r="B169" s="277">
        <v>1</v>
      </c>
      <c r="C169" s="276">
        <v>1</v>
      </c>
      <c r="D169" s="275">
        <v>0</v>
      </c>
      <c r="E169" s="18"/>
      <c r="F169" s="17"/>
      <c r="G169" s="274"/>
      <c r="H169" s="274"/>
      <c r="I169" s="16"/>
      <c r="J169" s="241"/>
      <c r="K169" s="270"/>
      <c r="L169" s="270"/>
      <c r="M169" s="270"/>
      <c r="N169" s="270"/>
      <c r="O169" s="129"/>
      <c r="P169" s="129"/>
      <c r="Q169" s="129"/>
      <c r="R169" s="129"/>
      <c r="S169" s="336">
        <v>-0.12855946249473882</v>
      </c>
      <c r="T169" s="273">
        <f>1/(1+EXP(-S169))</f>
        <v>0.46790432740146903</v>
      </c>
      <c r="U169" s="272"/>
      <c r="V169" s="269">
        <v>0.11697608185036726</v>
      </c>
      <c r="W169" s="263"/>
      <c r="X169" s="263"/>
      <c r="Y169" s="271"/>
      <c r="Z169" s="270"/>
      <c r="AA169" s="270"/>
      <c r="AB169" s="269"/>
      <c r="AC169" s="263"/>
      <c r="AD169" s="268"/>
      <c r="AE169" s="267"/>
      <c r="AF169" s="335"/>
      <c r="AG169" s="334"/>
      <c r="AH169" s="264"/>
      <c r="AI169" s="333"/>
      <c r="AJ169" s="332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</row>
    <row r="170" spans="1:337" s="1" customFormat="1" ht="15" thickBot="1" x14ac:dyDescent="0.4">
      <c r="A170" s="181">
        <f>A166+1</f>
        <v>41</v>
      </c>
      <c r="B170" s="108">
        <v>0</v>
      </c>
      <c r="C170" s="107">
        <v>0</v>
      </c>
      <c r="D170" s="297">
        <v>0</v>
      </c>
      <c r="E170" s="103" cm="1">
        <f t="array" ref="E170:F172">AF166:AG168</f>
        <v>-0.40589877056826135</v>
      </c>
      <c r="F170" s="286">
        <v>-0.37742744290100017</v>
      </c>
      <c r="G170" s="286" cm="1">
        <f t="array" ref="G170:G172">AI166:AI168</f>
        <v>3.0231436230891648</v>
      </c>
      <c r="H170" s="286" cm="1">
        <f t="array" ref="H170:H172">AH166:AH168</f>
        <v>0.45656881292892026</v>
      </c>
      <c r="I170" s="296">
        <f>AJ166</f>
        <v>-1.3068814323717772</v>
      </c>
      <c r="J170" s="295">
        <v>3</v>
      </c>
      <c r="K170" s="294" cm="1">
        <f t="array" ref="K170:N172" xml:space="preserve"> MMULT(E170:F172, TRANSPOSE(B170:C173))+H170:H172</f>
        <v>0.45656881292892026</v>
      </c>
      <c r="L170" s="294">
        <v>7.9141370027920099E-2</v>
      </c>
      <c r="M170" s="294">
        <v>5.0670042360658918E-2</v>
      </c>
      <c r="N170" s="294">
        <v>-0.3267574005403413</v>
      </c>
      <c r="O170" s="135">
        <f>(EXP(K170)-EXP(-K170))/(EXP(K170)+EXP(-K170))</f>
        <v>0.42728357743426704</v>
      </c>
      <c r="P170" s="135">
        <f>1/(1+EXP(-L170))</f>
        <v>0.51977502208326398</v>
      </c>
      <c r="Q170" s="135">
        <f>1/(1+EXP(-M170))</f>
        <v>0.51266480101579071</v>
      </c>
      <c r="R170" s="135">
        <f>1/(1+EXP(-N170))</f>
        <v>0.41902980608776708</v>
      </c>
      <c r="S170" s="344" cm="1">
        <f t="array" ref="S170:S173">MMULT(TRANSPOSE(O170:R172), G170:G172)+I170</f>
        <v>-0.10516014902997028</v>
      </c>
      <c r="T170" s="273">
        <f>1/(1+EXP(-S170))</f>
        <v>0.47373416368845356</v>
      </c>
      <c r="U170" s="292" cm="1">
        <f t="array" ref="U170">0.25*(-SUMPRODUCT(D170:D173,LN(T170:T173))-SUMPRODUCT(1-D170:D173,LN(1-T170:T173)))</f>
        <v>0.62519122485876688</v>
      </c>
      <c r="V170" s="99" cm="1">
        <f t="array" ref="V170:V173">0.25*(T170:T173-D170:D173)</f>
        <v>0.11843354092211339</v>
      </c>
      <c r="W170" s="288" cm="1">
        <f t="array" ref="W170:W172" xml:space="preserve"> TRANSPOSE(MMULT( TRANSPOSE(_xlfn.ANCHORARRAY(V170)), TRANSPOSE(O170:R172)))</f>
        <v>-1.8909459765700035E-2</v>
      </c>
      <c r="X170" s="288">
        <f>SUM(_xlfn.ANCHORARRAY(V170))</f>
        <v>5.7932448288483679E-3</v>
      </c>
      <c r="Y170" s="291" cm="1">
        <f t="array" ref="Y170:AB172">(G170:G172)*(TRANSPOSE(_xlfn.ANCHORARRAY(V170))*(O170:R172)*(1-O170:R172))</f>
        <v>8.7617192247435249E-2</v>
      </c>
      <c r="Z170" s="60">
        <v>-8.7594802549195924E-2</v>
      </c>
      <c r="AA170" s="60">
        <v>-8.5665316276725134E-2</v>
      </c>
      <c r="AB170" s="99">
        <v>8.6004223768384708E-2</v>
      </c>
      <c r="AC170" s="288" cm="1">
        <f t="array" ref="AC170:AD172">MMULT((_xlfn.ANCHORARRAY(Y170)),(B170:C173))</f>
        <v>3.3890749165957357E-4</v>
      </c>
      <c r="AD170" s="290">
        <v>-1.5905787808112165E-3</v>
      </c>
      <c r="AE170" s="282">
        <f>SUM(Y170:AB170)</f>
        <v>3.612971898988987E-4</v>
      </c>
      <c r="AF170" s="340" cm="1">
        <f t="array" ref="AF170:AG172">E170:F172-3*(_xlfn.ANCHORARRAY(AC170))</f>
        <v>-0.40691549304324004</v>
      </c>
      <c r="AG170" s="339">
        <v>-0.3726557065585665</v>
      </c>
      <c r="AH170" s="289" cm="1">
        <f t="array" ref="AH170:AH172">(H170:H172)-3*(AE170:AE172)</f>
        <v>0.45548492135922358</v>
      </c>
      <c r="AI170" s="343" cm="1">
        <f t="array" ref="AI170:AI172">G170:G172-3*(_xlfn.ANCHORARRAY(W170))</f>
        <v>3.0798720023862649</v>
      </c>
      <c r="AJ170" s="342">
        <f>I170-3*(X170)</f>
        <v>-1.3242611668583224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</row>
    <row r="171" spans="1:337" s="1" customFormat="1" ht="15" thickBot="1" x14ac:dyDescent="0.4">
      <c r="A171" s="182"/>
      <c r="B171" s="95">
        <v>0</v>
      </c>
      <c r="C171" s="94">
        <v>1</v>
      </c>
      <c r="D171" s="287">
        <v>1</v>
      </c>
      <c r="E171" s="36">
        <v>-0.49468066613781886</v>
      </c>
      <c r="F171" s="35">
        <v>0.69631040841170122</v>
      </c>
      <c r="G171" s="286">
        <v>-0.32577058088217653</v>
      </c>
      <c r="H171" s="286">
        <v>2.3299953048351824E-2</v>
      </c>
      <c r="I171" s="34"/>
      <c r="J171" s="210"/>
      <c r="K171" s="285">
        <v>2.3299953048351824E-2</v>
      </c>
      <c r="L171" s="285">
        <v>0.71961036146005308</v>
      </c>
      <c r="M171" s="285">
        <v>-0.47138071308946705</v>
      </c>
      <c r="N171" s="285">
        <v>0.2249296953222342</v>
      </c>
      <c r="O171" s="133">
        <f>1/(1+EXP(-K171))</f>
        <v>0.50582472475013263</v>
      </c>
      <c r="P171" s="133">
        <f>1/(1+EXP(-L171))</f>
        <v>0.67252121023504463</v>
      </c>
      <c r="Q171" s="133">
        <f>1/(1+EXP(-M171))</f>
        <v>0.38428949944374363</v>
      </c>
      <c r="R171" s="133">
        <f>1/(1+EXP(-N171))</f>
        <v>0.55599653489169731</v>
      </c>
      <c r="S171" s="341">
        <v>0.14295436809012507</v>
      </c>
      <c r="T171" s="273">
        <f>1/(1+EXP(-S171))</f>
        <v>0.53567785346718633</v>
      </c>
      <c r="U171" s="147"/>
      <c r="V171" s="88">
        <v>-0.11608053663320342</v>
      </c>
      <c r="W171" s="278">
        <v>3.2275541203578631E-3</v>
      </c>
      <c r="X171" s="278"/>
      <c r="Y171" s="284">
        <v>-9.6442318623307047E-3</v>
      </c>
      <c r="Z171" s="66">
        <v>8.328378070882457E-3</v>
      </c>
      <c r="AA171" s="66">
        <v>8.7424247331097139E-3</v>
      </c>
      <c r="AB171" s="88">
        <v>-9.3979372129750043E-3</v>
      </c>
      <c r="AC171" s="278">
        <v>-6.5551247986529032E-4</v>
      </c>
      <c r="AD171" s="283">
        <v>-1.0695591420925472E-3</v>
      </c>
      <c r="AE171" s="282">
        <f>SUM(Y171:AB171)</f>
        <v>-1.971366271313538E-3</v>
      </c>
      <c r="AF171" s="340">
        <v>-0.49271412869822301</v>
      </c>
      <c r="AG171" s="339">
        <v>0.69951908583797884</v>
      </c>
      <c r="AH171" s="279">
        <v>2.9214051862292437E-2</v>
      </c>
      <c r="AI171" s="338">
        <v>-0.3354532432432501</v>
      </c>
      <c r="AJ171" s="337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</row>
    <row r="172" spans="1:337" s="1" customFormat="1" ht="15" thickBot="1" x14ac:dyDescent="0.4">
      <c r="A172" s="182"/>
      <c r="B172" s="95">
        <v>1</v>
      </c>
      <c r="C172" s="94">
        <v>0</v>
      </c>
      <c r="D172" s="287">
        <v>1</v>
      </c>
      <c r="E172" s="36">
        <v>-0.16329149830516271</v>
      </c>
      <c r="F172" s="35">
        <v>0.54441281016304821</v>
      </c>
      <c r="G172" s="286">
        <v>0.16866681547667023</v>
      </c>
      <c r="H172" s="286">
        <v>-0.22791246303927093</v>
      </c>
      <c r="I172" s="34"/>
      <c r="J172" s="210"/>
      <c r="K172" s="285">
        <v>-0.22791246303927093</v>
      </c>
      <c r="L172" s="285">
        <v>0.31650034712377728</v>
      </c>
      <c r="M172" s="285">
        <v>-0.39120396134443364</v>
      </c>
      <c r="N172" s="285">
        <v>0.15320884881861457</v>
      </c>
      <c r="O172" s="133">
        <f>1/(1+EXP(-K172))</f>
        <v>0.44326724949304808</v>
      </c>
      <c r="P172" s="133">
        <f>1/(1+EXP(-L172))</f>
        <v>0.57847112396097611</v>
      </c>
      <c r="Q172" s="133">
        <f>1/(1+EXP(-M172))</f>
        <v>0.40342750514830023</v>
      </c>
      <c r="R172" s="133">
        <f>1/(1+EXP(-N172))</f>
        <v>0.53822746548869493</v>
      </c>
      <c r="S172" s="341">
        <v>0.1858325107097385</v>
      </c>
      <c r="T172" s="273">
        <f>1/(1+EXP(-S172))</f>
        <v>0.54632489010515783</v>
      </c>
      <c r="U172" s="147"/>
      <c r="V172" s="88">
        <v>-0.11341877747371054</v>
      </c>
      <c r="W172" s="278">
        <v>2.488950087859855E-3</v>
      </c>
      <c r="X172" s="278"/>
      <c r="Y172" s="284">
        <v>4.9296578125086329E-3</v>
      </c>
      <c r="Z172" s="66">
        <v>-4.7741720698753201E-3</v>
      </c>
      <c r="AA172" s="66">
        <v>-4.6040850514925541E-3</v>
      </c>
      <c r="AB172" s="88">
        <v>4.8987562645892956E-3</v>
      </c>
      <c r="AC172" s="278">
        <v>2.9467121309674146E-4</v>
      </c>
      <c r="AD172" s="283">
        <v>1.2458419471397548E-4</v>
      </c>
      <c r="AE172" s="282">
        <f>SUM(Y172:AB172)</f>
        <v>4.5015695573005429E-4</v>
      </c>
      <c r="AF172" s="340">
        <v>-0.16417551194445293</v>
      </c>
      <c r="AG172" s="339">
        <v>0.54403905757890625</v>
      </c>
      <c r="AH172" s="279">
        <v>-0.2292629339064611</v>
      </c>
      <c r="AI172" s="338">
        <v>0.16119996521309066</v>
      </c>
      <c r="AJ172" s="337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</row>
    <row r="173" spans="1:337" s="1" customFormat="1" ht="15" thickBot="1" x14ac:dyDescent="0.4">
      <c r="A173" s="183"/>
      <c r="B173" s="277">
        <v>1</v>
      </c>
      <c r="C173" s="276">
        <v>1</v>
      </c>
      <c r="D173" s="275">
        <v>0</v>
      </c>
      <c r="E173" s="18"/>
      <c r="F173" s="17"/>
      <c r="G173" s="274"/>
      <c r="H173" s="274"/>
      <c r="I173" s="16"/>
      <c r="J173" s="241"/>
      <c r="K173" s="270"/>
      <c r="L173" s="270"/>
      <c r="M173" s="270"/>
      <c r="N173" s="270"/>
      <c r="O173" s="129"/>
      <c r="P173" s="129"/>
      <c r="Q173" s="129"/>
      <c r="R173" s="129"/>
      <c r="S173" s="336">
        <v>-0.13044034774734281</v>
      </c>
      <c r="T173" s="273">
        <f>1/(1+EXP(-S173))</f>
        <v>0.46743607205459575</v>
      </c>
      <c r="U173" s="272"/>
      <c r="V173" s="269">
        <v>0.11685901801364894</v>
      </c>
      <c r="W173" s="263"/>
      <c r="X173" s="263"/>
      <c r="Y173" s="271"/>
      <c r="Z173" s="270"/>
      <c r="AA173" s="270"/>
      <c r="AB173" s="269"/>
      <c r="AC173" s="263"/>
      <c r="AD173" s="268"/>
      <c r="AE173" s="267"/>
      <c r="AF173" s="335"/>
      <c r="AG173" s="334"/>
      <c r="AH173" s="264"/>
      <c r="AI173" s="333"/>
      <c r="AJ173" s="332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</row>
    <row r="174" spans="1:337" s="1" customFormat="1" ht="15" thickBot="1" x14ac:dyDescent="0.4">
      <c r="A174" s="181">
        <f>A170+1</f>
        <v>42</v>
      </c>
      <c r="B174" s="108">
        <v>0</v>
      </c>
      <c r="C174" s="107">
        <v>0</v>
      </c>
      <c r="D174" s="297">
        <v>0</v>
      </c>
      <c r="E174" s="103" cm="1">
        <f t="array" ref="E174:F176">AF170:AG172</f>
        <v>-0.40691549304324004</v>
      </c>
      <c r="F174" s="286">
        <v>-0.3726557065585665</v>
      </c>
      <c r="G174" s="286" cm="1">
        <f t="array" ref="G174:G176">AI170:AI172</f>
        <v>3.0798720023862649</v>
      </c>
      <c r="H174" s="286" cm="1">
        <f t="array" ref="H174:H176">AH170:AH172</f>
        <v>0.45548492135922358</v>
      </c>
      <c r="I174" s="296">
        <f>AJ170</f>
        <v>-1.3242611668583224</v>
      </c>
      <c r="J174" s="295">
        <v>3</v>
      </c>
      <c r="K174" s="294" cm="1">
        <f t="array" ref="K174:N176" xml:space="preserve"> MMULT(E174:F176, TRANSPOSE(B174:C177))+H174:H176</f>
        <v>0.45548492135922358</v>
      </c>
      <c r="L174" s="294">
        <v>8.2829214800657081E-2</v>
      </c>
      <c r="M174" s="294">
        <v>4.8569428315983543E-2</v>
      </c>
      <c r="N174" s="294">
        <v>-0.32408627824258296</v>
      </c>
      <c r="O174" s="135">
        <f>(EXP(K174)-EXP(-K174))/(EXP(K174)+EXP(-K174))</f>
        <v>0.42639716313222148</v>
      </c>
      <c r="P174" s="135">
        <f>1/(1+EXP(-L174))</f>
        <v>0.52069547297011454</v>
      </c>
      <c r="Q174" s="135">
        <f>1/(1+EXP(-M174))</f>
        <v>0.51213997066767625</v>
      </c>
      <c r="R174" s="135">
        <f>1/(1+EXP(-N174))</f>
        <v>0.41968021460866028</v>
      </c>
      <c r="S174" s="344" cm="1">
        <f t="array" ref="S174:S177">MMULT(TRANSPOSE(O174:R176), G174:G176)+I174</f>
        <v>-0.10978797069593971</v>
      </c>
      <c r="T174" s="273">
        <f>1/(1+EXP(-S174))</f>
        <v>0.47258054326470933</v>
      </c>
      <c r="U174" s="292" cm="1">
        <f t="array" ref="U174">0.25*(-SUMPRODUCT(D174:D177,LN(T174:T177))-SUMPRODUCT(1-D174:D177,LN(1-T174:T177)))</f>
        <v>0.62371665167037849</v>
      </c>
      <c r="V174" s="99" cm="1">
        <f t="array" ref="V174:V177">0.25*(T174:T177-D174:D177)</f>
        <v>0.11814513581617733</v>
      </c>
      <c r="W174" s="288" cm="1">
        <f t="array" ref="W174:W176" xml:space="preserve"> TRANSPOSE(MMULT( TRANSPOSE(_xlfn.ANCHORARRAY(V174)), TRANSPOSE(O174:R176)))</f>
        <v>-1.8968897608468337E-2</v>
      </c>
      <c r="X174" s="288">
        <f>SUM(_xlfn.ANCHORARRAY(V174))</f>
        <v>5.7515668371639905E-3</v>
      </c>
      <c r="Y174" s="291" cm="1">
        <f t="array" ref="Y174:AB176">(G174:G176)*(TRANSPOSE(_xlfn.ANCHORARRAY(V174))*(O174:R176)*(1-O174:R176))</f>
        <v>8.8996742547657284E-2</v>
      </c>
      <c r="Z174" s="60">
        <v>-8.9064156625996205E-2</v>
      </c>
      <c r="AA174" s="60">
        <v>-8.7151460311169535E-2</v>
      </c>
      <c r="AB174" s="99">
        <v>8.7561049606682789E-2</v>
      </c>
      <c r="AC174" s="288" cm="1">
        <f t="array" ref="AC174:AD176">MMULT((_xlfn.ANCHORARRAY(Y174)),(B174:C177))</f>
        <v>4.0958929551325463E-4</v>
      </c>
      <c r="AD174" s="290">
        <v>-1.5031070193134155E-3</v>
      </c>
      <c r="AE174" s="282">
        <f>SUM(Y174:AB174)</f>
        <v>3.4217521717433419E-4</v>
      </c>
      <c r="AF174" s="340" cm="1">
        <f t="array" ref="AF174:AG176">E174:F176-3*(_xlfn.ANCHORARRAY(AC174))</f>
        <v>-0.40814426092977979</v>
      </c>
      <c r="AG174" s="339">
        <v>-0.36814638550062628</v>
      </c>
      <c r="AH174" s="289" cm="1">
        <f t="array" ref="AH174:AH176">(H174:H176)-3*(AE174:AE176)</f>
        <v>0.45445839570770058</v>
      </c>
      <c r="AI174" s="343" cm="1">
        <f t="array" ref="AI174:AI176">G174:G176-3*(_xlfn.ANCHORARRAY(W174))</f>
        <v>3.1367786952116701</v>
      </c>
      <c r="AJ174" s="342">
        <f>I174-3*(X174)</f>
        <v>-1.3415158673698144</v>
      </c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</row>
    <row r="175" spans="1:337" s="1" customFormat="1" ht="15" thickBot="1" x14ac:dyDescent="0.4">
      <c r="A175" s="182"/>
      <c r="B175" s="95">
        <v>0</v>
      </c>
      <c r="C175" s="94">
        <v>1</v>
      </c>
      <c r="D175" s="287">
        <v>1</v>
      </c>
      <c r="E175" s="36">
        <v>-0.49271412869822301</v>
      </c>
      <c r="F175" s="35">
        <v>0.69951908583797884</v>
      </c>
      <c r="G175" s="286">
        <v>-0.3354532432432501</v>
      </c>
      <c r="H175" s="286">
        <v>2.9214051862292437E-2</v>
      </c>
      <c r="I175" s="34"/>
      <c r="J175" s="210"/>
      <c r="K175" s="285">
        <v>2.9214051862292437E-2</v>
      </c>
      <c r="L175" s="285">
        <v>0.72873313770027126</v>
      </c>
      <c r="M175" s="285">
        <v>-0.46350007683593059</v>
      </c>
      <c r="N175" s="285">
        <v>0.23601900900204825</v>
      </c>
      <c r="O175" s="133">
        <f>1/(1+EXP(-K175))</f>
        <v>0.50730299357138386</v>
      </c>
      <c r="P175" s="133">
        <f>1/(1+EXP(-L175))</f>
        <v>0.6745272068292183</v>
      </c>
      <c r="Q175" s="133">
        <f>1/(1+EXP(-M175))</f>
        <v>0.38615583750238341</v>
      </c>
      <c r="R175" s="133">
        <f>1/(1+EXP(-N175))</f>
        <v>0.55873236464204579</v>
      </c>
      <c r="S175" s="341">
        <v>0.14632364414490784</v>
      </c>
      <c r="T175" s="273">
        <f>1/(1+EXP(-S175))</f>
        <v>0.53651578217943319</v>
      </c>
      <c r="U175" s="147"/>
      <c r="V175" s="88">
        <v>-0.1158710544551417</v>
      </c>
      <c r="W175" s="278">
        <v>3.2653724193118447E-3</v>
      </c>
      <c r="X175" s="278"/>
      <c r="Y175" s="284">
        <v>-9.9059285149282611E-3</v>
      </c>
      <c r="Z175" s="66">
        <v>8.5333806114082731E-3</v>
      </c>
      <c r="AA175" s="66">
        <v>9.0055620007549429E-3</v>
      </c>
      <c r="AB175" s="88">
        <v>-9.6545117896676969E-3</v>
      </c>
      <c r="AC175" s="278">
        <v>-6.4894978891275393E-4</v>
      </c>
      <c r="AD175" s="283">
        <v>-1.1211311782594238E-3</v>
      </c>
      <c r="AE175" s="282">
        <f>SUM(Y175:AB175)</f>
        <v>-2.0214976924327419E-3</v>
      </c>
      <c r="AF175" s="340">
        <v>-0.49076727933148473</v>
      </c>
      <c r="AG175" s="339">
        <v>0.70288247937275716</v>
      </c>
      <c r="AH175" s="279">
        <v>3.5278544939590664E-2</v>
      </c>
      <c r="AI175" s="338">
        <v>-0.34524936050118565</v>
      </c>
      <c r="AJ175" s="337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</row>
    <row r="176" spans="1:337" s="1" customFormat="1" ht="15" thickBot="1" x14ac:dyDescent="0.4">
      <c r="A176" s="182"/>
      <c r="B176" s="95">
        <v>1</v>
      </c>
      <c r="C176" s="94">
        <v>0</v>
      </c>
      <c r="D176" s="287">
        <v>1</v>
      </c>
      <c r="E176" s="36">
        <v>-0.16417551194445293</v>
      </c>
      <c r="F176" s="35">
        <v>0.54403905757890625</v>
      </c>
      <c r="G176" s="286">
        <v>0.16119996521309066</v>
      </c>
      <c r="H176" s="286">
        <v>-0.2292629339064611</v>
      </c>
      <c r="I176" s="34"/>
      <c r="J176" s="210"/>
      <c r="K176" s="285">
        <v>-0.2292629339064611</v>
      </c>
      <c r="L176" s="285">
        <v>0.31477612367244512</v>
      </c>
      <c r="M176" s="285">
        <v>-0.39343844585091403</v>
      </c>
      <c r="N176" s="285">
        <v>0.15060061172799225</v>
      </c>
      <c r="O176" s="133">
        <f>1/(1+EXP(-K176))</f>
        <v>0.44293400399106903</v>
      </c>
      <c r="P176" s="133">
        <f>1/(1+EXP(-L176))</f>
        <v>0.57805062858912626</v>
      </c>
      <c r="Q176" s="133">
        <f>1/(1+EXP(-M176))</f>
        <v>0.40288983962198921</v>
      </c>
      <c r="R176" s="133">
        <f>1/(1+EXP(-N176))</f>
        <v>0.5375791534616724</v>
      </c>
      <c r="S176" s="341">
        <v>0.18847299014826091</v>
      </c>
      <c r="T176" s="273">
        <f>1/(1+EXP(-S176))</f>
        <v>0.54697926308489708</v>
      </c>
      <c r="U176" s="147"/>
      <c r="V176" s="88">
        <v>-0.11325518422877573</v>
      </c>
      <c r="W176" s="278">
        <v>2.4748489470415927E-3</v>
      </c>
      <c r="X176" s="278"/>
      <c r="Y176" s="284">
        <v>4.6992273988077857E-3</v>
      </c>
      <c r="Z176" s="66">
        <v>-4.5558154696452467E-3</v>
      </c>
      <c r="AA176" s="66">
        <v>-4.3920149621257173E-3</v>
      </c>
      <c r="AB176" s="88">
        <v>4.6777519155704684E-3</v>
      </c>
      <c r="AC176" s="278">
        <v>2.8573695344475108E-4</v>
      </c>
      <c r="AD176" s="283">
        <v>1.2193644592522167E-4</v>
      </c>
      <c r="AE176" s="282">
        <f>SUM(Y176:AB176)</f>
        <v>4.2914888260729006E-4</v>
      </c>
      <c r="AF176" s="340">
        <v>-0.16503272280478717</v>
      </c>
      <c r="AG176" s="339">
        <v>0.54367324824113061</v>
      </c>
      <c r="AH176" s="279">
        <v>-0.23055038055428298</v>
      </c>
      <c r="AI176" s="338">
        <v>0.15377541837196587</v>
      </c>
      <c r="AJ176" s="337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</row>
    <row r="177" spans="1:337" s="1" customFormat="1" ht="15" thickBot="1" x14ac:dyDescent="0.4">
      <c r="A177" s="183"/>
      <c r="B177" s="277">
        <v>1</v>
      </c>
      <c r="C177" s="276">
        <v>1</v>
      </c>
      <c r="D177" s="275">
        <v>0</v>
      </c>
      <c r="E177" s="18"/>
      <c r="F177" s="17"/>
      <c r="G177" s="274"/>
      <c r="H177" s="274"/>
      <c r="I177" s="16"/>
      <c r="J177" s="241"/>
      <c r="K177" s="270"/>
      <c r="L177" s="270"/>
      <c r="M177" s="270"/>
      <c r="N177" s="270"/>
      <c r="O177" s="129"/>
      <c r="P177" s="129"/>
      <c r="Q177" s="129"/>
      <c r="R177" s="129"/>
      <c r="S177" s="336">
        <v>-0.13247066691649056</v>
      </c>
      <c r="T177" s="273">
        <f>1/(1+EXP(-S177))</f>
        <v>0.46693067881961636</v>
      </c>
      <c r="U177" s="272"/>
      <c r="V177" s="269">
        <v>0.11673266970490409</v>
      </c>
      <c r="W177" s="263"/>
      <c r="X177" s="263"/>
      <c r="Y177" s="271"/>
      <c r="Z177" s="270"/>
      <c r="AA177" s="270"/>
      <c r="AB177" s="269"/>
      <c r="AC177" s="263"/>
      <c r="AD177" s="268"/>
      <c r="AE177" s="267"/>
      <c r="AF177" s="335"/>
      <c r="AG177" s="334"/>
      <c r="AH177" s="264"/>
      <c r="AI177" s="333"/>
      <c r="AJ177" s="332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</row>
    <row r="178" spans="1:337" s="1" customFormat="1" ht="15" thickBot="1" x14ac:dyDescent="0.4">
      <c r="A178" s="181">
        <f>A174+1</f>
        <v>43</v>
      </c>
      <c r="B178" s="108">
        <v>0</v>
      </c>
      <c r="C178" s="107">
        <v>0</v>
      </c>
      <c r="D178" s="297">
        <v>0</v>
      </c>
      <c r="E178" s="103" cm="1">
        <f t="array" ref="E178:F180">AF174:AG176</f>
        <v>-0.40814426092977979</v>
      </c>
      <c r="F178" s="286">
        <v>-0.36814638550062628</v>
      </c>
      <c r="G178" s="286" cm="1">
        <f t="array" ref="G178:G180">AI174:AI176</f>
        <v>3.1367786952116701</v>
      </c>
      <c r="H178" s="286" cm="1">
        <f t="array" ref="H178:H180">AH174:AH176</f>
        <v>0.45445839570770058</v>
      </c>
      <c r="I178" s="296">
        <f>AJ174</f>
        <v>-1.3415158673698144</v>
      </c>
      <c r="J178" s="295">
        <v>3</v>
      </c>
      <c r="K178" s="294" cm="1">
        <f t="array" ref="K178:N180" xml:space="preserve"> MMULT(E178:F180, TRANSPOSE(B178:C181))+H178:H180</f>
        <v>0.45445839570770058</v>
      </c>
      <c r="L178" s="294">
        <v>8.6312010207074297E-2</v>
      </c>
      <c r="M178" s="294">
        <v>4.631413477792079E-2</v>
      </c>
      <c r="N178" s="294">
        <v>-0.32183225072270544</v>
      </c>
      <c r="O178" s="135">
        <f>(EXP(K178)-EXP(-K178))/(EXP(K178)+EXP(-K178))</f>
        <v>0.42555690727932172</v>
      </c>
      <c r="P178" s="135">
        <f>1/(1+EXP(-L178))</f>
        <v>0.52156461660661624</v>
      </c>
      <c r="Q178" s="135">
        <f>1/(1+EXP(-M178))</f>
        <v>0.51157646447631577</v>
      </c>
      <c r="R178" s="135">
        <f>1/(1+EXP(-N178))</f>
        <v>0.42022927932504833</v>
      </c>
      <c r="S178" s="344" cm="1">
        <f t="array" ref="S178:S181">MMULT(TRANSPOSE(O178:R180), G178:G180)+I178</f>
        <v>-0.11424384958899814</v>
      </c>
      <c r="T178" s="273">
        <f>1/(1+EXP(-S178))</f>
        <v>0.47147006110337203</v>
      </c>
      <c r="U178" s="292" cm="1">
        <f t="array" ref="U178">0.25*(-SUMPRODUCT(D178:D181,LN(T178:T181))-SUMPRODUCT(1-D178:D181,LN(1-T178:T181)))</f>
        <v>0.62224428180636548</v>
      </c>
      <c r="V178" s="99" cm="1">
        <f t="array" ref="V178:V181">0.25*(T178:T181-D178:D181)</f>
        <v>0.11786751527584301</v>
      </c>
      <c r="W178" s="288" cm="1">
        <f t="array" ref="W178:W180" xml:space="preserve"> TRANSPOSE(MMULT( TRANSPOSE(_xlfn.ANCHORARRAY(V178)), TRANSPOSE(O178:R180)))</f>
        <v>-1.9022156783777618E-2</v>
      </c>
      <c r="X178" s="288">
        <f>SUM(_xlfn.ANCHORARRAY(V178))</f>
        <v>5.7132916635257713E-3</v>
      </c>
      <c r="Y178" s="291" cm="1">
        <f t="array" ref="Y178:AB180">(G178:G180)*(TRANSPOSE(_xlfn.ANCHORARRAY(V178))*(O178:R180)*(1-O178:R180))</f>
        <v>9.0382149101182016E-2</v>
      </c>
      <c r="Z178" s="60">
        <v>-9.0529669966900567E-2</v>
      </c>
      <c r="AA178" s="60">
        <v>-8.86396847685956E-2</v>
      </c>
      <c r="AB178" s="99">
        <v>8.9107527627604557E-2</v>
      </c>
      <c r="AC178" s="288" cm="1">
        <f t="array" ref="AC178:AD180">MMULT((_xlfn.ANCHORARRAY(Y178)),(B178:C181))</f>
        <v>4.6784285900895728E-4</v>
      </c>
      <c r="AD178" s="290">
        <v>-1.4221423392960092E-3</v>
      </c>
      <c r="AE178" s="282">
        <f>SUM(Y178:AB178)</f>
        <v>3.2032199329040667E-4</v>
      </c>
      <c r="AF178" s="340" cm="1">
        <f t="array" ref="AF178:AG180">E178:F180-3*(_xlfn.ANCHORARRAY(AC178))</f>
        <v>-0.40954778950680665</v>
      </c>
      <c r="AG178" s="339">
        <v>-0.36387995848273824</v>
      </c>
      <c r="AH178" s="289" cm="1">
        <f t="array" ref="AH178:AH180">(H178:H180)-3*(AE178:AE180)</f>
        <v>0.45349742972782936</v>
      </c>
      <c r="AI178" s="343" cm="1">
        <f t="array" ref="AI178:AI180">G178:G180-3*(_xlfn.ANCHORARRAY(W178))</f>
        <v>3.1938451655630029</v>
      </c>
      <c r="AJ178" s="342">
        <f>I178-3*(X178)</f>
        <v>-1.3586557423603918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</row>
    <row r="179" spans="1:337" s="1" customFormat="1" ht="15" thickBot="1" x14ac:dyDescent="0.4">
      <c r="A179" s="182"/>
      <c r="B179" s="95">
        <v>0</v>
      </c>
      <c r="C179" s="94">
        <v>1</v>
      </c>
      <c r="D179" s="287">
        <v>1</v>
      </c>
      <c r="E179" s="36">
        <v>-0.49076727933148473</v>
      </c>
      <c r="F179" s="35">
        <v>0.70288247937275716</v>
      </c>
      <c r="G179" s="286">
        <v>-0.34524936050118565</v>
      </c>
      <c r="H179" s="286">
        <v>3.5278544939590664E-2</v>
      </c>
      <c r="I179" s="34"/>
      <c r="J179" s="210"/>
      <c r="K179" s="285">
        <v>3.5278544939590664E-2</v>
      </c>
      <c r="L179" s="285">
        <v>0.73816102431234787</v>
      </c>
      <c r="M179" s="285">
        <v>-0.45548873439189408</v>
      </c>
      <c r="N179" s="285">
        <v>0.24739374498086308</v>
      </c>
      <c r="O179" s="133">
        <f>1/(1+EXP(-K179))</f>
        <v>0.50881872162329178</v>
      </c>
      <c r="P179" s="133">
        <f>1/(1+EXP(-L179))</f>
        <v>0.67659359206835001</v>
      </c>
      <c r="Q179" s="133">
        <f>1/(1+EXP(-M179))</f>
        <v>0.3880565655457659</v>
      </c>
      <c r="R179" s="133">
        <f>1/(1+EXP(-N179))</f>
        <v>0.56153490909190384</v>
      </c>
      <c r="S179" s="341">
        <v>0.14975136567233771</v>
      </c>
      <c r="T179" s="273">
        <f>1/(1+EXP(-S179))</f>
        <v>0.53736803452195236</v>
      </c>
      <c r="U179" s="147"/>
      <c r="V179" s="88">
        <v>-0.11565799136951191</v>
      </c>
      <c r="W179" s="278">
        <v>3.3064827573003538E-3</v>
      </c>
      <c r="X179" s="278"/>
      <c r="Y179" s="284">
        <v>-1.017025632644678E-2</v>
      </c>
      <c r="Z179" s="66">
        <v>8.7374565583609263E-3</v>
      </c>
      <c r="AA179" s="66">
        <v>9.2720631792092782E-3</v>
      </c>
      <c r="AB179" s="88">
        <v>-9.911344965070179E-3</v>
      </c>
      <c r="AC179" s="278">
        <v>-6.3928178586090088E-4</v>
      </c>
      <c r="AD179" s="283">
        <v>-1.1738884067092527E-3</v>
      </c>
      <c r="AE179" s="282">
        <f>SUM(Y179:AB179)</f>
        <v>-2.0720815539467547E-3</v>
      </c>
      <c r="AF179" s="340">
        <v>-0.48884943397390201</v>
      </c>
      <c r="AG179" s="339">
        <v>0.70640414459288492</v>
      </c>
      <c r="AH179" s="279">
        <v>4.149478960143093E-2</v>
      </c>
      <c r="AI179" s="338">
        <v>-0.35516880877308671</v>
      </c>
      <c r="AJ179" s="337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</row>
    <row r="180" spans="1:337" s="1" customFormat="1" ht="15" thickBot="1" x14ac:dyDescent="0.4">
      <c r="A180" s="182"/>
      <c r="B180" s="95">
        <v>1</v>
      </c>
      <c r="C180" s="94">
        <v>0</v>
      </c>
      <c r="D180" s="287">
        <v>1</v>
      </c>
      <c r="E180" s="36">
        <v>-0.16503272280478717</v>
      </c>
      <c r="F180" s="35">
        <v>0.54367324824113061</v>
      </c>
      <c r="G180" s="286">
        <v>0.15377541837196587</v>
      </c>
      <c r="H180" s="286">
        <v>-0.23055038055428298</v>
      </c>
      <c r="I180" s="34"/>
      <c r="J180" s="210"/>
      <c r="K180" s="285">
        <v>-0.23055038055428298</v>
      </c>
      <c r="L180" s="285">
        <v>0.31312286768684761</v>
      </c>
      <c r="M180" s="285">
        <v>-0.39558310335907015</v>
      </c>
      <c r="N180" s="285">
        <v>0.14809014488206043</v>
      </c>
      <c r="O180" s="133">
        <f>1/(1+EXP(-K180))</f>
        <v>0.44261635831616303</v>
      </c>
      <c r="P180" s="133">
        <f>1/(1+EXP(-L180))</f>
        <v>0.57764733411557589</v>
      </c>
      <c r="Q180" s="133">
        <f>1/(1+EXP(-M180))</f>
        <v>0.40237400781618199</v>
      </c>
      <c r="R180" s="133">
        <f>1/(1+EXP(-N180))</f>
        <v>0.53695502345994106</v>
      </c>
      <c r="S180" s="341">
        <v>0.19108523767217878</v>
      </c>
      <c r="T180" s="273">
        <f>1/(1+EXP(-S180))</f>
        <v>0.54762647980652357</v>
      </c>
      <c r="U180" s="147"/>
      <c r="V180" s="88">
        <v>-0.11309338004836911</v>
      </c>
      <c r="W180" s="278">
        <v>2.4621476391653227E-3</v>
      </c>
      <c r="X180" s="278"/>
      <c r="Y180" s="284">
        <v>4.4715977097538918E-3</v>
      </c>
      <c r="Z180" s="66">
        <v>-4.3391091617104626E-3</v>
      </c>
      <c r="AA180" s="66">
        <v>-4.1819948909865897E-3</v>
      </c>
      <c r="AB180" s="88">
        <v>4.4579575727213558E-3</v>
      </c>
      <c r="AC180" s="278">
        <v>2.7596268173476612E-4</v>
      </c>
      <c r="AD180" s="283">
        <v>1.1884841101089325E-4</v>
      </c>
      <c r="AE180" s="282">
        <f>SUM(Y180:AB180)</f>
        <v>4.0845122977819538E-4</v>
      </c>
      <c r="AF180" s="340">
        <v>-0.16586061084999149</v>
      </c>
      <c r="AG180" s="339">
        <v>0.54331670300809798</v>
      </c>
      <c r="AH180" s="279">
        <v>-0.23177573424361755</v>
      </c>
      <c r="AI180" s="338">
        <v>0.14638897545446991</v>
      </c>
      <c r="AJ180" s="337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</row>
    <row r="181" spans="1:337" s="1" customFormat="1" ht="15" thickBot="1" x14ac:dyDescent="0.4">
      <c r="A181" s="183"/>
      <c r="B181" s="277">
        <v>1</v>
      </c>
      <c r="C181" s="276">
        <v>1</v>
      </c>
      <c r="D181" s="275">
        <v>0</v>
      </c>
      <c r="E181" s="18"/>
      <c r="F181" s="17"/>
      <c r="G181" s="274"/>
      <c r="H181" s="274"/>
      <c r="I181" s="16"/>
      <c r="J181" s="241"/>
      <c r="K181" s="270"/>
      <c r="L181" s="270"/>
      <c r="M181" s="270"/>
      <c r="N181" s="270"/>
      <c r="O181" s="129"/>
      <c r="P181" s="129"/>
      <c r="Q181" s="129"/>
      <c r="R181" s="129"/>
      <c r="S181" s="336">
        <v>-0.13464870176243893</v>
      </c>
      <c r="T181" s="273">
        <f>1/(1+EXP(-S181))</f>
        <v>0.46638859122225512</v>
      </c>
      <c r="U181" s="272"/>
      <c r="V181" s="269">
        <v>0.11659714780556378</v>
      </c>
      <c r="W181" s="263"/>
      <c r="X181" s="263"/>
      <c r="Y181" s="271"/>
      <c r="Z181" s="270"/>
      <c r="AA181" s="270"/>
      <c r="AB181" s="269"/>
      <c r="AC181" s="263"/>
      <c r="AD181" s="268"/>
      <c r="AE181" s="267"/>
      <c r="AF181" s="335"/>
      <c r="AG181" s="334"/>
      <c r="AH181" s="264"/>
      <c r="AI181" s="333"/>
      <c r="AJ181" s="332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</row>
    <row r="182" spans="1:337" s="1" customFormat="1" ht="15" thickBot="1" x14ac:dyDescent="0.4">
      <c r="A182" s="181">
        <f>A178+1</f>
        <v>44</v>
      </c>
      <c r="B182" s="108">
        <v>0</v>
      </c>
      <c r="C182" s="107">
        <v>0</v>
      </c>
      <c r="D182" s="297">
        <v>0</v>
      </c>
      <c r="E182" s="103" cm="1">
        <f t="array" ref="E182:F184">AF178:AG180</f>
        <v>-0.40954778950680665</v>
      </c>
      <c r="F182" s="286">
        <v>-0.36387995848273824</v>
      </c>
      <c r="G182" s="286" cm="1">
        <f t="array" ref="G182:G184">AI178:AI180</f>
        <v>3.1938451655630029</v>
      </c>
      <c r="H182" s="286" cm="1">
        <f t="array" ref="H182:H184">AH178:AH180</f>
        <v>0.45349742972782936</v>
      </c>
      <c r="I182" s="296">
        <f>AJ178</f>
        <v>-1.3586557423603918</v>
      </c>
      <c r="J182" s="295">
        <v>3</v>
      </c>
      <c r="K182" s="294" cm="1">
        <f t="array" ref="K182:N184" xml:space="preserve"> MMULT(E182:F184, TRANSPOSE(B182:C185))+H182:H184</f>
        <v>0.45349742972782936</v>
      </c>
      <c r="L182" s="294">
        <v>8.9617471245091118E-2</v>
      </c>
      <c r="M182" s="294">
        <v>4.3949640221022712E-2</v>
      </c>
      <c r="N182" s="294">
        <v>-0.31993031826171547</v>
      </c>
      <c r="O182" s="135">
        <f>(EXP(K182)-EXP(-K182))/(EXP(K182)+EXP(-K182))</f>
        <v>0.42476964926775701</v>
      </c>
      <c r="P182" s="135">
        <f>1/(1+EXP(-L182))</f>
        <v>0.52238938517739919</v>
      </c>
      <c r="Q182" s="135">
        <f>1/(1+EXP(-M182))</f>
        <v>0.5109856418166977</v>
      </c>
      <c r="R182" s="135">
        <f>1/(1+EXP(-N182))</f>
        <v>0.42069272991870371</v>
      </c>
      <c r="S182" s="344" cm="1">
        <f t="array" ref="S182:S185">MMULT(TRANSPOSE(O182:R184), G182:G184)+I182</f>
        <v>-0.11852563670303962</v>
      </c>
      <c r="T182" s="273">
        <f>1/(1+EXP(-S182))</f>
        <v>0.47040323147011098</v>
      </c>
      <c r="U182" s="292" cm="1">
        <f t="array" ref="U182">0.25*(-SUMPRODUCT(D182:D185,LN(T182:T185))-SUMPRODUCT(1-D182:D185,LN(1-T182:T185)))</f>
        <v>0.62077663765391811</v>
      </c>
      <c r="V182" s="99" cm="1">
        <f t="array" ref="V182:V185">0.25*(T182:T185-D182:D185)</f>
        <v>0.11760080786752775</v>
      </c>
      <c r="W182" s="288" cm="1">
        <f t="array" ref="W182:W184" xml:space="preserve"> TRANSPOSE(MMULT( TRANSPOSE(_xlfn.ANCHORARRAY(V182)), TRANSPOSE(O182:R184)))</f>
        <v>-1.9069097281198079E-2</v>
      </c>
      <c r="X182" s="288">
        <f>SUM(_xlfn.ANCHORARRAY(V182))</f>
        <v>5.6778627426777167E-3</v>
      </c>
      <c r="Y182" s="291" cm="1">
        <f t="array" ref="Y182:AB184">(G182:G184)*(TRANSPOSE(_xlfn.ANCHORARRAY(V182))*(O182:R184)*(1-O182:R184))</f>
        <v>9.1773951980203619E-2</v>
      </c>
      <c r="Z182" s="60">
        <v>-9.1991526753260458E-2</v>
      </c>
      <c r="AA182" s="60">
        <v>-9.0129259981547846E-2</v>
      </c>
      <c r="AB182" s="99">
        <v>9.0643683915301893E-2</v>
      </c>
      <c r="AC182" s="288" cm="1">
        <f t="array" ref="AC182:AD184">MMULT((_xlfn.ANCHORARRAY(Y182)),(B182:C185))</f>
        <v>5.1442393375404627E-4</v>
      </c>
      <c r="AD182" s="290">
        <v>-1.3478428379585655E-3</v>
      </c>
      <c r="AE182" s="282">
        <f>SUM(Y182:AB182)</f>
        <v>2.9684916069720735E-4</v>
      </c>
      <c r="AF182" s="340" cm="1">
        <f t="array" ref="AF182:AG184">E182:F184-3*(_xlfn.ANCHORARRAY(AC182))</f>
        <v>-0.41109106130806877</v>
      </c>
      <c r="AG182" s="339">
        <v>-0.35983642996886256</v>
      </c>
      <c r="AH182" s="289" cm="1">
        <f t="array" ref="AH182:AH184">(H182:H184)-3*(AE182:AE184)</f>
        <v>0.45260688224573775</v>
      </c>
      <c r="AI182" s="343" cm="1">
        <f t="array" ref="AI182:AI184">G182:G184-3*(_xlfn.ANCHORARRAY(W182))</f>
        <v>3.2510524574065971</v>
      </c>
      <c r="AJ182" s="342">
        <f>I182-3*(X182)</f>
        <v>-1.375689330588425</v>
      </c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</row>
    <row r="183" spans="1:337" s="1" customFormat="1" ht="15" thickBot="1" x14ac:dyDescent="0.4">
      <c r="A183" s="182"/>
      <c r="B183" s="95">
        <v>0</v>
      </c>
      <c r="C183" s="94">
        <v>1</v>
      </c>
      <c r="D183" s="287">
        <v>1</v>
      </c>
      <c r="E183" s="36">
        <v>-0.48884943397390201</v>
      </c>
      <c r="F183" s="35">
        <v>0.70640414459288492</v>
      </c>
      <c r="G183" s="286">
        <v>-0.35516880877308671</v>
      </c>
      <c r="H183" s="286">
        <v>4.149478960143093E-2</v>
      </c>
      <c r="I183" s="34"/>
      <c r="J183" s="210"/>
      <c r="K183" s="285">
        <v>4.149478960143093E-2</v>
      </c>
      <c r="L183" s="285">
        <v>0.74789893419431586</v>
      </c>
      <c r="M183" s="285">
        <v>-0.44735464437247108</v>
      </c>
      <c r="N183" s="285">
        <v>0.25904950022041384</v>
      </c>
      <c r="O183" s="133">
        <f>1/(1+EXP(-K183))</f>
        <v>0.51037220918873438</v>
      </c>
      <c r="P183" s="133">
        <f>1/(1+EXP(-L183))</f>
        <v>0.6787207152077489</v>
      </c>
      <c r="Q183" s="133">
        <f>1/(1+EXP(-M183))</f>
        <v>0.38998990682348234</v>
      </c>
      <c r="R183" s="133">
        <f>1/(1+EXP(-N183))</f>
        <v>0.56440262356561199</v>
      </c>
      <c r="S183" s="341">
        <v>0.15321933964197654</v>
      </c>
      <c r="T183" s="273">
        <f>1/(1+EXP(-S183))</f>
        <v>0.53823007286283919</v>
      </c>
      <c r="U183" s="147"/>
      <c r="V183" s="88">
        <v>-0.1154424817842902</v>
      </c>
      <c r="W183" s="278">
        <v>3.3504024852078554E-3</v>
      </c>
      <c r="X183" s="278"/>
      <c r="Y183" s="284">
        <v>-1.0437541180135455E-2</v>
      </c>
      <c r="Z183" s="66">
        <v>8.9407572212842727E-3</v>
      </c>
      <c r="AA183" s="66">
        <v>9.5421633331256375E-3</v>
      </c>
      <c r="AB183" s="88">
        <v>-1.0168544691773264E-2</v>
      </c>
      <c r="AC183" s="278">
        <v>-6.2638135864762599E-4</v>
      </c>
      <c r="AD183" s="283">
        <v>-1.2277874704889908E-3</v>
      </c>
      <c r="AE183" s="282">
        <f>SUM(Y183:AB183)</f>
        <v>-2.1231653174988083E-3</v>
      </c>
      <c r="AF183" s="340">
        <v>-0.48697028989795915</v>
      </c>
      <c r="AG183" s="339">
        <v>0.71008750700435186</v>
      </c>
      <c r="AH183" s="279">
        <v>4.7864285553927355E-2</v>
      </c>
      <c r="AI183" s="338">
        <v>-0.36522001622871025</v>
      </c>
      <c r="AJ183" s="337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</row>
    <row r="184" spans="1:337" s="1" customFormat="1" ht="15" thickBot="1" x14ac:dyDescent="0.4">
      <c r="A184" s="182"/>
      <c r="B184" s="95">
        <v>1</v>
      </c>
      <c r="C184" s="94">
        <v>0</v>
      </c>
      <c r="D184" s="287">
        <v>1</v>
      </c>
      <c r="E184" s="36">
        <v>-0.16586061084999149</v>
      </c>
      <c r="F184" s="35">
        <v>0.54331670300809798</v>
      </c>
      <c r="G184" s="286">
        <v>0.14638897545446991</v>
      </c>
      <c r="H184" s="286">
        <v>-0.23177573424361755</v>
      </c>
      <c r="I184" s="34"/>
      <c r="J184" s="210"/>
      <c r="K184" s="285">
        <v>-0.23177573424361755</v>
      </c>
      <c r="L184" s="285">
        <v>0.31154096876448045</v>
      </c>
      <c r="M184" s="285">
        <v>-0.39763634509360901</v>
      </c>
      <c r="N184" s="285">
        <v>0.14568035791448894</v>
      </c>
      <c r="O184" s="133">
        <f>1/(1+EXP(-K184))</f>
        <v>0.4423140761322169</v>
      </c>
      <c r="P184" s="133">
        <f>1/(1+EXP(-L184))</f>
        <v>0.57726134949512509</v>
      </c>
      <c r="Q184" s="133">
        <f>1/(1+EXP(-M184))</f>
        <v>0.40188036561328605</v>
      </c>
      <c r="R184" s="133">
        <f>1/(1+EXP(-N184))</f>
        <v>0.53635581462906134</v>
      </c>
      <c r="S184" s="341">
        <v>0.19367188376534994</v>
      </c>
      <c r="T184" s="273">
        <f>1/(1+EXP(-S184))</f>
        <v>0.54826719479938979</v>
      </c>
      <c r="U184" s="147"/>
      <c r="V184" s="88">
        <v>-0.11293320130015255</v>
      </c>
      <c r="W184" s="278">
        <v>2.4504767661799529E-3</v>
      </c>
      <c r="X184" s="278"/>
      <c r="Y184" s="284">
        <v>4.2465781404871427E-3</v>
      </c>
      <c r="Z184" s="66">
        <v>-4.1239981606223611E-3</v>
      </c>
      <c r="AA184" s="66">
        <v>-3.9738810048134754E-3</v>
      </c>
      <c r="AB184" s="88">
        <v>4.2393169335599931E-3</v>
      </c>
      <c r="AC184" s="278">
        <v>2.6543592874651769E-4</v>
      </c>
      <c r="AD184" s="283">
        <v>1.1531877293763197E-4</v>
      </c>
      <c r="AE184" s="282">
        <f>SUM(Y184:AB184)</f>
        <v>3.8801590861129928E-4</v>
      </c>
      <c r="AF184" s="340">
        <v>-0.16665691863623103</v>
      </c>
      <c r="AG184" s="339">
        <v>0.54297074668928513</v>
      </c>
      <c r="AH184" s="279">
        <v>-0.23293978196945145</v>
      </c>
      <c r="AI184" s="338">
        <v>0.13903754515593006</v>
      </c>
      <c r="AJ184" s="337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</row>
    <row r="185" spans="1:337" s="1" customFormat="1" ht="15" thickBot="1" x14ac:dyDescent="0.4">
      <c r="A185" s="183"/>
      <c r="B185" s="277">
        <v>1</v>
      </c>
      <c r="C185" s="276">
        <v>1</v>
      </c>
      <c r="D185" s="275">
        <v>0</v>
      </c>
      <c r="E185" s="18"/>
      <c r="F185" s="17"/>
      <c r="G185" s="274"/>
      <c r="H185" s="274"/>
      <c r="I185" s="16"/>
      <c r="J185" s="241"/>
      <c r="K185" s="270"/>
      <c r="L185" s="270"/>
      <c r="M185" s="270"/>
      <c r="N185" s="270"/>
      <c r="O185" s="129"/>
      <c r="P185" s="129"/>
      <c r="Q185" s="129"/>
      <c r="R185" s="129"/>
      <c r="S185" s="336">
        <v>-0.13696993001964519</v>
      </c>
      <c r="T185" s="273">
        <f>1/(1+EXP(-S185))</f>
        <v>0.4658109518383709</v>
      </c>
      <c r="U185" s="272"/>
      <c r="V185" s="269">
        <v>0.11645273795959273</v>
      </c>
      <c r="W185" s="263"/>
      <c r="X185" s="263"/>
      <c r="Y185" s="271"/>
      <c r="Z185" s="270"/>
      <c r="AA185" s="270"/>
      <c r="AB185" s="269"/>
      <c r="AC185" s="263"/>
      <c r="AD185" s="268"/>
      <c r="AE185" s="267"/>
      <c r="AF185" s="335"/>
      <c r="AG185" s="334"/>
      <c r="AH185" s="264"/>
      <c r="AI185" s="333"/>
      <c r="AJ185" s="332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</row>
    <row r="186" spans="1:337" s="1" customFormat="1" ht="15" thickBot="1" x14ac:dyDescent="0.4">
      <c r="A186" s="181">
        <f>A182+1</f>
        <v>45</v>
      </c>
      <c r="B186" s="108">
        <v>0</v>
      </c>
      <c r="C186" s="107">
        <v>0</v>
      </c>
      <c r="D186" s="297">
        <v>0</v>
      </c>
      <c r="E186" s="103" cm="1">
        <f t="array" ref="E186:F188">AF182:AG184</f>
        <v>-0.41109106130806877</v>
      </c>
      <c r="F186" s="286">
        <v>-0.35983642996886256</v>
      </c>
      <c r="G186" s="286" cm="1">
        <f t="array" ref="G186:G188">AI182:AI184</f>
        <v>3.2510524574065971</v>
      </c>
      <c r="H186" s="286" cm="1">
        <f t="array" ref="H186:H188">AH182:AH184</f>
        <v>0.45260688224573775</v>
      </c>
      <c r="I186" s="296">
        <f>AJ182</f>
        <v>-1.375689330588425</v>
      </c>
      <c r="J186" s="295">
        <v>3</v>
      </c>
      <c r="K186" s="294" cm="1">
        <f t="array" ref="K186:N188" xml:space="preserve"> MMULT(E186:F188, TRANSPOSE(B186:C189))+H186:H188</f>
        <v>0.45260688224573775</v>
      </c>
      <c r="L186" s="294">
        <v>9.2770452276875193E-2</v>
      </c>
      <c r="M186" s="294">
        <v>4.1515820937668979E-2</v>
      </c>
      <c r="N186" s="294">
        <v>-0.31832060903119352</v>
      </c>
      <c r="O186" s="135">
        <f>(EXP(K186)-EXP(-K186))/(EXP(K186)+EXP(-K186))</f>
        <v>0.42403950660079315</v>
      </c>
      <c r="P186" s="135">
        <f>1/(1+EXP(-L186))</f>
        <v>0.52317599371365253</v>
      </c>
      <c r="Q186" s="135">
        <f>1/(1+EXP(-M186))</f>
        <v>0.51037746475903878</v>
      </c>
      <c r="R186" s="135">
        <f>1/(1+EXP(-N186))</f>
        <v>0.42108508273348405</v>
      </c>
      <c r="S186" s="344" cm="1">
        <f t="array" ref="S186:S189">MMULT(TRANSPOSE(O186:R188), G186:G188)+I186</f>
        <v>-0.12263573035453579</v>
      </c>
      <c r="T186" s="273">
        <f>1/(1+EXP(-S186))</f>
        <v>0.46937943435220147</v>
      </c>
      <c r="U186" s="292" cm="1">
        <f t="array" ref="U186">0.25*(-SUMPRODUCT(D186:D189,LN(T186:T189))-SUMPRODUCT(1-D186:D189,LN(1-T186:T189)))</f>
        <v>0.61931567192777504</v>
      </c>
      <c r="V186" s="99" cm="1">
        <f t="array" ref="V186:V189">0.25*(T186:T189-D186:D189)</f>
        <v>0.11734485858805037</v>
      </c>
      <c r="W186" s="288" cm="1">
        <f t="array" ref="W186:W188" xml:space="preserve"> TRANSPOSE(MMULT( TRANSPOSE(_xlfn.ANCHORARRAY(V186)), TRANSPOSE(O186:R188)))</f>
        <v>-1.9109771539457553E-2</v>
      </c>
      <c r="X186" s="288">
        <f>SUM(_xlfn.ANCHORARRAY(V186))</f>
        <v>5.6447513760423673E-3</v>
      </c>
      <c r="Y186" s="291" cm="1">
        <f t="array" ref="Y186:AB188">(G186:G188)*(TRANSPOSE(_xlfn.ANCHORARRAY(V186))*(O186:R188)*(1-O186:R188))</f>
        <v>9.3172351974131887E-2</v>
      </c>
      <c r="Z186" s="60">
        <v>-9.3449849279290162E-2</v>
      </c>
      <c r="AA186" s="60">
        <v>-9.1619431094726381E-2</v>
      </c>
      <c r="AB186" s="99">
        <v>9.2169623686895422E-2</v>
      </c>
      <c r="AC186" s="288" cm="1">
        <f t="array" ref="AC186:AD188">MMULT((_xlfn.ANCHORARRAY(Y186)),(B186:C189))</f>
        <v>5.5019259216904093E-4</v>
      </c>
      <c r="AD186" s="290">
        <v>-1.2802255923947403E-3</v>
      </c>
      <c r="AE186" s="282">
        <f>SUM(Y186:AB186)</f>
        <v>2.7269528701076573E-4</v>
      </c>
      <c r="AF186" s="340" cm="1">
        <f t="array" ref="AF186:AG188">E186:F188-3*(_xlfn.ANCHORARRAY(AC186))</f>
        <v>-0.4127416390845759</v>
      </c>
      <c r="AG186" s="339">
        <v>-0.35599575319167831</v>
      </c>
      <c r="AH186" s="289" cm="1">
        <f t="array" ref="AH186:AH188">(H186:H188)-3*(AE186:AE188)</f>
        <v>0.45178879638470548</v>
      </c>
      <c r="AI186" s="343" cm="1">
        <f t="array" ref="AI186:AI188">G186:G188-3*(_xlfn.ANCHORARRAY(W186))</f>
        <v>3.30838177202497</v>
      </c>
      <c r="AJ186" s="342">
        <f>I186-3*(X186)</f>
        <v>-1.392623584716552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</row>
    <row r="187" spans="1:337" s="1" customFormat="1" ht="15" thickBot="1" x14ac:dyDescent="0.4">
      <c r="A187" s="182"/>
      <c r="B187" s="95">
        <v>0</v>
      </c>
      <c r="C187" s="94">
        <v>1</v>
      </c>
      <c r="D187" s="287">
        <v>1</v>
      </c>
      <c r="E187" s="36">
        <v>-0.48697028989795915</v>
      </c>
      <c r="F187" s="35">
        <v>0.71008750700435186</v>
      </c>
      <c r="G187" s="286">
        <v>-0.36522001622871025</v>
      </c>
      <c r="H187" s="286">
        <v>4.7864285553927355E-2</v>
      </c>
      <c r="I187" s="34"/>
      <c r="J187" s="210"/>
      <c r="K187" s="285">
        <v>4.7864285553927355E-2</v>
      </c>
      <c r="L187" s="285">
        <v>0.75795179255827927</v>
      </c>
      <c r="M187" s="285">
        <v>-0.4391060043440318</v>
      </c>
      <c r="N187" s="285">
        <v>0.27098150266032006</v>
      </c>
      <c r="O187" s="133">
        <f>1/(1+EXP(-K187))</f>
        <v>0.51196378739941706</v>
      </c>
      <c r="P187" s="133">
        <f>1/(1+EXP(-L187))</f>
        <v>0.68090888069999489</v>
      </c>
      <c r="Q187" s="133">
        <f>1/(1+EXP(-M187))</f>
        <v>0.39195401112719636</v>
      </c>
      <c r="R187" s="133">
        <f>1/(1+EXP(-N187))</f>
        <v>0.56733384655183816</v>
      </c>
      <c r="S187" s="341">
        <v>0.15671147837768995</v>
      </c>
      <c r="T187" s="273">
        <f>1/(1+EXP(-S187))</f>
        <v>0.53909788691247029</v>
      </c>
      <c r="U187" s="147"/>
      <c r="V187" s="88">
        <v>-0.11522552827188243</v>
      </c>
      <c r="W187" s="278">
        <v>3.3966882545611449E-3</v>
      </c>
      <c r="X187" s="278"/>
      <c r="Y187" s="284">
        <v>-1.0708038616597646E-2</v>
      </c>
      <c r="Z187" s="66">
        <v>9.1433847525386695E-3</v>
      </c>
      <c r="AA187" s="66">
        <v>9.8160517104903047E-3</v>
      </c>
      <c r="AB187" s="88">
        <v>-1.0426185036966356E-2</v>
      </c>
      <c r="AC187" s="278">
        <v>-6.101333264760516E-4</v>
      </c>
      <c r="AD187" s="283">
        <v>-1.2828002844276869E-3</v>
      </c>
      <c r="AE187" s="282">
        <f>SUM(Y187:AB187)</f>
        <v>-2.1747871905350279E-3</v>
      </c>
      <c r="AF187" s="340">
        <v>-0.48513988991853102</v>
      </c>
      <c r="AG187" s="339">
        <v>0.71393590785763494</v>
      </c>
      <c r="AH187" s="279">
        <v>5.4388647125532437E-2</v>
      </c>
      <c r="AI187" s="338">
        <v>-0.3754100809923937</v>
      </c>
      <c r="AJ187" s="33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</row>
    <row r="188" spans="1:337" s="1" customFormat="1" ht="15" thickBot="1" x14ac:dyDescent="0.4">
      <c r="A188" s="182"/>
      <c r="B188" s="95">
        <v>1</v>
      </c>
      <c r="C188" s="94">
        <v>0</v>
      </c>
      <c r="D188" s="287">
        <v>1</v>
      </c>
      <c r="E188" s="36">
        <v>-0.16665691863623103</v>
      </c>
      <c r="F188" s="35">
        <v>0.54297074668928513</v>
      </c>
      <c r="G188" s="286">
        <v>0.13903754515593006</v>
      </c>
      <c r="H188" s="286">
        <v>-0.23293978196945145</v>
      </c>
      <c r="I188" s="34"/>
      <c r="J188" s="210"/>
      <c r="K188" s="285">
        <v>-0.23293978196945145</v>
      </c>
      <c r="L188" s="285">
        <v>0.31003096471983371</v>
      </c>
      <c r="M188" s="285">
        <v>-0.39959670060568248</v>
      </c>
      <c r="N188" s="285">
        <v>0.14337404608360269</v>
      </c>
      <c r="O188" s="133">
        <f>1/(1+EXP(-K188))</f>
        <v>0.44202695707480649</v>
      </c>
      <c r="P188" s="133">
        <f>1/(1+EXP(-L188))</f>
        <v>0.57689281925091873</v>
      </c>
      <c r="Q188" s="133">
        <f>1/(1+EXP(-M188))</f>
        <v>0.40140924075619022</v>
      </c>
      <c r="R188" s="133">
        <f>1/(1+EXP(-N188))</f>
        <v>0.53578223718907347</v>
      </c>
      <c r="S188" s="341">
        <v>0.19623608555426064</v>
      </c>
      <c r="T188" s="273">
        <f>1/(1+EXP(-S188))</f>
        <v>0.54890219242948224</v>
      </c>
      <c r="U188" s="147"/>
      <c r="V188" s="88">
        <v>-0.11277445189262944</v>
      </c>
      <c r="W188" s="278">
        <v>2.4395099199883349E-3</v>
      </c>
      <c r="X188" s="278"/>
      <c r="Y188" s="284">
        <v>4.0240014678654097E-3</v>
      </c>
      <c r="Z188" s="66">
        <v>-3.9104463184852431E-3</v>
      </c>
      <c r="AA188" s="66">
        <v>-3.7675601137973466E-3</v>
      </c>
      <c r="AB188" s="88">
        <v>4.021808588169193E-3</v>
      </c>
      <c r="AC188" s="278">
        <v>2.5424847437184638E-4</v>
      </c>
      <c r="AD188" s="283">
        <v>1.1136226968394992E-4</v>
      </c>
      <c r="AE188" s="282">
        <f>SUM(Y188:AB188)</f>
        <v>3.6780362375201303E-4</v>
      </c>
      <c r="AF188" s="340">
        <v>-0.16741966405934658</v>
      </c>
      <c r="AG188" s="339">
        <v>0.54263665988023324</v>
      </c>
      <c r="AH188" s="279">
        <v>-0.23404319284070749</v>
      </c>
      <c r="AI188" s="338">
        <v>0.13171901539596506</v>
      </c>
      <c r="AJ188" s="337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</row>
    <row r="189" spans="1:337" s="1" customFormat="1" ht="15" thickBot="1" x14ac:dyDescent="0.4">
      <c r="A189" s="183"/>
      <c r="B189" s="277">
        <v>1</v>
      </c>
      <c r="C189" s="276">
        <v>1</v>
      </c>
      <c r="D189" s="275">
        <v>0</v>
      </c>
      <c r="E189" s="18"/>
      <c r="F189" s="17"/>
      <c r="G189" s="274"/>
      <c r="H189" s="274"/>
      <c r="I189" s="16"/>
      <c r="J189" s="241"/>
      <c r="K189" s="270"/>
      <c r="L189" s="270"/>
      <c r="M189" s="270"/>
      <c r="N189" s="270"/>
      <c r="O189" s="129"/>
      <c r="P189" s="129"/>
      <c r="Q189" s="129"/>
      <c r="R189" s="129"/>
      <c r="S189" s="336">
        <v>-0.13942746723830934</v>
      </c>
      <c r="T189" s="273">
        <f>1/(1+EXP(-S189))</f>
        <v>0.46519949181001546</v>
      </c>
      <c r="U189" s="272"/>
      <c r="V189" s="269">
        <v>0.11629987295250387</v>
      </c>
      <c r="W189" s="263"/>
      <c r="X189" s="263"/>
      <c r="Y189" s="271"/>
      <c r="Z189" s="270"/>
      <c r="AA189" s="270"/>
      <c r="AB189" s="269"/>
      <c r="AC189" s="263"/>
      <c r="AD189" s="268"/>
      <c r="AE189" s="267"/>
      <c r="AF189" s="335"/>
      <c r="AG189" s="334"/>
      <c r="AH189" s="264"/>
      <c r="AI189" s="333"/>
      <c r="AJ189" s="332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</row>
    <row r="190" spans="1:337" s="1" customFormat="1" ht="15" thickBot="1" x14ac:dyDescent="0.4">
      <c r="A190" s="181">
        <f>A186+1</f>
        <v>46</v>
      </c>
      <c r="B190" s="108">
        <v>0</v>
      </c>
      <c r="C190" s="107">
        <v>0</v>
      </c>
      <c r="D190" s="297">
        <v>0</v>
      </c>
      <c r="E190" s="103" cm="1">
        <f t="array" ref="E190:F192">AF186:AG188</f>
        <v>-0.4127416390845759</v>
      </c>
      <c r="F190" s="286">
        <v>-0.35599575319167831</v>
      </c>
      <c r="G190" s="286" cm="1">
        <f t="array" ref="G190:G192">AI186:AI188</f>
        <v>3.30838177202497</v>
      </c>
      <c r="H190" s="286" cm="1">
        <f t="array" ref="H190:H192">AH186:AH188</f>
        <v>0.45178879638470548</v>
      </c>
      <c r="I190" s="296">
        <f>AJ186</f>
        <v>-1.392623584716552</v>
      </c>
      <c r="J190" s="295">
        <v>3</v>
      </c>
      <c r="K190" s="294" cm="1">
        <f t="array" ref="K190:N192" xml:space="preserve"> MMULT(E190:F192, TRANSPOSE(B190:C193))+H190:H192</f>
        <v>0.45178879638470548</v>
      </c>
      <c r="L190" s="294">
        <v>9.5793043193027172E-2</v>
      </c>
      <c r="M190" s="294">
        <v>3.9047157300129587E-2</v>
      </c>
      <c r="N190" s="294">
        <v>-0.31694859589154867</v>
      </c>
      <c r="O190" s="135">
        <f>(EXP(K190)-EXP(-K190))/(EXP(K190)+EXP(-K190))</f>
        <v>0.42336828765537621</v>
      </c>
      <c r="P190" s="135">
        <f>1/(1+EXP(-L190))</f>
        <v>0.52392996453760288</v>
      </c>
      <c r="Q190" s="135">
        <f>1/(1+EXP(-M190))</f>
        <v>0.50976054921329583</v>
      </c>
      <c r="R190" s="135">
        <f>1/(1+EXP(-N190))</f>
        <v>0.42141957788261852</v>
      </c>
      <c r="S190" s="344" cm="1">
        <f t="array" ref="S190:S193">MMULT(TRANSPOSE(O190:R192), G190:G192)+I190</f>
        <v>-0.12658044186020723</v>
      </c>
      <c r="T190" s="273">
        <f>1/(1+EXP(-S190))</f>
        <v>0.46839707504474537</v>
      </c>
      <c r="U190" s="292" cm="1">
        <f t="array" ref="U190">0.25*(-SUMPRODUCT(D190:D193,LN(T190:T193))-SUMPRODUCT(1-D190:D193,LN(1-T190:T193)))</f>
        <v>0.61786280557179851</v>
      </c>
      <c r="V190" s="99" cm="1">
        <f t="array" ref="V190:V193">0.25*(T190:T193-D190:D193)</f>
        <v>0.11709926876118634</v>
      </c>
      <c r="W190" s="288" cm="1">
        <f t="array" ref="W190:W192" xml:space="preserve"> TRANSPOSE(MMULT( TRANSPOSE(_xlfn.ANCHORARRAY(V190)), TRANSPOSE(O190:R192)))</f>
        <v>-1.9144388134786722E-2</v>
      </c>
      <c r="X190" s="288">
        <f>SUM(_xlfn.ANCHORARRAY(V190))</f>
        <v>5.6134587684634196E-3</v>
      </c>
      <c r="Y190" s="291" cm="1">
        <f t="array" ref="Y190:AB192">(G190:G192)*(TRANSPOSE(_xlfn.ANCHORARRAY(V190))*(O190:R192)*(1-O190:R192))</f>
        <v>9.4577242962150102E-2</v>
      </c>
      <c r="Z190" s="60">
        <v>-9.4904710859968294E-2</v>
      </c>
      <c r="AA190" s="60">
        <v>-9.310943674345043E-2</v>
      </c>
      <c r="AB190" s="99">
        <v>9.3685531905820907E-2</v>
      </c>
      <c r="AC190" s="288" cm="1">
        <f t="array" ref="AC190:AD192">MMULT((_xlfn.ANCHORARRAY(Y190)),(B190:C193))</f>
        <v>5.7609516237047687E-4</v>
      </c>
      <c r="AD190" s="290">
        <v>-1.2191789541473874E-3</v>
      </c>
      <c r="AE190" s="282">
        <f>SUM(Y190:AB190)</f>
        <v>2.4862726455228412E-4</v>
      </c>
      <c r="AF190" s="340" cm="1">
        <f t="array" ref="AF190:AG192">E190:F192-3*(_xlfn.ANCHORARRAY(AC190))</f>
        <v>-0.4144699245716873</v>
      </c>
      <c r="AG190" s="339">
        <v>-0.35233821632923612</v>
      </c>
      <c r="AH190" s="289" cm="1">
        <f t="array" ref="AH190:AH192">(H190:H192)-3*(AE190:AE192)</f>
        <v>0.45104291459104862</v>
      </c>
      <c r="AI190" s="343" cm="1">
        <f t="array" ref="AI190:AI192">G190:G192-3*(_xlfn.ANCHORARRAY(W190))</f>
        <v>3.3658149364293299</v>
      </c>
      <c r="AJ190" s="342">
        <f>I190-3*(X190)</f>
        <v>-1.4094639610219422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</row>
    <row r="191" spans="1:337" s="1" customFormat="1" ht="15" thickBot="1" x14ac:dyDescent="0.4">
      <c r="A191" s="182"/>
      <c r="B191" s="95">
        <v>0</v>
      </c>
      <c r="C191" s="94">
        <v>1</v>
      </c>
      <c r="D191" s="287">
        <v>1</v>
      </c>
      <c r="E191" s="36">
        <v>-0.48513988991853102</v>
      </c>
      <c r="F191" s="35">
        <v>0.71393590785763494</v>
      </c>
      <c r="G191" s="286">
        <v>-0.3754100809923937</v>
      </c>
      <c r="H191" s="286">
        <v>5.4388647125532437E-2</v>
      </c>
      <c r="I191" s="34"/>
      <c r="J191" s="210"/>
      <c r="K191" s="285">
        <v>5.4388647125532437E-2</v>
      </c>
      <c r="L191" s="285">
        <v>0.76832455498316743</v>
      </c>
      <c r="M191" s="285">
        <v>-0.43075124279299859</v>
      </c>
      <c r="N191" s="285">
        <v>0.28318466506463635</v>
      </c>
      <c r="O191" s="133">
        <f>1/(1+EXP(-K191))</f>
        <v>0.51359381093065926</v>
      </c>
      <c r="P191" s="133">
        <f>1/(1+EXP(-L191))</f>
        <v>0.68315834994376667</v>
      </c>
      <c r="Q191" s="133">
        <f>1/(1+EXP(-M191))</f>
        <v>0.39394695600139751</v>
      </c>
      <c r="R191" s="133">
        <f>1/(1+EXP(-N191))</f>
        <v>0.57032681346245817</v>
      </c>
      <c r="S191" s="341">
        <v>0.16021376039716184</v>
      </c>
      <c r="T191" s="273">
        <f>1/(1+EXP(-S191))</f>
        <v>0.53996798363896159</v>
      </c>
      <c r="U191" s="147"/>
      <c r="V191" s="88">
        <v>-0.1150080040902596</v>
      </c>
      <c r="W191" s="278">
        <v>3.4449373926432325E-3</v>
      </c>
      <c r="X191" s="278"/>
      <c r="Y191" s="284">
        <v>-1.0981938004054196E-2</v>
      </c>
      <c r="Z191" s="66">
        <v>9.3453946151691916E-3</v>
      </c>
      <c r="AA191" s="66">
        <v>1.0093874892158012E-2</v>
      </c>
      <c r="AB191" s="88">
        <v>-1.0684308986881197E-2</v>
      </c>
      <c r="AC191" s="278">
        <v>-5.9043409472318495E-4</v>
      </c>
      <c r="AD191" s="283">
        <v>-1.338914371712005E-3</v>
      </c>
      <c r="AE191" s="282">
        <f>SUM(Y191:AB191)</f>
        <v>-2.2269774836081897E-3</v>
      </c>
      <c r="AF191" s="340">
        <v>-0.48336858763436147</v>
      </c>
      <c r="AG191" s="339">
        <v>0.71795265097277094</v>
      </c>
      <c r="AH191" s="279">
        <v>6.1069579576357003E-2</v>
      </c>
      <c r="AI191" s="338">
        <v>-0.3857448931703234</v>
      </c>
      <c r="AJ191" s="337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</row>
    <row r="192" spans="1:337" s="1" customFormat="1" ht="15" thickBot="1" x14ac:dyDescent="0.4">
      <c r="A192" s="182"/>
      <c r="B192" s="95">
        <v>1</v>
      </c>
      <c r="C192" s="94">
        <v>0</v>
      </c>
      <c r="D192" s="287">
        <v>1</v>
      </c>
      <c r="E192" s="36">
        <v>-0.16741966405934658</v>
      </c>
      <c r="F192" s="35">
        <v>0.54263665988023324</v>
      </c>
      <c r="G192" s="286">
        <v>0.13171901539596506</v>
      </c>
      <c r="H192" s="286">
        <v>-0.23404319284070749</v>
      </c>
      <c r="I192" s="34"/>
      <c r="J192" s="210"/>
      <c r="K192" s="285">
        <v>-0.23404319284070749</v>
      </c>
      <c r="L192" s="285">
        <v>0.30859346703952573</v>
      </c>
      <c r="M192" s="285">
        <v>-0.40146285690005407</v>
      </c>
      <c r="N192" s="285">
        <v>0.14117380298017915</v>
      </c>
      <c r="O192" s="133">
        <f>1/(1+EXP(-K192))</f>
        <v>0.44175483021662065</v>
      </c>
      <c r="P192" s="133">
        <f>1/(1+EXP(-L192))</f>
        <v>0.57654190531677185</v>
      </c>
      <c r="Q192" s="133">
        <f>1/(1+EXP(-M192))</f>
        <v>0.40096092359303387</v>
      </c>
      <c r="R192" s="133">
        <f>1/(1+EXP(-N192))</f>
        <v>0.53523495066830329</v>
      </c>
      <c r="S192" s="341">
        <v>0.19878144380689311</v>
      </c>
      <c r="T192" s="273">
        <f>1/(1+EXP(-S192))</f>
        <v>0.54953236618051793</v>
      </c>
      <c r="U192" s="147"/>
      <c r="V192" s="88">
        <v>-0.11261690845487052</v>
      </c>
      <c r="W192" s="278">
        <v>2.4289609842525969E-3</v>
      </c>
      <c r="X192" s="278"/>
      <c r="Y192" s="284">
        <v>3.8037234994343747E-3</v>
      </c>
      <c r="Z192" s="66">
        <v>-3.6984338925199686E-3</v>
      </c>
      <c r="AA192" s="66">
        <v>-3.5629463219604943E-3</v>
      </c>
      <c r="AB192" s="88">
        <v>3.8054399029374968E-3</v>
      </c>
      <c r="AC192" s="278">
        <v>2.4249358097700249E-4</v>
      </c>
      <c r="AD192" s="283">
        <v>1.0700601041752815E-4</v>
      </c>
      <c r="AE192" s="282">
        <f>SUM(Y192:AB192)</f>
        <v>3.4778318789140854E-4</v>
      </c>
      <c r="AF192" s="340">
        <v>-0.16814714480227758</v>
      </c>
      <c r="AG192" s="339">
        <v>0.54231564184898062</v>
      </c>
      <c r="AH192" s="279">
        <v>-0.2350865424043817</v>
      </c>
      <c r="AI192" s="338">
        <v>0.12443213244320728</v>
      </c>
      <c r="AJ192" s="337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</row>
    <row r="193" spans="1:337" s="1" customFormat="1" ht="15" thickBot="1" x14ac:dyDescent="0.4">
      <c r="A193" s="183"/>
      <c r="B193" s="277">
        <v>1</v>
      </c>
      <c r="C193" s="276">
        <v>1</v>
      </c>
      <c r="D193" s="275">
        <v>0</v>
      </c>
      <c r="E193" s="18"/>
      <c r="F193" s="17"/>
      <c r="G193" s="274"/>
      <c r="H193" s="274"/>
      <c r="I193" s="16"/>
      <c r="J193" s="241"/>
      <c r="K193" s="270"/>
      <c r="L193" s="270"/>
      <c r="M193" s="270"/>
      <c r="N193" s="270"/>
      <c r="O193" s="129"/>
      <c r="P193" s="129"/>
      <c r="Q193" s="129"/>
      <c r="R193" s="129"/>
      <c r="S193" s="336">
        <v>-0.1420125494017781</v>
      </c>
      <c r="T193" s="273">
        <f>1/(1+EXP(-S193))</f>
        <v>0.46455641020962879</v>
      </c>
      <c r="U193" s="272"/>
      <c r="V193" s="269">
        <v>0.1161391025524072</v>
      </c>
      <c r="W193" s="263"/>
      <c r="X193" s="263"/>
      <c r="Y193" s="271"/>
      <c r="Z193" s="270"/>
      <c r="AA193" s="270"/>
      <c r="AB193" s="269"/>
      <c r="AC193" s="263"/>
      <c r="AD193" s="268"/>
      <c r="AE193" s="267"/>
      <c r="AF193" s="335"/>
      <c r="AG193" s="334"/>
      <c r="AH193" s="264"/>
      <c r="AI193" s="333"/>
      <c r="AJ193" s="332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</row>
    <row r="194" spans="1:337" s="1" customFormat="1" ht="15" thickBot="1" x14ac:dyDescent="0.4">
      <c r="A194" s="181">
        <f>A190+1</f>
        <v>47</v>
      </c>
      <c r="B194" s="108">
        <v>0</v>
      </c>
      <c r="C194" s="107">
        <v>0</v>
      </c>
      <c r="D194" s="297">
        <v>0</v>
      </c>
      <c r="E194" s="103" cm="1">
        <f t="array" ref="E194:F196">AF190:AG192</f>
        <v>-0.4144699245716873</v>
      </c>
      <c r="F194" s="286">
        <v>-0.35233821632923612</v>
      </c>
      <c r="G194" s="286" cm="1">
        <f t="array" ref="G194:G196">AI190:AI192</f>
        <v>3.3658149364293299</v>
      </c>
      <c r="H194" s="286" cm="1">
        <f t="array" ref="H194:H196">AH190:AH192</f>
        <v>0.45104291459104862</v>
      </c>
      <c r="I194" s="296">
        <f>AJ190</f>
        <v>-1.4094639610219422</v>
      </c>
      <c r="J194" s="295">
        <v>3</v>
      </c>
      <c r="K194" s="294" cm="1">
        <f t="array" ref="K194:N196" xml:space="preserve"> MMULT(E194:F196, TRANSPOSE(B194:C197))+H194:H196</f>
        <v>0.45104291459104862</v>
      </c>
      <c r="L194" s="294">
        <v>9.8704698261812496E-2</v>
      </c>
      <c r="M194" s="294">
        <v>3.6572990019361318E-2</v>
      </c>
      <c r="N194" s="294">
        <v>-0.3157652263098748</v>
      </c>
      <c r="O194" s="135">
        <f>(EXP(K194)-EXP(-K194))/(EXP(K194)+EXP(-K194))</f>
        <v>0.42275590497545645</v>
      </c>
      <c r="P194" s="135">
        <f>1/(1+EXP(-L194))</f>
        <v>0.52465615985403291</v>
      </c>
      <c r="Q194" s="135">
        <f>1/(1+EXP(-M194))</f>
        <v>0.50914222848631707</v>
      </c>
      <c r="R194" s="135">
        <f>1/(1+EXP(-N194))</f>
        <v>0.42170813990924844</v>
      </c>
      <c r="S194" s="344" cm="1">
        <f t="array" ref="S194:S197">MMULT(TRANSPOSE(O194:R196), G194:G196)+I194</f>
        <v>-0.13036927675152987</v>
      </c>
      <c r="T194" s="273">
        <f>1/(1+EXP(-S194))</f>
        <v>0.4674537644801357</v>
      </c>
      <c r="U194" s="292" cm="1">
        <f t="array" ref="U194">0.25*(-SUMPRODUCT(D194:D197,LN(T194:T197))-SUMPRODUCT(1-D194:D197,LN(1-T194:T197)))</f>
        <v>0.61641897831369175</v>
      </c>
      <c r="V194" s="99" cm="1">
        <f t="array" ref="V194:V197">0.25*(T194:T197-D194:D197)</f>
        <v>0.11686344112003393</v>
      </c>
      <c r="W194" s="288" cm="1">
        <f t="array" ref="W194:W196" xml:space="preserve"> TRANSPOSE(MMULT( TRANSPOSE(_xlfn.ANCHORARRAY(V194)), TRANSPOSE(O194:R196)))</f>
        <v>-1.9173275192308575E-2</v>
      </c>
      <c r="X194" s="288">
        <f>SUM(_xlfn.ANCHORARRAY(V194))</f>
        <v>5.5835212548484281E-3</v>
      </c>
      <c r="Y194" s="291" cm="1">
        <f t="array" ref="Y194:AB196">(G194:G196)*(TRANSPOSE(_xlfn.ANCHORARRAY(V194))*(O194:R196)*(1-O194:R196))</f>
        <v>9.5988252445060818E-2</v>
      </c>
      <c r="Z194" s="60">
        <v>-9.6356146363672346E-2</v>
      </c>
      <c r="AA194" s="60">
        <v>-9.4598524392536937E-2</v>
      </c>
      <c r="AB194" s="99">
        <v>9.5191667898043536E-2</v>
      </c>
      <c r="AC194" s="288" cm="1">
        <f t="array" ref="AC194:AD196">MMULT((_xlfn.ANCHORARRAY(Y194)),(B194:C197))</f>
        <v>5.9314350550659922E-4</v>
      </c>
      <c r="AD194" s="290">
        <v>-1.1644784656288099E-3</v>
      </c>
      <c r="AE194" s="282">
        <f>SUM(Y194:AB194)</f>
        <v>2.2524958689507102E-4</v>
      </c>
      <c r="AF194" s="340" cm="1">
        <f t="array" ref="AF194:AG196">E194:F196-3*(_xlfn.ANCHORARRAY(AC194))</f>
        <v>-0.4162493550882071</v>
      </c>
      <c r="AG194" s="339">
        <v>-0.34884478093234972</v>
      </c>
      <c r="AH194" s="289" cm="1">
        <f t="array" ref="AH194:AH196">(H194:H196)-3*(AE194:AE196)</f>
        <v>0.4503671658303634</v>
      </c>
      <c r="AI194" s="343" cm="1">
        <f t="array" ref="AI194:AI196">G194:G196-3*(_xlfn.ANCHORARRAY(W194))</f>
        <v>3.4233347620062555</v>
      </c>
      <c r="AJ194" s="342">
        <f>I194-3*(X194)</f>
        <v>-1.4262145247864875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</row>
    <row r="195" spans="1:337" s="1" customFormat="1" ht="15" thickBot="1" x14ac:dyDescent="0.4">
      <c r="A195" s="182"/>
      <c r="B195" s="95">
        <v>0</v>
      </c>
      <c r="C195" s="94">
        <v>1</v>
      </c>
      <c r="D195" s="287">
        <v>1</v>
      </c>
      <c r="E195" s="36">
        <v>-0.48336858763436147</v>
      </c>
      <c r="F195" s="35">
        <v>0.71795265097277094</v>
      </c>
      <c r="G195" s="286">
        <v>-0.3857448931703234</v>
      </c>
      <c r="H195" s="286">
        <v>6.1069579576357003E-2</v>
      </c>
      <c r="I195" s="34"/>
      <c r="J195" s="210"/>
      <c r="K195" s="285">
        <v>6.1069579576357003E-2</v>
      </c>
      <c r="L195" s="285">
        <v>0.77902223054912789</v>
      </c>
      <c r="M195" s="285">
        <v>-0.42229900805800447</v>
      </c>
      <c r="N195" s="285">
        <v>0.29565364291476648</v>
      </c>
      <c r="O195" s="133">
        <f>1/(1+EXP(-K195))</f>
        <v>0.51526265169215735</v>
      </c>
      <c r="P195" s="133">
        <f>1/(1+EXP(-L195))</f>
        <v>0.68546934398629111</v>
      </c>
      <c r="Q195" s="133">
        <f>1/(1+EXP(-M195))</f>
        <v>0.39596674879161037</v>
      </c>
      <c r="R195" s="133">
        <f>1/(1+EXP(-N195))</f>
        <v>0.5733796714821624</v>
      </c>
      <c r="S195" s="341">
        <v>0.16371416567561736</v>
      </c>
      <c r="T195" s="273">
        <f>1/(1+EXP(-S195))</f>
        <v>0.54083737075359894</v>
      </c>
      <c r="U195" s="147"/>
      <c r="V195" s="88">
        <v>-0.11479065731160026</v>
      </c>
      <c r="W195" s="278">
        <v>3.4947906057514744E-3</v>
      </c>
      <c r="X195" s="278"/>
      <c r="Y195" s="284">
        <v>-1.1259367704713405E-2</v>
      </c>
      <c r="Z195" s="66">
        <v>9.5467982634514122E-3</v>
      </c>
      <c r="AA195" s="66">
        <v>1.0375740173196993E-2</v>
      </c>
      <c r="AB195" s="88">
        <v>-1.0942931035362371E-2</v>
      </c>
      <c r="AC195" s="278">
        <v>-5.6719086216537769E-4</v>
      </c>
      <c r="AD195" s="283">
        <v>-1.3961327719109583E-3</v>
      </c>
      <c r="AE195" s="282">
        <f>SUM(Y195:AB195)</f>
        <v>-2.2797603034273705E-3</v>
      </c>
      <c r="AF195" s="340">
        <v>-0.48166701504786535</v>
      </c>
      <c r="AG195" s="339">
        <v>0.72214104928850387</v>
      </c>
      <c r="AH195" s="279">
        <v>6.7908860486639119E-2</v>
      </c>
      <c r="AI195" s="338">
        <v>-0.39622926498757782</v>
      </c>
      <c r="AJ195" s="337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</row>
    <row r="196" spans="1:337" s="1" customFormat="1" ht="15" thickBot="1" x14ac:dyDescent="0.4">
      <c r="A196" s="182"/>
      <c r="B196" s="95">
        <v>1</v>
      </c>
      <c r="C196" s="94">
        <v>0</v>
      </c>
      <c r="D196" s="287">
        <v>1</v>
      </c>
      <c r="E196" s="36">
        <v>-0.16814714480227758</v>
      </c>
      <c r="F196" s="35">
        <v>0.54231564184898062</v>
      </c>
      <c r="G196" s="286">
        <v>0.12443213244320728</v>
      </c>
      <c r="H196" s="286">
        <v>-0.2350865424043817</v>
      </c>
      <c r="I196" s="34"/>
      <c r="J196" s="210"/>
      <c r="K196" s="285">
        <v>-0.2350865424043817</v>
      </c>
      <c r="L196" s="285">
        <v>0.30722909944459892</v>
      </c>
      <c r="M196" s="285">
        <v>-0.40323368720665931</v>
      </c>
      <c r="N196" s="285">
        <v>0.13908195464232137</v>
      </c>
      <c r="O196" s="133">
        <f>1/(1+EXP(-K196))</f>
        <v>0.4414975480472868</v>
      </c>
      <c r="P196" s="133">
        <f>1/(1+EXP(-L196))</f>
        <v>0.57620877205049337</v>
      </c>
      <c r="Q196" s="133">
        <f>1/(1+EXP(-M196))</f>
        <v>0.40053566032246013</v>
      </c>
      <c r="R196" s="133">
        <f>1/(1+EXP(-N196))</f>
        <v>0.53471454745004476</v>
      </c>
      <c r="S196" s="341">
        <v>0.2013119115060702</v>
      </c>
      <c r="T196" s="273">
        <f>1/(1+EXP(-S196))</f>
        <v>0.55015869587751542</v>
      </c>
      <c r="U196" s="147"/>
      <c r="V196" s="88">
        <v>-0.11246032603062114</v>
      </c>
      <c r="W196" s="278">
        <v>2.4185827961469633E-3</v>
      </c>
      <c r="X196" s="278"/>
      <c r="Y196" s="284">
        <v>3.5856227457615572E-3</v>
      </c>
      <c r="Z196" s="66">
        <v>-3.4879553370481503E-3</v>
      </c>
      <c r="AA196" s="66">
        <v>-3.3599779203794498E-3</v>
      </c>
      <c r="AB196" s="88">
        <v>3.5902414575948631E-3</v>
      </c>
      <c r="AC196" s="278">
        <v>2.302635372154133E-4</v>
      </c>
      <c r="AD196" s="283">
        <v>1.0228612054671285E-4</v>
      </c>
      <c r="AE196" s="282">
        <f>SUM(Y196:AB196)</f>
        <v>3.2793094592882023E-4</v>
      </c>
      <c r="AF196" s="340">
        <v>-0.16883793541392381</v>
      </c>
      <c r="AG196" s="339">
        <v>0.5420087834873405</v>
      </c>
      <c r="AH196" s="279">
        <v>-0.23607033524216817</v>
      </c>
      <c r="AI196" s="338">
        <v>0.11717638405476638</v>
      </c>
      <c r="AJ196" s="337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</row>
    <row r="197" spans="1:337" s="1" customFormat="1" ht="15" thickBot="1" x14ac:dyDescent="0.4">
      <c r="A197" s="183"/>
      <c r="B197" s="277">
        <v>1</v>
      </c>
      <c r="C197" s="276">
        <v>1</v>
      </c>
      <c r="D197" s="275">
        <v>0</v>
      </c>
      <c r="E197" s="18"/>
      <c r="F197" s="17"/>
      <c r="G197" s="274"/>
      <c r="H197" s="274"/>
      <c r="I197" s="16"/>
      <c r="J197" s="241"/>
      <c r="K197" s="270"/>
      <c r="L197" s="270"/>
      <c r="M197" s="270"/>
      <c r="N197" s="270"/>
      <c r="O197" s="129"/>
      <c r="P197" s="129"/>
      <c r="Q197" s="129"/>
      <c r="R197" s="129"/>
      <c r="S197" s="336">
        <v>-0.14471501363587258</v>
      </c>
      <c r="T197" s="273">
        <f>1/(1+EXP(-S197))</f>
        <v>0.46388425390814364</v>
      </c>
      <c r="U197" s="272"/>
      <c r="V197" s="269">
        <v>0.11597106347703591</v>
      </c>
      <c r="W197" s="263"/>
      <c r="X197" s="263"/>
      <c r="Y197" s="271"/>
      <c r="Z197" s="270"/>
      <c r="AA197" s="270"/>
      <c r="AB197" s="269"/>
      <c r="AC197" s="263"/>
      <c r="AD197" s="268"/>
      <c r="AE197" s="267"/>
      <c r="AF197" s="335"/>
      <c r="AG197" s="334"/>
      <c r="AH197" s="264"/>
      <c r="AI197" s="333"/>
      <c r="AJ197" s="332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</row>
    <row r="198" spans="1:337" s="1" customFormat="1" ht="15" thickBot="1" x14ac:dyDescent="0.4">
      <c r="A198" s="181">
        <f>A194+1</f>
        <v>48</v>
      </c>
      <c r="B198" s="108">
        <v>0</v>
      </c>
      <c r="C198" s="107">
        <v>0</v>
      </c>
      <c r="D198" s="297">
        <v>0</v>
      </c>
      <c r="E198" s="103" cm="1">
        <f t="array" ref="E198:F200">AF194:AG196</f>
        <v>-0.4162493550882071</v>
      </c>
      <c r="F198" s="286">
        <v>-0.34884478093234972</v>
      </c>
      <c r="G198" s="286" cm="1">
        <f t="array" ref="G198:G200">AI194:AI196</f>
        <v>3.4233347620062555</v>
      </c>
      <c r="H198" s="286" cm="1">
        <f t="array" ref="H198:H200">AH194:AH196</f>
        <v>0.4503671658303634</v>
      </c>
      <c r="I198" s="296">
        <f>AJ194</f>
        <v>-1.4262145247864875</v>
      </c>
      <c r="J198" s="295">
        <v>3</v>
      </c>
      <c r="K198" s="294" cm="1">
        <f t="array" ref="K198:N200" xml:space="preserve"> MMULT(E198:F200, TRANSPOSE(B198:C201))+H198:H200</f>
        <v>0.4503671658303634</v>
      </c>
      <c r="L198" s="294">
        <v>0.10152238489801368</v>
      </c>
      <c r="M198" s="294">
        <v>3.4117810742156307E-2</v>
      </c>
      <c r="N198" s="294">
        <v>-0.31472697019019336</v>
      </c>
      <c r="O198" s="135">
        <f>(EXP(K198)-EXP(-K198))/(EXP(K198)+EXP(-K198))</f>
        <v>0.42220076925506256</v>
      </c>
      <c r="P198" s="135">
        <f>1/(1+EXP(-L198))</f>
        <v>0.52535881928651995</v>
      </c>
      <c r="Q198" s="135">
        <f>1/(1+EXP(-M198))</f>
        <v>0.50852862540714905</v>
      </c>
      <c r="R198" s="135">
        <f>1/(1+EXP(-N198))</f>
        <v>0.42196136038930032</v>
      </c>
      <c r="S198" s="344" cm="1">
        <f t="array" ref="S198:S201">MMULT(TRANSPOSE(O198:R200), G198:G200)+I198</f>
        <v>-0.13401420975471812</v>
      </c>
      <c r="T198" s="273">
        <f>1/(1+EXP(-S198))</f>
        <v>0.46654650078386833</v>
      </c>
      <c r="U198" s="292" cm="1">
        <f t="array" ref="U198">0.25*(-SUMPRODUCT(D198:D201,LN(T198:T201))-SUMPRODUCT(1-D198:D201,LN(1-T198:T201)))</f>
        <v>0.61498470651237325</v>
      </c>
      <c r="V198" s="99" cm="1">
        <f t="array" ref="V198:V201">0.25*(T198:T201-D198:D201)</f>
        <v>0.11663662519596708</v>
      </c>
      <c r="W198" s="288" cm="1">
        <f t="array" ref="W198:W200" xml:space="preserve"> TRANSPOSE(MMULT( TRANSPOSE(_xlfn.ANCHORARRAY(V198)), TRANSPOSE(O198:R200)))</f>
        <v>-1.9196848741961481E-2</v>
      </c>
      <c r="X198" s="288">
        <f>SUM(_xlfn.ANCHORARRAY(V198))</f>
        <v>5.5545104247142763E-3</v>
      </c>
      <c r="Y198" s="291" cm="1">
        <f t="array" ref="Y198:AB200">(G198:G200)*(TRANSPOSE(_xlfn.ANCHORARRAY(V198))*(O198:R200)*(1-O198:R200))</f>
        <v>9.7404785617010561E-2</v>
      </c>
      <c r="Z198" s="60">
        <v>-9.7804161881194424E-2</v>
      </c>
      <c r="AA198" s="60">
        <v>-9.6085963765395174E-2</v>
      </c>
      <c r="AB198" s="99">
        <v>9.6688353566337648E-2</v>
      </c>
      <c r="AC198" s="288" cm="1">
        <f t="array" ref="AC198:AD200">MMULT((_xlfn.ANCHORARRAY(Y198)),(B198:C201))</f>
        <v>6.0238980094247385E-4</v>
      </c>
      <c r="AD198" s="290">
        <v>-1.1158083148567755E-3</v>
      </c>
      <c r="AE198" s="282">
        <f>SUM(Y198:AB198)</f>
        <v>2.0301353675861167E-4</v>
      </c>
      <c r="AF198" s="340" cm="1">
        <f t="array" ref="AF198:AG200">E198:F200-3*(_xlfn.ANCHORARRAY(AC198))</f>
        <v>-0.41805652449103453</v>
      </c>
      <c r="AG198" s="339">
        <v>-0.34549735598777942</v>
      </c>
      <c r="AH198" s="289" cm="1">
        <f t="array" ref="AH198:AH200">(H198:H200)-3*(AE198:AE200)</f>
        <v>0.44975812522008757</v>
      </c>
      <c r="AI198" s="343" cm="1">
        <f t="array" ref="AI198:AI200">G198:G200-3*(_xlfn.ANCHORARRAY(W198))</f>
        <v>3.4809253082321399</v>
      </c>
      <c r="AJ198" s="342">
        <f>I198-3*(X198)</f>
        <v>-1.4428780560606302</v>
      </c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</row>
    <row r="199" spans="1:337" s="1" customFormat="1" ht="15" thickBot="1" x14ac:dyDescent="0.4">
      <c r="A199" s="182"/>
      <c r="B199" s="95">
        <v>0</v>
      </c>
      <c r="C199" s="94">
        <v>1</v>
      </c>
      <c r="D199" s="287">
        <v>1</v>
      </c>
      <c r="E199" s="36">
        <v>-0.48166701504786535</v>
      </c>
      <c r="F199" s="35">
        <v>0.72214104928850387</v>
      </c>
      <c r="G199" s="286">
        <v>-0.39622926498757782</v>
      </c>
      <c r="H199" s="286">
        <v>6.7908860486639119E-2</v>
      </c>
      <c r="I199" s="34"/>
      <c r="J199" s="210"/>
      <c r="K199" s="285">
        <v>6.7908860486639119E-2</v>
      </c>
      <c r="L199" s="285">
        <v>0.790049909775143</v>
      </c>
      <c r="M199" s="285">
        <v>-0.41375815456122622</v>
      </c>
      <c r="N199" s="285">
        <v>0.30838289472727765</v>
      </c>
      <c r="O199" s="133">
        <f>1/(1+EXP(-K199))</f>
        <v>0.51697069376640636</v>
      </c>
      <c r="P199" s="133">
        <f>1/(1+EXP(-L199))</f>
        <v>0.68784204707891128</v>
      </c>
      <c r="Q199" s="133">
        <f>1/(1+EXP(-M199))</f>
        <v>0.39801132946247175</v>
      </c>
      <c r="R199" s="133">
        <f>1/(1+EXP(-N199))</f>
        <v>0.57649049508256123</v>
      </c>
      <c r="S199" s="341">
        <v>0.16720256167612213</v>
      </c>
      <c r="T199" s="273">
        <f>1/(1+EXP(-S199))</f>
        <v>0.54170352791920229</v>
      </c>
      <c r="U199" s="147"/>
      <c r="V199" s="88">
        <v>-0.11457411802019943</v>
      </c>
      <c r="W199" s="278">
        <v>3.5459315837116784E-3</v>
      </c>
      <c r="X199" s="278"/>
      <c r="Y199" s="284">
        <v>-1.1540400987343666E-2</v>
      </c>
      <c r="Z199" s="66">
        <v>9.7475662571863114E-3</v>
      </c>
      <c r="AA199" s="66">
        <v>1.0661719422387268E-2</v>
      </c>
      <c r="AB199" s="88">
        <v>-1.1202039574765815E-2</v>
      </c>
      <c r="AC199" s="278">
        <v>-5.4032015237854766E-4</v>
      </c>
      <c r="AD199" s="283">
        <v>-1.4544733175795039E-3</v>
      </c>
      <c r="AE199" s="282">
        <f>SUM(Y199:AB199)</f>
        <v>-2.3331548825359025E-3</v>
      </c>
      <c r="AF199" s="340">
        <v>-0.48004605459072969</v>
      </c>
      <c r="AG199" s="339">
        <v>0.72650446924124235</v>
      </c>
      <c r="AH199" s="279">
        <v>7.4908325134246834E-2</v>
      </c>
      <c r="AI199" s="338">
        <v>-0.40686705973871284</v>
      </c>
      <c r="AJ199" s="337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</row>
    <row r="200" spans="1:337" s="1" customFormat="1" ht="15" thickBot="1" x14ac:dyDescent="0.4">
      <c r="A200" s="182"/>
      <c r="B200" s="95">
        <v>1</v>
      </c>
      <c r="C200" s="94">
        <v>0</v>
      </c>
      <c r="D200" s="287">
        <v>1</v>
      </c>
      <c r="E200" s="36">
        <v>-0.16883793541392381</v>
      </c>
      <c r="F200" s="35">
        <v>0.5420087834873405</v>
      </c>
      <c r="G200" s="286">
        <v>0.11717638405476638</v>
      </c>
      <c r="H200" s="286">
        <v>-0.23607033524216817</v>
      </c>
      <c r="I200" s="34"/>
      <c r="J200" s="210"/>
      <c r="K200" s="285">
        <v>-0.23607033524216817</v>
      </c>
      <c r="L200" s="285">
        <v>0.30593844824517236</v>
      </c>
      <c r="M200" s="285">
        <v>-0.40490827065609197</v>
      </c>
      <c r="N200" s="285">
        <v>0.13710051283124855</v>
      </c>
      <c r="O200" s="133">
        <f>1/(1+EXP(-K200))</f>
        <v>0.44125498088545989</v>
      </c>
      <c r="P200" s="133">
        <f>1/(1+EXP(-L200))</f>
        <v>0.57589357410612452</v>
      </c>
      <c r="Q200" s="133">
        <f>1/(1+EXP(-M200))</f>
        <v>0.40013364842708904</v>
      </c>
      <c r="R200" s="133">
        <f>1/(1+EXP(-N200))</f>
        <v>0.53422154108234399</v>
      </c>
      <c r="S200" s="341">
        <v>0.20383167357674714</v>
      </c>
      <c r="T200" s="273">
        <f>1/(1+EXP(-S200))</f>
        <v>0.55078221780338221</v>
      </c>
      <c r="U200" s="147"/>
      <c r="V200" s="88">
        <v>-0.11230444554915445</v>
      </c>
      <c r="W200" s="278">
        <v>2.4081632913011963E-3</v>
      </c>
      <c r="X200" s="278"/>
      <c r="Y200" s="284">
        <v>3.3695997907259574E-3</v>
      </c>
      <c r="Z200" s="66">
        <v>-3.2790172409221051E-3</v>
      </c>
      <c r="AA200" s="66">
        <v>-3.1586144345948919E-3</v>
      </c>
      <c r="AB200" s="88">
        <v>3.3762619027012967E-3</v>
      </c>
      <c r="AC200" s="278">
        <v>2.1764746810640483E-4</v>
      </c>
      <c r="AD200" s="283">
        <v>9.7244661779191579E-5</v>
      </c>
      <c r="AE200" s="282">
        <f>SUM(Y200:AB200)</f>
        <v>3.0823001791025709E-4</v>
      </c>
      <c r="AF200" s="340">
        <v>-0.16949087781824301</v>
      </c>
      <c r="AG200" s="339">
        <v>0.54171704950200295</v>
      </c>
      <c r="AH200" s="279">
        <v>-0.23699502529589894</v>
      </c>
      <c r="AI200" s="338">
        <v>0.10995189418086279</v>
      </c>
      <c r="AJ200" s="337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</row>
    <row r="201" spans="1:337" s="1" customFormat="1" ht="15" thickBot="1" x14ac:dyDescent="0.4">
      <c r="A201" s="183"/>
      <c r="B201" s="277">
        <v>1</v>
      </c>
      <c r="C201" s="276">
        <v>1</v>
      </c>
      <c r="D201" s="275">
        <v>0</v>
      </c>
      <c r="E201" s="18"/>
      <c r="F201" s="17"/>
      <c r="G201" s="274"/>
      <c r="H201" s="274"/>
      <c r="I201" s="16"/>
      <c r="J201" s="241"/>
      <c r="K201" s="270"/>
      <c r="L201" s="270"/>
      <c r="M201" s="270"/>
      <c r="N201" s="270"/>
      <c r="O201" s="129"/>
      <c r="P201" s="129"/>
      <c r="Q201" s="129"/>
      <c r="R201" s="129"/>
      <c r="S201" s="336">
        <v>-0.14752378821304046</v>
      </c>
      <c r="T201" s="273">
        <f>1/(1+EXP(-S201))</f>
        <v>0.46318579519240427</v>
      </c>
      <c r="U201" s="272"/>
      <c r="V201" s="269">
        <v>0.11579644879810107</v>
      </c>
      <c r="W201" s="263"/>
      <c r="X201" s="263"/>
      <c r="Y201" s="271"/>
      <c r="Z201" s="270"/>
      <c r="AA201" s="270"/>
      <c r="AB201" s="269"/>
      <c r="AC201" s="263"/>
      <c r="AD201" s="268"/>
      <c r="AE201" s="267"/>
      <c r="AF201" s="335"/>
      <c r="AG201" s="334"/>
      <c r="AH201" s="264"/>
      <c r="AI201" s="333"/>
      <c r="AJ201" s="332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</row>
    <row r="202" spans="1:337" s="1" customFormat="1" ht="15" thickBot="1" x14ac:dyDescent="0.4">
      <c r="A202" s="181">
        <f>A198+1</f>
        <v>49</v>
      </c>
      <c r="B202" s="108">
        <v>0</v>
      </c>
      <c r="C202" s="107">
        <v>0</v>
      </c>
      <c r="D202" s="297">
        <v>0</v>
      </c>
      <c r="E202" s="103" cm="1">
        <f t="array" ref="E202:F204">AF198:AG200</f>
        <v>-0.41805652449103453</v>
      </c>
      <c r="F202" s="286">
        <v>-0.34549735598777942</v>
      </c>
      <c r="G202" s="286" cm="1">
        <f t="array" ref="G202:G204">AI198:AI200</f>
        <v>3.4809253082321399</v>
      </c>
      <c r="H202" s="286" cm="1">
        <f t="array" ref="H202:H204">AH198:AH200</f>
        <v>0.44975812522008757</v>
      </c>
      <c r="I202" s="296">
        <f>AJ198</f>
        <v>-1.4428780560606302</v>
      </c>
      <c r="J202" s="295">
        <v>3</v>
      </c>
      <c r="K202" s="294" cm="1">
        <f t="array" ref="K202:N204" xml:space="preserve"> MMULT(E202:F204, TRANSPOSE(B202:C205))+H202:H204</f>
        <v>0.44975812522008757</v>
      </c>
      <c r="L202" s="294">
        <v>0.10426076923230815</v>
      </c>
      <c r="M202" s="294">
        <v>3.1701600729053037E-2</v>
      </c>
      <c r="N202" s="294">
        <v>-0.31379575525872644</v>
      </c>
      <c r="O202" s="135">
        <f>(EXP(K202)-EXP(-K202))/(EXP(K202)+EXP(-K202))</f>
        <v>0.42170016359630386</v>
      </c>
      <c r="P202" s="135">
        <f>1/(1+EXP(-L202))</f>
        <v>0.52604160655714205</v>
      </c>
      <c r="Q202" s="135">
        <f>1/(1+EXP(-M202))</f>
        <v>0.5079247365023184</v>
      </c>
      <c r="R202" s="135">
        <f>1/(1+EXP(-N202))</f>
        <v>0.42218850948665554</v>
      </c>
      <c r="S202" s="344" cm="1">
        <f t="array" ref="S202:S205">MMULT(TRANSPOSE(O202:R204), G202:G204)+I202</f>
        <v>-0.1375289302579541</v>
      </c>
      <c r="T202" s="273">
        <f>1/(1+EXP(-S202))</f>
        <v>0.46567185785109177</v>
      </c>
      <c r="U202" s="292" cm="1">
        <f t="array" ref="U202">0.25*(-SUMPRODUCT(D202:D205,LN(T202:T205))-SUMPRODUCT(1-D202:D205,LN(1-T202:T205)))</f>
        <v>0.61356014766822464</v>
      </c>
      <c r="V202" s="99" cm="1">
        <f t="array" ref="V202:V205">0.25*(T202:T205-D202:D205)</f>
        <v>0.11641796446277294</v>
      </c>
      <c r="W202" s="288" cm="1">
        <f t="array" ref="W202:W204" xml:space="preserve"> TRANSPOSE(MMULT( TRANSPOSE(_xlfn.ANCHORARRAY(V202)), TRANSPOSE(O202:R204)))</f>
        <v>-1.921558046632723E-2</v>
      </c>
      <c r="X202" s="288">
        <f>SUM(_xlfn.ANCHORARRAY(V202))</f>
        <v>5.5260395919837085E-3</v>
      </c>
      <c r="Y202" s="291" cm="1">
        <f t="array" ref="Y202:AB204">(G202:G204)*(TRANSPOSE(_xlfn.ANCHORARRAY(V202))*(O202:R204)*(1-O202:R204))</f>
        <v>9.8826074500168906E-2</v>
      </c>
      <c r="Z202" s="60">
        <v>-9.9248741555196335E-2</v>
      </c>
      <c r="AA202" s="60">
        <v>-9.757105669275852E-2</v>
      </c>
      <c r="AB202" s="99">
        <v>9.8175959736876386E-2</v>
      </c>
      <c r="AC202" s="288" cm="1">
        <f t="array" ref="AC202:AD204">MMULT((_xlfn.ANCHORARRAY(Y202)),(B202:C205))</f>
        <v>6.04903044117866E-4</v>
      </c>
      <c r="AD202" s="290">
        <v>-1.0727818183199483E-3</v>
      </c>
      <c r="AE202" s="282">
        <f>SUM(Y202:AB202)</f>
        <v>1.8223598909043737E-4</v>
      </c>
      <c r="AF202" s="340" cm="1">
        <f t="array" ref="AF202:AG204">E202:F204-3*(_xlfn.ANCHORARRAY(AC202))</f>
        <v>-0.41987123362338813</v>
      </c>
      <c r="AG202" s="339">
        <v>-0.34227901053281956</v>
      </c>
      <c r="AH202" s="289" cm="1">
        <f t="array" ref="AH202:AH204">(H202:H204)-3*(AE202:AE204)</f>
        <v>0.44921141725281627</v>
      </c>
      <c r="AI202" s="343" cm="1">
        <f t="array" ref="AI202:AI204">G202:G204-3*(_xlfn.ANCHORARRAY(W202))</f>
        <v>3.5385720496311217</v>
      </c>
      <c r="AJ202" s="342">
        <f>I202-3*(X202)</f>
        <v>-1.4594561748365813</v>
      </c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</row>
    <row r="203" spans="1:337" s="1" customFormat="1" ht="15" thickBot="1" x14ac:dyDescent="0.4">
      <c r="A203" s="182"/>
      <c r="B203" s="95">
        <v>0</v>
      </c>
      <c r="C203" s="94">
        <v>1</v>
      </c>
      <c r="D203" s="287">
        <v>1</v>
      </c>
      <c r="E203" s="36">
        <v>-0.48004605459072969</v>
      </c>
      <c r="F203" s="35">
        <v>0.72650446924124235</v>
      </c>
      <c r="G203" s="286">
        <v>-0.40686705973871284</v>
      </c>
      <c r="H203" s="286">
        <v>7.4908325134246834E-2</v>
      </c>
      <c r="I203" s="34"/>
      <c r="J203" s="210"/>
      <c r="K203" s="285">
        <v>7.4908325134246834E-2</v>
      </c>
      <c r="L203" s="285">
        <v>0.80141279437548918</v>
      </c>
      <c r="M203" s="285">
        <v>-0.40513772945648285</v>
      </c>
      <c r="N203" s="285">
        <v>0.32136673978475949</v>
      </c>
      <c r="O203" s="133">
        <f>1/(1+EXP(-K203))</f>
        <v>0.51871832932204553</v>
      </c>
      <c r="P203" s="133">
        <f>1/(1+EXP(-L203))</f>
        <v>0.69027661040351485</v>
      </c>
      <c r="Q203" s="133">
        <f>1/(1+EXP(-M203))</f>
        <v>0.40007857344802877</v>
      </c>
      <c r="R203" s="133">
        <f>1/(1+EXP(-N203))</f>
        <v>0.57965730094811796</v>
      </c>
      <c r="S203" s="341">
        <v>0.17067059014877994</v>
      </c>
      <c r="T203" s="273">
        <f>1/(1+EXP(-S203))</f>
        <v>0.54256437813017289</v>
      </c>
      <c r="U203" s="147"/>
      <c r="V203" s="88">
        <v>-0.11435890546745678</v>
      </c>
      <c r="W203" s="278">
        <v>3.5980897538607781E-3</v>
      </c>
      <c r="X203" s="278"/>
      <c r="Y203" s="284">
        <v>-1.1825062600344705E-2</v>
      </c>
      <c r="Z203" s="66">
        <v>9.947631339387834E-3</v>
      </c>
      <c r="AA203" s="66">
        <v>1.0951852926087545E-2</v>
      </c>
      <c r="AB203" s="88">
        <v>-1.1461599185970438E-2</v>
      </c>
      <c r="AC203" s="278">
        <v>-5.0974625988289314E-4</v>
      </c>
      <c r="AD203" s="283">
        <v>-1.5139678465826041E-3</v>
      </c>
      <c r="AE203" s="282">
        <f>SUM(Y203:AB203)</f>
        <v>-2.3871775208397644E-3</v>
      </c>
      <c r="AF203" s="340">
        <v>-0.47851681581108102</v>
      </c>
      <c r="AG203" s="339">
        <v>0.73104637278099016</v>
      </c>
      <c r="AH203" s="279">
        <v>8.2069857696766127E-2</v>
      </c>
      <c r="AI203" s="338">
        <v>-0.41766132900029518</v>
      </c>
      <c r="AJ203" s="337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</row>
    <row r="204" spans="1:337" s="1" customFormat="1" ht="15" thickBot="1" x14ac:dyDescent="0.4">
      <c r="A204" s="182"/>
      <c r="B204" s="95">
        <v>1</v>
      </c>
      <c r="C204" s="94">
        <v>0</v>
      </c>
      <c r="D204" s="287">
        <v>1</v>
      </c>
      <c r="E204" s="36">
        <v>-0.16949087781824301</v>
      </c>
      <c r="F204" s="35">
        <v>0.54171704950200295</v>
      </c>
      <c r="G204" s="286">
        <v>0.10995189418086279</v>
      </c>
      <c r="H204" s="286">
        <v>-0.23699502529589894</v>
      </c>
      <c r="I204" s="34"/>
      <c r="J204" s="210"/>
      <c r="K204" s="285">
        <v>-0.23699502529589894</v>
      </c>
      <c r="L204" s="285">
        <v>0.304722024206104</v>
      </c>
      <c r="M204" s="285">
        <v>-0.40648590311414196</v>
      </c>
      <c r="N204" s="285">
        <v>0.13523114638786099</v>
      </c>
      <c r="O204" s="133">
        <f>1/(1+EXP(-K204))</f>
        <v>0.44102701185611959</v>
      </c>
      <c r="P204" s="133">
        <f>1/(1+EXP(-L204))</f>
        <v>0.57559644710385371</v>
      </c>
      <c r="Q204" s="133">
        <f>1/(1+EXP(-M204))</f>
        <v>0.39975503422582093</v>
      </c>
      <c r="R204" s="133">
        <f>1/(1+EXP(-N204))</f>
        <v>0.53375635908903885</v>
      </c>
      <c r="S204" s="341">
        <v>0.20634504428563738</v>
      </c>
      <c r="T204" s="273">
        <f>1/(1+EXP(-S204))</f>
        <v>0.55140399922755523</v>
      </c>
      <c r="U204" s="147"/>
      <c r="V204" s="88">
        <v>-0.11214900019311119</v>
      </c>
      <c r="W204" s="278">
        <v>2.397524859906873E-3</v>
      </c>
      <c r="X204" s="278"/>
      <c r="Y204" s="284">
        <v>3.1555766100616221E-3</v>
      </c>
      <c r="Z204" s="66">
        <v>-3.0716365102451712E-3</v>
      </c>
      <c r="AA204" s="66">
        <v>-2.9588339261048158E-3</v>
      </c>
      <c r="AB204" s="88">
        <v>3.1635635784218975E-3</v>
      </c>
      <c r="AC204" s="278">
        <v>2.0472965231708171E-4</v>
      </c>
      <c r="AD204" s="283">
        <v>9.1927068176726311E-5</v>
      </c>
      <c r="AE204" s="282">
        <f>SUM(Y204:AB204)</f>
        <v>2.8866975213353262E-4</v>
      </c>
      <c r="AF204" s="340">
        <v>-0.17010506677519427</v>
      </c>
      <c r="AG204" s="339">
        <v>0.54144126829747274</v>
      </c>
      <c r="AH204" s="279">
        <v>-0.23786103455229954</v>
      </c>
      <c r="AI204" s="338">
        <v>0.10275931960114218</v>
      </c>
      <c r="AJ204" s="337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</row>
    <row r="205" spans="1:337" s="1" customFormat="1" ht="15" thickBot="1" x14ac:dyDescent="0.4">
      <c r="A205" s="183"/>
      <c r="B205" s="277">
        <v>1</v>
      </c>
      <c r="C205" s="276">
        <v>1</v>
      </c>
      <c r="D205" s="275">
        <v>0</v>
      </c>
      <c r="E205" s="18"/>
      <c r="F205" s="17"/>
      <c r="G205" s="274"/>
      <c r="H205" s="274"/>
      <c r="I205" s="16"/>
      <c r="J205" s="241"/>
      <c r="K205" s="270"/>
      <c r="L205" s="270"/>
      <c r="M205" s="270"/>
      <c r="N205" s="270"/>
      <c r="O205" s="129"/>
      <c r="P205" s="129"/>
      <c r="Q205" s="129"/>
      <c r="R205" s="129"/>
      <c r="S205" s="336">
        <v>-0.15042732752364429</v>
      </c>
      <c r="T205" s="273">
        <f>1/(1+EXP(-S205))</f>
        <v>0.46246392315911494</v>
      </c>
      <c r="U205" s="272"/>
      <c r="V205" s="269">
        <v>0.11561598078977874</v>
      </c>
      <c r="W205" s="263"/>
      <c r="X205" s="263"/>
      <c r="Y205" s="271"/>
      <c r="Z205" s="270"/>
      <c r="AA205" s="270"/>
      <c r="AB205" s="269"/>
      <c r="AC205" s="263"/>
      <c r="AD205" s="268"/>
      <c r="AE205" s="267"/>
      <c r="AF205" s="335"/>
      <c r="AG205" s="334"/>
      <c r="AH205" s="264"/>
      <c r="AI205" s="333"/>
      <c r="AJ205" s="332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</row>
    <row r="206" spans="1:337" s="1" customFormat="1" ht="15" thickBot="1" x14ac:dyDescent="0.4">
      <c r="A206" s="181">
        <f>A202+1</f>
        <v>50</v>
      </c>
      <c r="B206" s="108">
        <v>0</v>
      </c>
      <c r="C206" s="107">
        <v>0</v>
      </c>
      <c r="D206" s="297">
        <v>0</v>
      </c>
      <c r="E206" s="103" cm="1">
        <f t="array" ref="E206:F208">AF202:AG204</f>
        <v>-0.41987123362338813</v>
      </c>
      <c r="F206" s="286">
        <v>-0.34227901053281956</v>
      </c>
      <c r="G206" s="286" cm="1">
        <f t="array" ref="G206:G208">AI202:AI204</f>
        <v>3.5385720496311217</v>
      </c>
      <c r="H206" s="286" cm="1">
        <f t="array" ref="H206:H208">AH202:AH204</f>
        <v>0.44921141725281627</v>
      </c>
      <c r="I206" s="296">
        <f>AJ202</f>
        <v>-1.4594561748365813</v>
      </c>
      <c r="J206" s="295">
        <v>3</v>
      </c>
      <c r="K206" s="294" cm="1">
        <f t="array" ref="K206:N208" xml:space="preserve"> MMULT(E206:F208, TRANSPOSE(B206:C209))+H206:H208</f>
        <v>0.44921141725281627</v>
      </c>
      <c r="L206" s="294">
        <v>0.10693240671999671</v>
      </c>
      <c r="M206" s="294">
        <v>2.934018362942814E-2</v>
      </c>
      <c r="N206" s="294">
        <v>-0.31293882690339142</v>
      </c>
      <c r="O206" s="135">
        <f>(EXP(K206)-EXP(-K206))/(EXP(K206)+EXP(-K206))</f>
        <v>0.42125057366210994</v>
      </c>
      <c r="P206" s="135">
        <f>1/(1+EXP(-L206))</f>
        <v>0.52670765738148906</v>
      </c>
      <c r="Q206" s="135">
        <f>1/(1+EXP(-M206))</f>
        <v>0.50733451975701027</v>
      </c>
      <c r="R206" s="135">
        <f>1/(1+EXP(-N206))</f>
        <v>0.42239756711996146</v>
      </c>
      <c r="S206" s="344" cm="1">
        <f t="array" ref="S206:S209">MMULT(TRANSPOSE(O206:R208), G206:G208)+I206</f>
        <v>-0.1409281796556896</v>
      </c>
      <c r="T206" s="273">
        <f>1/(1+EXP(-S206))</f>
        <v>0.46482615074952888</v>
      </c>
      <c r="U206" s="292" cm="1">
        <f t="array" ref="U206">0.25*(-SUMPRODUCT(D206:D209,LN(T206:T209))-SUMPRODUCT(1-D206:D209,LN(1-T206:T209)))</f>
        <v>0.61214516396361907</v>
      </c>
      <c r="V206" s="99" cm="1">
        <f t="array" ref="V206:V209">0.25*(T206:T209-D206:D209)</f>
        <v>0.11620653768738222</v>
      </c>
      <c r="W206" s="288" cm="1">
        <f t="array" ref="W206:W208" xml:space="preserve"> TRANSPOSE(MMULT( TRANSPOSE(_xlfn.ANCHORARRAY(V206)), TRANSPOSE(O206:R208)))</f>
        <v>-1.9229974700993822E-2</v>
      </c>
      <c r="X206" s="288">
        <f>SUM(_xlfn.ANCHORARRAY(V206))</f>
        <v>5.4977591097975231E-3</v>
      </c>
      <c r="Y206" s="291" cm="1">
        <f t="array" ref="Y206:AB208">(G206:G208)*(TRANSPOSE(_xlfn.ANCHORARRAY(V206))*(O206:R208)*(1-O206:R208))</f>
        <v>0.10025122392737842</v>
      </c>
      <c r="Z206" s="60">
        <v>-0.10068985485043139</v>
      </c>
      <c r="AA206" s="60">
        <v>-9.9053146334438846E-2</v>
      </c>
      <c r="AB206" s="99">
        <v>9.9654887954368845E-2</v>
      </c>
      <c r="AC206" s="288" cm="1">
        <f t="array" ref="AC206:AD208">MMULT((_xlfn.ANCHORARRAY(Y206)),(B206:C209))</f>
        <v>6.0174161992999908E-4</v>
      </c>
      <c r="AD206" s="290">
        <v>-1.0349668960625419E-3</v>
      </c>
      <c r="AE206" s="282">
        <f>SUM(Y206:AB206)</f>
        <v>1.6311069687703628E-4</v>
      </c>
      <c r="AF206" s="340" cm="1">
        <f t="array" ref="AF206:AG208">E206:F208-3*(_xlfn.ANCHORARRAY(AC206))</f>
        <v>-0.42167645848317814</v>
      </c>
      <c r="AG206" s="339">
        <v>-0.33917410984463192</v>
      </c>
      <c r="AH206" s="289" cm="1">
        <f t="array" ref="AH206:AH208">(H206:H208)-3*(AE206:AE208)</f>
        <v>0.44872208516218515</v>
      </c>
      <c r="AI206" s="343" cm="1">
        <f t="array" ref="AI206:AI208">G206:G208-3*(_xlfn.ANCHORARRAY(W206))</f>
        <v>3.5962619737341033</v>
      </c>
      <c r="AJ206" s="342">
        <f>I206-3*(X206)</f>
        <v>-1.475949452165974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</row>
    <row r="207" spans="1:337" s="1" customFormat="1" ht="15" thickBot="1" x14ac:dyDescent="0.4">
      <c r="A207" s="182"/>
      <c r="B207" s="95">
        <v>0</v>
      </c>
      <c r="C207" s="94">
        <v>1</v>
      </c>
      <c r="D207" s="287">
        <v>1</v>
      </c>
      <c r="E207" s="36">
        <v>-0.47851681581108102</v>
      </c>
      <c r="F207" s="35">
        <v>0.73104637278099016</v>
      </c>
      <c r="G207" s="286">
        <v>-0.41766132900029518</v>
      </c>
      <c r="H207" s="286">
        <v>8.2069857696766127E-2</v>
      </c>
      <c r="I207" s="34"/>
      <c r="J207" s="210"/>
      <c r="K207" s="285">
        <v>8.2069857696766127E-2</v>
      </c>
      <c r="L207" s="285">
        <v>0.81311623047775627</v>
      </c>
      <c r="M207" s="285">
        <v>-0.39644695811431491</v>
      </c>
      <c r="N207" s="285">
        <v>0.33459941466667525</v>
      </c>
      <c r="O207" s="133">
        <f>1/(1+EXP(-K207))</f>
        <v>0.5205059559595635</v>
      </c>
      <c r="P207" s="133">
        <f>1/(1+EXP(-L207))</f>
        <v>0.69277315628983183</v>
      </c>
      <c r="Q207" s="133">
        <f>1/(1+EXP(-M207))</f>
        <v>0.40216629491426303</v>
      </c>
      <c r="R207" s="133">
        <f>1/(1+EXP(-N207))</f>
        <v>0.58287806263237318</v>
      </c>
      <c r="S207" s="341">
        <v>0.17411149766188316</v>
      </c>
      <c r="T207" s="273">
        <f>1/(1+EXP(-S207))</f>
        <v>0.54341824512595427</v>
      </c>
      <c r="U207" s="147"/>
      <c r="V207" s="88">
        <v>-0.11414543871851143</v>
      </c>
      <c r="W207" s="278">
        <v>3.6510367481586703E-3</v>
      </c>
      <c r="X207" s="278"/>
      <c r="Y207" s="284">
        <v>-1.2113335564499027E-2</v>
      </c>
      <c r="Z207" s="66">
        <v>1.0146892004188808E-2</v>
      </c>
      <c r="AA207" s="66">
        <v>1.1246153785062009E-2</v>
      </c>
      <c r="AB207" s="88">
        <v>-1.1721552791265787E-2</v>
      </c>
      <c r="AC207" s="278">
        <v>-4.7539900620377842E-4</v>
      </c>
      <c r="AD207" s="283">
        <v>-1.5746607870769785E-3</v>
      </c>
      <c r="AE207" s="282">
        <f>SUM(Y207:AB207)</f>
        <v>-2.4418425665139968E-3</v>
      </c>
      <c r="AF207" s="340">
        <v>-0.47709061879246967</v>
      </c>
      <c r="AG207" s="339">
        <v>0.73577035514222111</v>
      </c>
      <c r="AH207" s="279">
        <v>8.9395385396308119E-2</v>
      </c>
      <c r="AI207" s="338">
        <v>-0.42861443924477116</v>
      </c>
      <c r="AJ207" s="33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</row>
    <row r="208" spans="1:337" s="1" customFormat="1" ht="15" thickBot="1" x14ac:dyDescent="0.4">
      <c r="A208" s="182"/>
      <c r="B208" s="95">
        <v>1</v>
      </c>
      <c r="C208" s="94">
        <v>0</v>
      </c>
      <c r="D208" s="287">
        <v>1</v>
      </c>
      <c r="E208" s="36">
        <v>-0.17010506677519427</v>
      </c>
      <c r="F208" s="35">
        <v>0.54144126829747274</v>
      </c>
      <c r="G208" s="286">
        <v>0.10275931960114218</v>
      </c>
      <c r="H208" s="286">
        <v>-0.23786103455229954</v>
      </c>
      <c r="I208" s="34"/>
      <c r="J208" s="210"/>
      <c r="K208" s="285">
        <v>-0.23786103455229954</v>
      </c>
      <c r="L208" s="285">
        <v>0.30358023374517318</v>
      </c>
      <c r="M208" s="285">
        <v>-0.40796610132749378</v>
      </c>
      <c r="N208" s="285">
        <v>0.13347516696997894</v>
      </c>
      <c r="O208" s="133">
        <f>1/(1+EXP(-K208))</f>
        <v>0.44081353227654613</v>
      </c>
      <c r="P208" s="133">
        <f>1/(1+EXP(-L208))</f>
        <v>0.57531750057174746</v>
      </c>
      <c r="Q208" s="133">
        <f>1/(1+EXP(-M208))</f>
        <v>0.39939991202175151</v>
      </c>
      <c r="R208" s="133">
        <f>1/(1+EXP(-N208))</f>
        <v>0.53331933936642328</v>
      </c>
      <c r="S208" s="341">
        <v>0.20885633058369879</v>
      </c>
      <c r="T208" s="273">
        <f>1/(1+EXP(-S208))</f>
        <v>0.55202510454663678</v>
      </c>
      <c r="U208" s="147"/>
      <c r="V208" s="88">
        <v>-0.1119937238633408</v>
      </c>
      <c r="W208" s="278">
        <v>2.3865185283648352E-3</v>
      </c>
      <c r="X208" s="278"/>
      <c r="Y208" s="284">
        <v>2.9434953426540848E-3</v>
      </c>
      <c r="Z208" s="66">
        <v>-2.8658386230009515E-3</v>
      </c>
      <c r="AA208" s="66">
        <v>-2.7606303727107473E-3</v>
      </c>
      <c r="AB208" s="88">
        <v>2.9522184966100833E-3</v>
      </c>
      <c r="AC208" s="278">
        <v>1.9158812389933602E-4</v>
      </c>
      <c r="AD208" s="283">
        <v>8.6379873609131793E-5</v>
      </c>
      <c r="AE208" s="282">
        <f>SUM(Y208:AB208)</f>
        <v>2.6924484355246928E-4</v>
      </c>
      <c r="AF208" s="340">
        <v>-0.17067983114689228</v>
      </c>
      <c r="AG208" s="339">
        <v>0.54118212867664539</v>
      </c>
      <c r="AH208" s="279">
        <v>-0.23866876908295695</v>
      </c>
      <c r="AI208" s="338">
        <v>9.5599764016047667E-2</v>
      </c>
      <c r="AJ208" s="337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</row>
    <row r="209" spans="1:337" s="1" customFormat="1" ht="15" thickBot="1" x14ac:dyDescent="0.4">
      <c r="A209" s="183"/>
      <c r="B209" s="277">
        <v>1</v>
      </c>
      <c r="C209" s="276">
        <v>1</v>
      </c>
      <c r="D209" s="275">
        <v>0</v>
      </c>
      <c r="E209" s="18"/>
      <c r="F209" s="17"/>
      <c r="G209" s="274"/>
      <c r="H209" s="274"/>
      <c r="I209" s="16"/>
      <c r="J209" s="241"/>
      <c r="K209" s="270"/>
      <c r="L209" s="270"/>
      <c r="M209" s="270"/>
      <c r="N209" s="270"/>
      <c r="O209" s="129"/>
      <c r="P209" s="129"/>
      <c r="Q209" s="129"/>
      <c r="R209" s="129"/>
      <c r="S209" s="336">
        <v>-0.1534140438344298</v>
      </c>
      <c r="T209" s="273">
        <f>1/(1+EXP(-S209))</f>
        <v>0.46172153601707017</v>
      </c>
      <c r="U209" s="272"/>
      <c r="V209" s="269">
        <v>0.11543038400426754</v>
      </c>
      <c r="W209" s="263"/>
      <c r="X209" s="263"/>
      <c r="Y209" s="271"/>
      <c r="Z209" s="270"/>
      <c r="AA209" s="270"/>
      <c r="AB209" s="269"/>
      <c r="AC209" s="263"/>
      <c r="AD209" s="268"/>
      <c r="AE209" s="267"/>
      <c r="AF209" s="335"/>
      <c r="AG209" s="334"/>
      <c r="AH209" s="264"/>
      <c r="AI209" s="333"/>
      <c r="AJ209" s="332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</row>
    <row r="210" spans="1:337" s="1" customFormat="1" ht="15" thickBot="1" x14ac:dyDescent="0.4">
      <c r="A210" s="181">
        <f>A206+1</f>
        <v>51</v>
      </c>
      <c r="B210" s="108">
        <v>0</v>
      </c>
      <c r="C210" s="107">
        <v>0</v>
      </c>
      <c r="D210" s="297">
        <v>0</v>
      </c>
      <c r="E210" s="103" cm="1">
        <f t="array" ref="E210:F212">AF206:AG208</f>
        <v>-0.42167645848317814</v>
      </c>
      <c r="F210" s="286">
        <v>-0.33917410984463192</v>
      </c>
      <c r="G210" s="286" cm="1">
        <f t="array" ref="G210:G212">AI206:AI208</f>
        <v>3.5962619737341033</v>
      </c>
      <c r="H210" s="286" cm="1">
        <f t="array" ref="H210:H212">AH206:AH208</f>
        <v>0.44872208516218515</v>
      </c>
      <c r="I210" s="296">
        <f>AJ206</f>
        <v>-1.475949452165974</v>
      </c>
      <c r="J210" s="295">
        <v>3</v>
      </c>
      <c r="K210" s="294" cm="1">
        <f t="array" ref="K210:N212" xml:space="preserve"> MMULT(E210:F212, TRANSPOSE(B210:C213))+H210:H212</f>
        <v>0.44872208516218515</v>
      </c>
      <c r="L210" s="294">
        <v>0.10954797531755323</v>
      </c>
      <c r="M210" s="294">
        <v>2.7045626679007007E-2</v>
      </c>
      <c r="N210" s="294">
        <v>-0.31212848316562491</v>
      </c>
      <c r="O210" s="135">
        <f>(EXP(K210)-EXP(-K210))/(EXP(K210)+EXP(-K210))</f>
        <v>0.42084799159936059</v>
      </c>
      <c r="P210" s="135">
        <f>1/(1+EXP(-L210))</f>
        <v>0.52735963793225216</v>
      </c>
      <c r="Q210" s="135">
        <f>1/(1+EXP(-M210))</f>
        <v>0.506760994555016</v>
      </c>
      <c r="R210" s="135">
        <f>1/(1+EXP(-N210))</f>
        <v>0.42259528547554925</v>
      </c>
      <c r="S210" s="344" cm="1">
        <f t="array" ref="S210:S213">MMULT(TRANSPOSE(O210:R212), G210:G212)+I210</f>
        <v>-0.1442270706826061</v>
      </c>
      <c r="T210" s="273">
        <f>1/(1+EXP(-S210))</f>
        <v>0.46400560533557506</v>
      </c>
      <c r="U210" s="292" cm="1">
        <f t="array" ref="U210">0.25*(-SUMPRODUCT(D210:D213,LN(T210:T213))-SUMPRODUCT(1-D210:D213,LN(1-T210:T213)))</f>
        <v>0.61073938859592003</v>
      </c>
      <c r="V210" s="99" cm="1">
        <f t="array" ref="V210:V213">0.25*(T210:T213-D210:D213)</f>
        <v>0.11600140133389376</v>
      </c>
      <c r="W210" s="288" cm="1">
        <f t="array" ref="W210:W212" xml:space="preserve"> TRANSPOSE(MMULT( TRANSPOSE(_xlfn.ANCHORARRAY(V210)), TRANSPOSE(O210:R212)))</f>
        <v>-1.9240540760177165E-2</v>
      </c>
      <c r="X210" s="288">
        <f>SUM(_xlfn.ANCHORARRAY(V210))</f>
        <v>5.4693669234038705E-3</v>
      </c>
      <c r="Y210" s="291" cm="1">
        <f t="array" ref="Y210:AB212">(G210:G212)*(TRANSPOSE(_xlfn.ANCHORARRAY(V210))*(O210:R212)*(1-O210:R212))</f>
        <v>0.10167926126172995</v>
      </c>
      <c r="Z210" s="60">
        <v>-0.10212745947557574</v>
      </c>
      <c r="AA210" s="60">
        <v>-0.10053162160478139</v>
      </c>
      <c r="AB210" s="99">
        <v>0.10112555594237972</v>
      </c>
      <c r="AC210" s="288" cm="1">
        <f t="array" ref="AC210:AD212">MMULT((_xlfn.ANCHORARRAY(Y210)),(B210:C213))</f>
        <v>5.9393433759832859E-4</v>
      </c>
      <c r="AD210" s="290">
        <v>-1.0019035331960136E-3</v>
      </c>
      <c r="AE210" s="282">
        <f>SUM(Y210:AB210)</f>
        <v>1.4573612375254341E-4</v>
      </c>
      <c r="AF210" s="340" cm="1">
        <f t="array" ref="AF210:AG212">E210:F212-3*(_xlfn.ANCHORARRAY(AC210))</f>
        <v>-0.4234582614959731</v>
      </c>
      <c r="AG210" s="339">
        <v>-0.33616839924504388</v>
      </c>
      <c r="AH210" s="289" cm="1">
        <f t="array" ref="AH210:AH212">(H210:H212)-3*(AE210:AE212)</f>
        <v>0.44828487679092754</v>
      </c>
      <c r="AI210" s="343" cm="1">
        <f t="array" ref="AI210:AI212">G210:G212-3*(_xlfn.ANCHORARRAY(W210))</f>
        <v>3.6539835960146347</v>
      </c>
      <c r="AJ210" s="342">
        <f>I210-3*(X210)</f>
        <v>-1.4923575529361857</v>
      </c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</row>
    <row r="211" spans="1:337" s="1" customFormat="1" ht="15" thickBot="1" x14ac:dyDescent="0.4">
      <c r="A211" s="182"/>
      <c r="B211" s="95">
        <v>0</v>
      </c>
      <c r="C211" s="94">
        <v>1</v>
      </c>
      <c r="D211" s="287">
        <v>1</v>
      </c>
      <c r="E211" s="36">
        <v>-0.47709061879246967</v>
      </c>
      <c r="F211" s="35">
        <v>0.73577035514222111</v>
      </c>
      <c r="G211" s="286">
        <v>-0.42861443924477116</v>
      </c>
      <c r="H211" s="286">
        <v>8.9395385396308119E-2</v>
      </c>
      <c r="I211" s="34"/>
      <c r="J211" s="210"/>
      <c r="K211" s="285">
        <v>8.9395385396308119E-2</v>
      </c>
      <c r="L211" s="285">
        <v>0.8251657405385292</v>
      </c>
      <c r="M211" s="285">
        <v>-0.38769523339616152</v>
      </c>
      <c r="N211" s="285">
        <v>0.34807512174605959</v>
      </c>
      <c r="O211" s="133">
        <f>1/(1+EXP(-K211))</f>
        <v>0.52233397476811916</v>
      </c>
      <c r="P211" s="133">
        <f>1/(1+EXP(-L211))</f>
        <v>0.69533178187065658</v>
      </c>
      <c r="Q211" s="133">
        <f>1/(1+EXP(-M211))</f>
        <v>0.40427224924472815</v>
      </c>
      <c r="R211" s="133">
        <f>1/(1+EXP(-N211))</f>
        <v>0.58615072326111461</v>
      </c>
      <c r="S211" s="341">
        <v>0.1775200140737565</v>
      </c>
      <c r="T211" s="273">
        <f>1/(1+EXP(-S211))</f>
        <v>0.54426382272741547</v>
      </c>
      <c r="U211" s="147"/>
      <c r="V211" s="88">
        <v>-0.11393404431814613</v>
      </c>
      <c r="W211" s="278">
        <v>3.7045910527894049E-3</v>
      </c>
      <c r="X211" s="278"/>
      <c r="Y211" s="284">
        <v>-1.240516830249592E-2</v>
      </c>
      <c r="Z211" s="66">
        <v>1.0345215558389237E-2</v>
      </c>
      <c r="AA211" s="66">
        <v>1.1544611788260148E-2</v>
      </c>
      <c r="AB211" s="88">
        <v>-1.1981823870965313E-2</v>
      </c>
      <c r="AC211" s="278">
        <v>-4.3721208270516496E-4</v>
      </c>
      <c r="AD211" s="283">
        <v>-1.6366083125760756E-3</v>
      </c>
      <c r="AE211" s="282">
        <f>SUM(Y211:AB211)</f>
        <v>-2.4971648268118478E-3</v>
      </c>
      <c r="AF211" s="340">
        <v>-0.47577898254435419</v>
      </c>
      <c r="AG211" s="339">
        <v>0.74068018007994929</v>
      </c>
      <c r="AH211" s="279">
        <v>9.6886879876743659E-2</v>
      </c>
      <c r="AI211" s="338">
        <v>-0.43972821240313936</v>
      </c>
      <c r="AJ211" s="337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</row>
    <row r="212" spans="1:337" s="1" customFormat="1" ht="15" thickBot="1" x14ac:dyDescent="0.4">
      <c r="A212" s="182"/>
      <c r="B212" s="95">
        <v>1</v>
      </c>
      <c r="C212" s="94">
        <v>0</v>
      </c>
      <c r="D212" s="287">
        <v>1</v>
      </c>
      <c r="E212" s="36">
        <v>-0.17067983114689228</v>
      </c>
      <c r="F212" s="35">
        <v>0.54118212867664539</v>
      </c>
      <c r="G212" s="286">
        <v>9.5599764016047667E-2</v>
      </c>
      <c r="H212" s="286">
        <v>-0.23866876908295695</v>
      </c>
      <c r="I212" s="34"/>
      <c r="J212" s="210"/>
      <c r="K212" s="285">
        <v>-0.23866876908295695</v>
      </c>
      <c r="L212" s="285">
        <v>0.30251335959368841</v>
      </c>
      <c r="M212" s="285">
        <v>-0.4093486002298492</v>
      </c>
      <c r="N212" s="285">
        <v>0.13183352844679616</v>
      </c>
      <c r="O212" s="133">
        <f>1/(1+EXP(-K212))</f>
        <v>0.44061443769753561</v>
      </c>
      <c r="P212" s="133">
        <f>1/(1+EXP(-L212))</f>
        <v>0.57505681319587576</v>
      </c>
      <c r="Q212" s="133">
        <f>1/(1+EXP(-M212))</f>
        <v>0.39906832487701771</v>
      </c>
      <c r="R212" s="133">
        <f>1/(1+EXP(-N212))</f>
        <v>0.53291072998874012</v>
      </c>
      <c r="S212" s="341">
        <v>0.21136975659617585</v>
      </c>
      <c r="T212" s="273">
        <f>1/(1+EXP(-S212))</f>
        <v>0.55264657659036731</v>
      </c>
      <c r="U212" s="147"/>
      <c r="V212" s="88">
        <v>-0.11183835585240817</v>
      </c>
      <c r="W212" s="278">
        <v>2.3750258950939671E-3</v>
      </c>
      <c r="X212" s="278"/>
      <c r="Y212" s="284">
        <v>2.7333171898442457E-3</v>
      </c>
      <c r="Z212" s="66">
        <v>-2.6616561993237056E-3</v>
      </c>
      <c r="AA212" s="66">
        <v>-2.5640113799835925E-3</v>
      </c>
      <c r="AB212" s="88">
        <v>2.7423053045762206E-3</v>
      </c>
      <c r="AC212" s="278">
        <v>1.782939245926281E-4</v>
      </c>
      <c r="AD212" s="283">
        <v>8.0649105252514949E-5</v>
      </c>
      <c r="AE212" s="282">
        <f>SUM(Y212:AB212)</f>
        <v>2.4995491511316812E-4</v>
      </c>
      <c r="AF212" s="340">
        <v>-0.17121471292067017</v>
      </c>
      <c r="AG212" s="339">
        <v>0.54094018136088784</v>
      </c>
      <c r="AH212" s="279">
        <v>-0.23941863382829645</v>
      </c>
      <c r="AI212" s="338">
        <v>8.8474686330765773E-2</v>
      </c>
      <c r="AJ212" s="337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</row>
    <row r="213" spans="1:337" s="1" customFormat="1" ht="15" thickBot="1" x14ac:dyDescent="0.4">
      <c r="A213" s="183"/>
      <c r="B213" s="277">
        <v>1</v>
      </c>
      <c r="C213" s="276">
        <v>1</v>
      </c>
      <c r="D213" s="275">
        <v>0</v>
      </c>
      <c r="E213" s="18"/>
      <c r="F213" s="17"/>
      <c r="G213" s="274"/>
      <c r="H213" s="274"/>
      <c r="I213" s="16"/>
      <c r="J213" s="241"/>
      <c r="K213" s="270"/>
      <c r="L213" s="270"/>
      <c r="M213" s="270"/>
      <c r="N213" s="270"/>
      <c r="O213" s="129"/>
      <c r="P213" s="129"/>
      <c r="Q213" s="129"/>
      <c r="R213" s="129"/>
      <c r="S213" s="336">
        <v>-0.15647262026588482</v>
      </c>
      <c r="T213" s="273">
        <f>1/(1+EXP(-S213))</f>
        <v>0.46096146304025765</v>
      </c>
      <c r="U213" s="272"/>
      <c r="V213" s="269">
        <v>0.11524036576006441</v>
      </c>
      <c r="W213" s="263"/>
      <c r="X213" s="263"/>
      <c r="Y213" s="271"/>
      <c r="Z213" s="270"/>
      <c r="AA213" s="270"/>
      <c r="AB213" s="269"/>
      <c r="AC213" s="263"/>
      <c r="AD213" s="268"/>
      <c r="AE213" s="267"/>
      <c r="AF213" s="335"/>
      <c r="AG213" s="334"/>
      <c r="AH213" s="264"/>
      <c r="AI213" s="333"/>
      <c r="AJ213" s="332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</row>
    <row r="214" spans="1:337" s="1" customFormat="1" ht="15" thickBot="1" x14ac:dyDescent="0.4">
      <c r="A214" s="181">
        <f>A210+1</f>
        <v>52</v>
      </c>
      <c r="B214" s="108">
        <v>0</v>
      </c>
      <c r="C214" s="107">
        <v>0</v>
      </c>
      <c r="D214" s="297">
        <v>0</v>
      </c>
      <c r="E214" s="103" cm="1">
        <f t="array" ref="E214:F216">AF210:AG212</f>
        <v>-0.4234582614959731</v>
      </c>
      <c r="F214" s="286">
        <v>-0.33616839924504388</v>
      </c>
      <c r="G214" s="286" cm="1">
        <f t="array" ref="G214:G216">AI210:AI212</f>
        <v>3.6539835960146347</v>
      </c>
      <c r="H214" s="286" cm="1">
        <f t="array" ref="H214:H216">AH210:AH212</f>
        <v>0.44828487679092754</v>
      </c>
      <c r="I214" s="296">
        <f>AJ210</f>
        <v>-1.4923575529361857</v>
      </c>
      <c r="J214" s="295">
        <v>3</v>
      </c>
      <c r="K214" s="294" cm="1">
        <f t="array" ref="K214:N216" xml:space="preserve"> MMULT(E214:F216, TRANSPOSE(B214:C217))+H214:H216</f>
        <v>0.44828487679092754</v>
      </c>
      <c r="L214" s="294">
        <v>0.11211647754588366</v>
      </c>
      <c r="M214" s="294">
        <v>2.4826615294954446E-2</v>
      </c>
      <c r="N214" s="294">
        <v>-0.31134178395008938</v>
      </c>
      <c r="O214" s="135">
        <f>(EXP(K214)-EXP(-K214))/(EXP(K214)+EXP(-K214))</f>
        <v>0.4204881523414955</v>
      </c>
      <c r="P214" s="135">
        <f>1/(1+EXP(-L214))</f>
        <v>0.52799979549962039</v>
      </c>
      <c r="Q214" s="135">
        <f>1/(1+EXP(-M214))</f>
        <v>0.50620633504852963</v>
      </c>
      <c r="R214" s="135">
        <f>1/(1+EXP(-N214))</f>
        <v>0.42278725845922921</v>
      </c>
      <c r="S214" s="344" cm="1">
        <f t="array" ref="S214:S217">MMULT(TRANSPOSE(O214:R216), G214:G216)+I214</f>
        <v>-0.14744062495958787</v>
      </c>
      <c r="T214" s="273">
        <f>1/(1+EXP(-S214))</f>
        <v>0.46320647335909748</v>
      </c>
      <c r="U214" s="292" cm="1">
        <f t="array" ref="U214">0.25*(-SUMPRODUCT(D214:D217,LN(T214:T217))-SUMPRODUCT(1-D214:D217,LN(1-T214:T217)))</f>
        <v>0.60934228164818105</v>
      </c>
      <c r="V214" s="99" cm="1">
        <f t="array" ref="V214:V217">0.25*(T214:T217-D214:D217)</f>
        <v>0.11580161833977437</v>
      </c>
      <c r="W214" s="288" cm="1">
        <f t="array" ref="W214:W216" xml:space="preserve"> TRANSPOSE(MMULT( TRANSPOSE(_xlfn.ANCHORARRAY(V214)), TRANSPOSE(O214:R216)))</f>
        <v>-1.924778317294526E-2</v>
      </c>
      <c r="X214" s="288">
        <f>SUM(_xlfn.ANCHORARRAY(V214))</f>
        <v>5.4405925465713656E-3</v>
      </c>
      <c r="Y214" s="291" cm="1">
        <f t="array" ref="Y214:AB216">(G214:G216)*(TRANSPOSE(_xlfn.ANCHORARRAY(V214))*(O214:R216)*(1-O214:R216))</f>
        <v>0.10310917331997381</v>
      </c>
      <c r="Z214" s="60">
        <v>-0.1035615080064014</v>
      </c>
      <c r="AA214" s="60">
        <v>-0.10200592392899963</v>
      </c>
      <c r="AB214" s="99">
        <v>0.10258837728617316</v>
      </c>
      <c r="AC214" s="288" cm="1">
        <f t="array" ref="AC214:AD216">MMULT((_xlfn.ANCHORARRAY(Y214)),(B214:C217))</f>
        <v>5.8245335717353741E-4</v>
      </c>
      <c r="AD214" s="290">
        <v>-9.7313072022824076E-4</v>
      </c>
      <c r="AE214" s="282">
        <f>SUM(Y214:AB214)</f>
        <v>1.3011867074594341E-4</v>
      </c>
      <c r="AF214" s="340" cm="1">
        <f t="array" ref="AF214:AG216">E214:F216-3*(_xlfn.ANCHORARRAY(AC214))</f>
        <v>-0.4252056215674937</v>
      </c>
      <c r="AG214" s="339">
        <v>-0.33324900708435917</v>
      </c>
      <c r="AH214" s="289" cm="1">
        <f t="array" ref="AH214:AH216">(H214:H216)-3*(AE214:AE216)</f>
        <v>0.44789452077868974</v>
      </c>
      <c r="AI214" s="343" cm="1">
        <f t="array" ref="AI214:AI216">G214:G216-3*(_xlfn.ANCHORARRAY(W214))</f>
        <v>3.7117269455334707</v>
      </c>
      <c r="AJ214" s="342">
        <f>I214-3*(X214)</f>
        <v>-1.5086793305758999</v>
      </c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</row>
    <row r="215" spans="1:337" s="1" customFormat="1" ht="15" thickBot="1" x14ac:dyDescent="0.4">
      <c r="A215" s="182"/>
      <c r="B215" s="95">
        <v>0</v>
      </c>
      <c r="C215" s="94">
        <v>1</v>
      </c>
      <c r="D215" s="287">
        <v>1</v>
      </c>
      <c r="E215" s="36">
        <v>-0.47577898254435419</v>
      </c>
      <c r="F215" s="35">
        <v>0.74068018007994929</v>
      </c>
      <c r="G215" s="286">
        <v>-0.43972821240313936</v>
      </c>
      <c r="H215" s="286">
        <v>9.6886879876743659E-2</v>
      </c>
      <c r="I215" s="34"/>
      <c r="J215" s="210"/>
      <c r="K215" s="285">
        <v>9.6886879876743659E-2</v>
      </c>
      <c r="L215" s="285">
        <v>0.83756705995669289</v>
      </c>
      <c r="M215" s="285">
        <v>-0.37889210266761053</v>
      </c>
      <c r="N215" s="285">
        <v>0.36178807741233876</v>
      </c>
      <c r="O215" s="133">
        <f>1/(1+EXP(-K215))</f>
        <v>0.5242027901618479</v>
      </c>
      <c r="P215" s="133">
        <f>1/(1+EXP(-L215))</f>
        <v>0.69795256342594891</v>
      </c>
      <c r="Q215" s="133">
        <f>1/(1+EXP(-M215))</f>
        <v>0.40639413619700754</v>
      </c>
      <c r="R215" s="133">
        <f>1/(1+EXP(-N215))</f>
        <v>0.58947320816059545</v>
      </c>
      <c r="S215" s="341">
        <v>0.18089213181431618</v>
      </c>
      <c r="T215" s="273">
        <f>1/(1+EXP(-S215))</f>
        <v>0.54510011959896343</v>
      </c>
      <c r="U215" s="147"/>
      <c r="V215" s="88">
        <v>-0.11372497010025914</v>
      </c>
      <c r="W215" s="278">
        <v>3.7586080082553652E-3</v>
      </c>
      <c r="X215" s="278"/>
      <c r="Y215" s="284">
        <v>-1.2700481265300309E-2</v>
      </c>
      <c r="Z215" s="66">
        <v>1.0542442052947642E-2</v>
      </c>
      <c r="AA215" s="66">
        <v>1.1847198259121694E-2</v>
      </c>
      <c r="AB215" s="88">
        <v>-1.2242318495131833E-2</v>
      </c>
      <c r="AC215" s="278">
        <v>-3.9512023601013906E-4</v>
      </c>
      <c r="AD215" s="283">
        <v>-1.6998764421841915E-3</v>
      </c>
      <c r="AE215" s="282">
        <f>SUM(Y215:AB215)</f>
        <v>-2.5531594483628062E-3</v>
      </c>
      <c r="AF215" s="340">
        <v>-0.47459362183632375</v>
      </c>
      <c r="AG215" s="339">
        <v>0.7457798094065019</v>
      </c>
      <c r="AH215" s="279">
        <v>0.10454635822183207</v>
      </c>
      <c r="AI215" s="338">
        <v>-0.45100403642790543</v>
      </c>
      <c r="AJ215" s="337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</row>
    <row r="216" spans="1:337" s="1" customFormat="1" ht="15" thickBot="1" x14ac:dyDescent="0.4">
      <c r="A216" s="182"/>
      <c r="B216" s="95">
        <v>1</v>
      </c>
      <c r="C216" s="94">
        <v>0</v>
      </c>
      <c r="D216" s="287">
        <v>1</v>
      </c>
      <c r="E216" s="36">
        <v>-0.17121471292067017</v>
      </c>
      <c r="F216" s="35">
        <v>0.54094018136088784</v>
      </c>
      <c r="G216" s="286">
        <v>8.8474686330765773E-2</v>
      </c>
      <c r="H216" s="286">
        <v>-0.23941863382829645</v>
      </c>
      <c r="I216" s="34"/>
      <c r="J216" s="210"/>
      <c r="K216" s="285">
        <v>-0.23941863382829645</v>
      </c>
      <c r="L216" s="285">
        <v>0.30152154753259142</v>
      </c>
      <c r="M216" s="285">
        <v>-0.41063334674896662</v>
      </c>
      <c r="N216" s="285">
        <v>0.13030683461192125</v>
      </c>
      <c r="O216" s="133">
        <f>1/(1+EXP(-K216))</f>
        <v>0.44042962425657622</v>
      </c>
      <c r="P216" s="133">
        <f>1/(1+EXP(-L216))</f>
        <v>0.57481442955513351</v>
      </c>
      <c r="Q216" s="133">
        <f>1/(1+EXP(-M216))</f>
        <v>0.39876026620972632</v>
      </c>
      <c r="R216" s="133">
        <f>1/(1+EXP(-N216))</f>
        <v>0.53253069109567819</v>
      </c>
      <c r="S216" s="341">
        <v>0.21388931396287969</v>
      </c>
      <c r="T216" s="273">
        <f>1/(1+EXP(-S216))</f>
        <v>0.55326939962605592</v>
      </c>
      <c r="U216" s="147"/>
      <c r="V216" s="88">
        <v>-0.11168265009348602</v>
      </c>
      <c r="W216" s="278">
        <v>2.3629485813738971E-3</v>
      </c>
      <c r="X216" s="278"/>
      <c r="Y216" s="284">
        <v>2.5250204374725337E-3</v>
      </c>
      <c r="Z216" s="66">
        <v>-2.4591274748366923E-3</v>
      </c>
      <c r="AA216" s="66">
        <v>-2.3689958143134015E-3</v>
      </c>
      <c r="AB216" s="88">
        <v>2.5339062590710522E-3</v>
      </c>
      <c r="AC216" s="278">
        <v>1.6491044475765073E-4</v>
      </c>
      <c r="AD216" s="283">
        <v>7.4778784234359914E-5</v>
      </c>
      <c r="AE216" s="282">
        <f>SUM(Y216:AB216)</f>
        <v>2.3080340739349212E-4</v>
      </c>
      <c r="AF216" s="340">
        <v>-0.17170944425494311</v>
      </c>
      <c r="AG216" s="339">
        <v>0.54071584500818481</v>
      </c>
      <c r="AH216" s="279">
        <v>-0.24011104405047692</v>
      </c>
      <c r="AI216" s="338">
        <v>8.1385840586644081E-2</v>
      </c>
      <c r="AJ216" s="337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</row>
    <row r="217" spans="1:337" s="1" customFormat="1" ht="15" thickBot="1" x14ac:dyDescent="0.4">
      <c r="A217" s="183"/>
      <c r="B217" s="277">
        <v>1</v>
      </c>
      <c r="C217" s="276">
        <v>1</v>
      </c>
      <c r="D217" s="275">
        <v>0</v>
      </c>
      <c r="E217" s="18"/>
      <c r="F217" s="17"/>
      <c r="G217" s="274"/>
      <c r="H217" s="274"/>
      <c r="I217" s="16"/>
      <c r="J217" s="241"/>
      <c r="K217" s="270"/>
      <c r="L217" s="270"/>
      <c r="M217" s="270"/>
      <c r="N217" s="270"/>
      <c r="O217" s="129"/>
      <c r="P217" s="129"/>
      <c r="Q217" s="129"/>
      <c r="R217" s="129"/>
      <c r="S217" s="336">
        <v>-0.15959236014996869</v>
      </c>
      <c r="T217" s="273">
        <f>1/(1+EXP(-S217))</f>
        <v>0.46018637760216863</v>
      </c>
      <c r="U217" s="272"/>
      <c r="V217" s="269">
        <v>0.11504659440054216</v>
      </c>
      <c r="W217" s="263"/>
      <c r="X217" s="263"/>
      <c r="Y217" s="271"/>
      <c r="Z217" s="270"/>
      <c r="AA217" s="270"/>
      <c r="AB217" s="269"/>
      <c r="AC217" s="263"/>
      <c r="AD217" s="268"/>
      <c r="AE217" s="267"/>
      <c r="AF217" s="335"/>
      <c r="AG217" s="334"/>
      <c r="AH217" s="264"/>
      <c r="AI217" s="333"/>
      <c r="AJ217" s="332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</row>
    <row r="218" spans="1:337" s="1" customFormat="1" ht="15" thickBot="1" x14ac:dyDescent="0.4">
      <c r="A218" s="181">
        <f>A214+1</f>
        <v>53</v>
      </c>
      <c r="B218" s="108">
        <v>0</v>
      </c>
      <c r="C218" s="107">
        <v>0</v>
      </c>
      <c r="D218" s="297">
        <v>0</v>
      </c>
      <c r="E218" s="103" cm="1">
        <f t="array" ref="E218:F220">AF214:AG216</f>
        <v>-0.4252056215674937</v>
      </c>
      <c r="F218" s="286">
        <v>-0.33324900708435917</v>
      </c>
      <c r="G218" s="286" cm="1">
        <f t="array" ref="G218:G220">AI214:AI216</f>
        <v>3.7117269455334707</v>
      </c>
      <c r="H218" s="286" cm="1">
        <f t="array" ref="H218:H220">AH214:AH216</f>
        <v>0.44789452077868974</v>
      </c>
      <c r="I218" s="296">
        <f>AJ214</f>
        <v>-1.5086793305758999</v>
      </c>
      <c r="J218" s="295">
        <v>3</v>
      </c>
      <c r="K218" s="294" cm="1">
        <f t="array" ref="K218:N220" xml:space="preserve"> MMULT(E218:F220, TRANSPOSE(B218:C221))+H218:H220</f>
        <v>0.44789452077868974</v>
      </c>
      <c r="L218" s="294">
        <v>0.11464551369433057</v>
      </c>
      <c r="M218" s="294">
        <v>2.2688899211196045E-2</v>
      </c>
      <c r="N218" s="294">
        <v>-0.31056010787316313</v>
      </c>
      <c r="O218" s="135">
        <f>(EXP(K218)-EXP(-K218))/(EXP(K218)+EXP(-K218))</f>
        <v>0.42016676255090335</v>
      </c>
      <c r="P218" s="135">
        <f>1/(1+EXP(-L218))</f>
        <v>0.52863002683718618</v>
      </c>
      <c r="Q218" s="135">
        <f>1/(1+EXP(-M218))</f>
        <v>0.50567198148342862</v>
      </c>
      <c r="R218" s="135">
        <f>1/(1+EXP(-N218))</f>
        <v>0.4229780287804934</v>
      </c>
      <c r="S218" s="344" cm="1">
        <f t="array" ref="S218:S221">MMULT(TRANSPOSE(O218:R220), G218:G220)+I218</f>
        <v>-0.1505831895037284</v>
      </c>
      <c r="T218" s="273">
        <f>1/(1+EXP(-S218))</f>
        <v>0.46242517749368978</v>
      </c>
      <c r="U218" s="292" cm="1">
        <f t="array" ref="U218">0.25*(-SUMPRODUCT(D218:D221,LN(T218:T221))-SUMPRODUCT(1-D218:D221,LN(1-T218:T221)))</f>
        <v>0.60795319130132919</v>
      </c>
      <c r="V218" s="99" cm="1">
        <f t="array" ref="V218:V221">0.25*(T218:T221-D218:D221)</f>
        <v>0.11560629437342244</v>
      </c>
      <c r="W218" s="288" cm="1">
        <f t="array" ref="W218:W220" xml:space="preserve"> TRANSPOSE(MMULT( TRANSPOSE(_xlfn.ANCHORARRAY(V218)), TRANSPOSE(O218:R220)))</f>
        <v>-1.9252173471750636E-2</v>
      </c>
      <c r="X218" s="288">
        <f>SUM(_xlfn.ANCHORARRAY(V218))</f>
        <v>5.4112220239345837E-3</v>
      </c>
      <c r="Y218" s="291" cm="1">
        <f t="array" ref="Y218:AB220">(G218:G220)*(TRANSPOSE(_xlfn.ANCHORARRAY(V218))*(O218:R220)*(1-O218:R220))</f>
        <v>0.10453995317804396</v>
      </c>
      <c r="Z218" s="60">
        <v>-0.10499194535822236</v>
      </c>
      <c r="AA218" s="60">
        <v>-0.10347554507649637</v>
      </c>
      <c r="AB218" s="99">
        <v>0.10404375390446786</v>
      </c>
      <c r="AC218" s="288" cm="1">
        <f t="array" ref="AC218:AD220">MMULT((_xlfn.ANCHORARRAY(Y218)),(B218:C221))</f>
        <v>5.6820882797149752E-4</v>
      </c>
      <c r="AD218" s="290">
        <v>-9.4819145375449332E-4</v>
      </c>
      <c r="AE218" s="282">
        <f>SUM(Y218:AB218)</f>
        <v>1.1621664779309926E-4</v>
      </c>
      <c r="AF218" s="340" cm="1">
        <f t="array" ref="AF218:AG220">E218:F220-3*(_xlfn.ANCHORARRAY(AC218))</f>
        <v>-0.4269102480514082</v>
      </c>
      <c r="AG218" s="339">
        <v>-0.33040443272309572</v>
      </c>
      <c r="AH218" s="289" cm="1">
        <f t="array" ref="AH218:AH220">(H218:H220)-3*(AE218:AE220)</f>
        <v>0.44754587083531044</v>
      </c>
      <c r="AI218" s="343" cm="1">
        <f t="array" ref="AI218:AI220">G218:G220-3*(_xlfn.ANCHORARRAY(W218))</f>
        <v>3.7694834659487224</v>
      </c>
      <c r="AJ218" s="342">
        <f>I218-3*(X218)</f>
        <v>-1.5249129966477035</v>
      </c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</row>
    <row r="219" spans="1:337" s="1" customFormat="1" ht="15" thickBot="1" x14ac:dyDescent="0.4">
      <c r="A219" s="182"/>
      <c r="B219" s="95">
        <v>0</v>
      </c>
      <c r="C219" s="94">
        <v>1</v>
      </c>
      <c r="D219" s="287">
        <v>1</v>
      </c>
      <c r="E219" s="36">
        <v>-0.47459362183632375</v>
      </c>
      <c r="F219" s="35">
        <v>0.7457798094065019</v>
      </c>
      <c r="G219" s="286">
        <v>-0.45100403642790543</v>
      </c>
      <c r="H219" s="286">
        <v>0.10454635822183207</v>
      </c>
      <c r="I219" s="34"/>
      <c r="J219" s="210"/>
      <c r="K219" s="285">
        <v>0.10454635822183207</v>
      </c>
      <c r="L219" s="285">
        <v>0.85032616762833402</v>
      </c>
      <c r="M219" s="285">
        <v>-0.37004726361449169</v>
      </c>
      <c r="N219" s="285">
        <v>0.37573254579201021</v>
      </c>
      <c r="O219" s="133">
        <f>1/(1+EXP(-K219))</f>
        <v>0.52611280959795326</v>
      </c>
      <c r="P219" s="133">
        <f>1/(1+EXP(-L219))</f>
        <v>0.7006355591012845</v>
      </c>
      <c r="Q219" s="133">
        <f>1/(1+EXP(-M219))</f>
        <v>0.40852960106103686</v>
      </c>
      <c r="R219" s="133">
        <f>1/(1+EXP(-N219))</f>
        <v>0.59284343394717331</v>
      </c>
      <c r="S219" s="341">
        <v>0.18422503837579751</v>
      </c>
      <c r="T219" s="273">
        <f>1/(1+EXP(-S219))</f>
        <v>0.54592644206495089</v>
      </c>
      <c r="U219" s="147"/>
      <c r="V219" s="88">
        <v>-0.11351838948376228</v>
      </c>
      <c r="W219" s="278">
        <v>3.8129923993543424E-3</v>
      </c>
      <c r="X219" s="278"/>
      <c r="Y219" s="284">
        <v>-1.2999173934166205E-2</v>
      </c>
      <c r="Z219" s="66">
        <v>1.0738386659719488E-2</v>
      </c>
      <c r="AA219" s="66">
        <v>1.2153869215109544E-2</v>
      </c>
      <c r="AB219" s="88">
        <v>-1.2502927715029713E-2</v>
      </c>
      <c r="AC219" s="278">
        <v>-3.4905849992016881E-4</v>
      </c>
      <c r="AD219" s="283">
        <v>-1.7645410553102248E-3</v>
      </c>
      <c r="AE219" s="282">
        <f>SUM(Y219:AB219)</f>
        <v>-2.6098457743668861E-3</v>
      </c>
      <c r="AF219" s="340">
        <v>-0.47354644633656323</v>
      </c>
      <c r="AG219" s="339">
        <v>0.75107343257243253</v>
      </c>
      <c r="AH219" s="279">
        <v>0.11237589554493273</v>
      </c>
      <c r="AI219" s="338">
        <v>-0.46244301362596846</v>
      </c>
      <c r="AJ219" s="337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</row>
    <row r="220" spans="1:337" s="1" customFormat="1" ht="15" thickBot="1" x14ac:dyDescent="0.4">
      <c r="A220" s="182"/>
      <c r="B220" s="95">
        <v>1</v>
      </c>
      <c r="C220" s="94">
        <v>0</v>
      </c>
      <c r="D220" s="287">
        <v>1</v>
      </c>
      <c r="E220" s="36">
        <v>-0.17170944425494311</v>
      </c>
      <c r="F220" s="35">
        <v>0.54071584500818481</v>
      </c>
      <c r="G220" s="286">
        <v>8.1385840586644081E-2</v>
      </c>
      <c r="H220" s="286">
        <v>-0.24011104405047692</v>
      </c>
      <c r="I220" s="34"/>
      <c r="J220" s="210"/>
      <c r="K220" s="285">
        <v>-0.24011104405047692</v>
      </c>
      <c r="L220" s="285">
        <v>0.30060480095770792</v>
      </c>
      <c r="M220" s="285">
        <v>-0.41182048830542006</v>
      </c>
      <c r="N220" s="285">
        <v>0.12889535670276478</v>
      </c>
      <c r="O220" s="133">
        <f>1/(1+EXP(-K220))</f>
        <v>0.44025898585364981</v>
      </c>
      <c r="P220" s="133">
        <f>1/(1+EXP(-L220))</f>
        <v>0.57459035877190812</v>
      </c>
      <c r="Q220" s="133">
        <f>1/(1+EXP(-M220))</f>
        <v>0.3984756826449955</v>
      </c>
      <c r="R220" s="133">
        <f>1/(1+EXP(-N220))</f>
        <v>0.53217929923275398</v>
      </c>
      <c r="S220" s="341">
        <v>0.21641876800403459</v>
      </c>
      <c r="T220" s="273">
        <f>1/(1+EXP(-S220))</f>
        <v>0.55389450092336312</v>
      </c>
      <c r="U220" s="147"/>
      <c r="V220" s="88">
        <v>-0.11152637476915922</v>
      </c>
      <c r="W220" s="278">
        <v>2.3502180136619893E-3</v>
      </c>
      <c r="X220" s="278"/>
      <c r="Y220" s="284">
        <v>2.3185992613981707E-3</v>
      </c>
      <c r="Z220" s="66">
        <v>-2.258295334365648E-3</v>
      </c>
      <c r="AA220" s="66">
        <v>-2.1756120274912579E-3</v>
      </c>
      <c r="AB220" s="88">
        <v>2.3271056488025849E-3</v>
      </c>
      <c r="AC220" s="278">
        <v>1.5149362131132698E-4</v>
      </c>
      <c r="AD220" s="283">
        <v>6.881031443693687E-5</v>
      </c>
      <c r="AE220" s="282">
        <f>SUM(Y220:AB220)</f>
        <v>2.1179754834384961E-4</v>
      </c>
      <c r="AF220" s="340">
        <v>-0.1721639251188771</v>
      </c>
      <c r="AG220" s="339">
        <v>0.54050941406487396</v>
      </c>
      <c r="AH220" s="279">
        <v>-0.24074643669550846</v>
      </c>
      <c r="AI220" s="338">
        <v>7.4335186545658113E-2</v>
      </c>
      <c r="AJ220" s="337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</row>
    <row r="221" spans="1:337" s="1" customFormat="1" ht="15" thickBot="1" x14ac:dyDescent="0.4">
      <c r="A221" s="183"/>
      <c r="B221" s="277">
        <v>1</v>
      </c>
      <c r="C221" s="276">
        <v>1</v>
      </c>
      <c r="D221" s="275">
        <v>0</v>
      </c>
      <c r="E221" s="18"/>
      <c r="F221" s="17"/>
      <c r="G221" s="274"/>
      <c r="H221" s="274"/>
      <c r="I221" s="16"/>
      <c r="J221" s="241"/>
      <c r="K221" s="270"/>
      <c r="L221" s="270"/>
      <c r="M221" s="270"/>
      <c r="N221" s="270"/>
      <c r="O221" s="129"/>
      <c r="P221" s="129"/>
      <c r="Q221" s="129"/>
      <c r="R221" s="129"/>
      <c r="S221" s="336">
        <v>-0.16276330585179721</v>
      </c>
      <c r="T221" s="273">
        <f>1/(1+EXP(-S221))</f>
        <v>0.45939876761373455</v>
      </c>
      <c r="U221" s="272"/>
      <c r="V221" s="269">
        <v>0.11484969190343364</v>
      </c>
      <c r="W221" s="263"/>
      <c r="X221" s="263"/>
      <c r="Y221" s="271"/>
      <c r="Z221" s="270"/>
      <c r="AA221" s="270"/>
      <c r="AB221" s="269"/>
      <c r="AC221" s="263"/>
      <c r="AD221" s="268"/>
      <c r="AE221" s="267"/>
      <c r="AF221" s="335"/>
      <c r="AG221" s="334"/>
      <c r="AH221" s="264"/>
      <c r="AI221" s="333"/>
      <c r="AJ221" s="332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</row>
    <row r="222" spans="1:337" s="1" customFormat="1" ht="15" thickBot="1" x14ac:dyDescent="0.4">
      <c r="A222" s="181">
        <f>A218+1</f>
        <v>54</v>
      </c>
      <c r="B222" s="108">
        <v>0</v>
      </c>
      <c r="C222" s="107">
        <v>0</v>
      </c>
      <c r="D222" s="297">
        <v>0</v>
      </c>
      <c r="E222" s="103" cm="1">
        <f t="array" ref="E222:F224">AF218:AG220</f>
        <v>-0.4269102480514082</v>
      </c>
      <c r="F222" s="286">
        <v>-0.33040443272309572</v>
      </c>
      <c r="G222" s="286" cm="1">
        <f t="array" ref="G222:G224">AI218:AI220</f>
        <v>3.7694834659487224</v>
      </c>
      <c r="H222" s="286" cm="1">
        <f t="array" ref="H222:H224">AH218:AH220</f>
        <v>0.44754587083531044</v>
      </c>
      <c r="I222" s="296">
        <f>AJ218</f>
        <v>-1.5249129966477035</v>
      </c>
      <c r="J222" s="295">
        <v>3</v>
      </c>
      <c r="K222" s="294" cm="1">
        <f t="array" ref="K222:N224" xml:space="preserve"> MMULT(E222:F224, TRANSPOSE(B222:C225))+H222:H224</f>
        <v>0.44754587083531044</v>
      </c>
      <c r="L222" s="294">
        <v>0.11714143811221472</v>
      </c>
      <c r="M222" s="294">
        <v>2.0635622783902241E-2</v>
      </c>
      <c r="N222" s="294">
        <v>-0.30976880993919348</v>
      </c>
      <c r="O222" s="135">
        <f>(EXP(K222)-EXP(-K222))/(EXP(K222)+EXP(-K222))</f>
        <v>0.41987962125429051</v>
      </c>
      <c r="P222" s="135">
        <f>1/(1+EXP(-L222))</f>
        <v>0.5292519173240976</v>
      </c>
      <c r="Q222" s="135">
        <f>1/(1+EXP(-M222))</f>
        <v>0.50515872263616413</v>
      </c>
      <c r="R222" s="135">
        <f>1/(1+EXP(-N222))</f>
        <v>0.42317117074215133</v>
      </c>
      <c r="S222" s="344" cm="1">
        <f t="array" ref="S222:S225">MMULT(TRANSPOSE(O222:R224), G222:G224)+I222</f>
        <v>-0.15366832565964961</v>
      </c>
      <c r="T222" s="273">
        <f>1/(1+EXP(-S222))</f>
        <v>0.46165833876034362</v>
      </c>
      <c r="U222" s="292" cm="1">
        <f t="array" ref="U222">0.25*(-SUMPRODUCT(D222:D225,LN(T222:T225))-SUMPRODUCT(1-D222:D225,LN(1-T222:T225)))</f>
        <v>0.60657138910116615</v>
      </c>
      <c r="V222" s="99" cm="1">
        <f t="array" ref="V222:V225">0.25*(T222:T225-D222:D225)</f>
        <v>0.11541458469008591</v>
      </c>
      <c r="W222" s="288" cm="1">
        <f t="array" ref="W222:W224" xml:space="preserve"> TRANSPOSE(MMULT( TRANSPOSE(_xlfn.ANCHORARRAY(V222)), TRANSPOSE(O222:R224)))</f>
        <v>-1.9254163724776091E-2</v>
      </c>
      <c r="X222" s="288">
        <f>SUM(_xlfn.ANCHORARRAY(V222))</f>
        <v>5.3810514854297359E-3</v>
      </c>
      <c r="Y222" s="291" cm="1">
        <f t="array" ref="Y222:AB224">(G222:G224)*(TRANSPOSE(_xlfn.ANCHORARRAY(V222))*(O222:R224)*(1-O222:R224))</f>
        <v>0.10597061492686348</v>
      </c>
      <c r="Z222" s="60">
        <v>-0.10641871932016581</v>
      </c>
      <c r="AA222" s="60">
        <v>-0.10494003562074844</v>
      </c>
      <c r="AB222" s="99">
        <v>0.10549205233838181</v>
      </c>
      <c r="AC222" s="288" cm="1">
        <f t="array" ref="AC222:AD224">MMULT((_xlfn.ANCHORARRAY(Y222)),(B222:C225))</f>
        <v>5.5201671763337179E-4</v>
      </c>
      <c r="AD222" s="290">
        <v>-9.2666698178399398E-4</v>
      </c>
      <c r="AE222" s="282">
        <f>SUM(Y222:AB222)</f>
        <v>1.039123243310458E-4</v>
      </c>
      <c r="AF222" s="340" cm="1">
        <f t="array" ref="AF222:AG224">E222:F224-3*(_xlfn.ANCHORARRAY(AC222))</f>
        <v>-0.4285662982043083</v>
      </c>
      <c r="AG222" s="339">
        <v>-0.32762443177774375</v>
      </c>
      <c r="AH222" s="289" cm="1">
        <f t="array" ref="AH222:AH224">(H222:H224)-3*(AE222:AE224)</f>
        <v>0.44723413386231731</v>
      </c>
      <c r="AI222" s="343" cm="1">
        <f t="array" ref="AI222:AI224">G222:G224-3*(_xlfn.ANCHORARRAY(W222))</f>
        <v>3.8272459571230506</v>
      </c>
      <c r="AJ222" s="342">
        <f>I222-3*(X222)</f>
        <v>-1.5410561511039926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</row>
    <row r="223" spans="1:337" s="1" customFormat="1" ht="15" thickBot="1" x14ac:dyDescent="0.4">
      <c r="A223" s="182"/>
      <c r="B223" s="95">
        <v>0</v>
      </c>
      <c r="C223" s="94">
        <v>1</v>
      </c>
      <c r="D223" s="287">
        <v>1</v>
      </c>
      <c r="E223" s="36">
        <v>-0.47354644633656323</v>
      </c>
      <c r="F223" s="35">
        <v>0.75107343257243253</v>
      </c>
      <c r="G223" s="286">
        <v>-0.46244301362596846</v>
      </c>
      <c r="H223" s="286">
        <v>0.11237589554493273</v>
      </c>
      <c r="I223" s="34"/>
      <c r="J223" s="210"/>
      <c r="K223" s="285">
        <v>0.11237589554493273</v>
      </c>
      <c r="L223" s="285">
        <v>0.8634493281173653</v>
      </c>
      <c r="M223" s="285">
        <v>-0.36117055079163052</v>
      </c>
      <c r="N223" s="285">
        <v>0.38990288178080201</v>
      </c>
      <c r="O223" s="133">
        <f>1/(1+EXP(-K223))</f>
        <v>0.52806444614867987</v>
      </c>
      <c r="P223" s="133">
        <f>1/(1+EXP(-L223))</f>
        <v>0.70338081370690841</v>
      </c>
      <c r="Q223" s="133">
        <f>1/(1+EXP(-M223))</f>
        <v>0.41067623816549392</v>
      </c>
      <c r="R223" s="133">
        <f>1/(1+EXP(-N223))</f>
        <v>0.59625931984406821</v>
      </c>
      <c r="S223" s="341">
        <v>0.18751679624012074</v>
      </c>
      <c r="T223" s="273">
        <f>1/(1+EXP(-S223))</f>
        <v>0.54674231435074816</v>
      </c>
      <c r="U223" s="147"/>
      <c r="V223" s="88">
        <v>-0.11331442141231296</v>
      </c>
      <c r="W223" s="278">
        <v>3.8676715807345052E-3</v>
      </c>
      <c r="X223" s="278"/>
      <c r="Y223" s="284">
        <v>-1.3301130075327029E-2</v>
      </c>
      <c r="Z223" s="66">
        <v>1.0932844353637908E-2</v>
      </c>
      <c r="AA223" s="66">
        <v>1.2464571098836474E-2</v>
      </c>
      <c r="AB223" s="88">
        <v>-1.2763529352011194E-2</v>
      </c>
      <c r="AC223" s="278">
        <v>-2.9895825317471925E-4</v>
      </c>
      <c r="AD223" s="283">
        <v>-1.8306849983732859E-3</v>
      </c>
      <c r="AE223" s="282">
        <f>SUM(Y223:AB223)</f>
        <v>-2.6672439748638404E-3</v>
      </c>
      <c r="AF223" s="340">
        <v>-0.47264957157703907</v>
      </c>
      <c r="AG223" s="339">
        <v>0.75656548756755237</v>
      </c>
      <c r="AH223" s="279">
        <v>0.12037762746952425</v>
      </c>
      <c r="AI223" s="338">
        <v>-0.474046028368172</v>
      </c>
      <c r="AJ223" s="337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</row>
    <row r="224" spans="1:337" s="1" customFormat="1" ht="15" thickBot="1" x14ac:dyDescent="0.4">
      <c r="A224" s="182"/>
      <c r="B224" s="95">
        <v>1</v>
      </c>
      <c r="C224" s="94">
        <v>0</v>
      </c>
      <c r="D224" s="287">
        <v>1</v>
      </c>
      <c r="E224" s="36">
        <v>-0.1721639251188771</v>
      </c>
      <c r="F224" s="35">
        <v>0.54050941406487396</v>
      </c>
      <c r="G224" s="286">
        <v>7.4335186545658113E-2</v>
      </c>
      <c r="H224" s="286">
        <v>-0.24074643669550846</v>
      </c>
      <c r="I224" s="34"/>
      <c r="J224" s="210"/>
      <c r="K224" s="285">
        <v>-0.24074643669550846</v>
      </c>
      <c r="L224" s="285">
        <v>0.29976297736936552</v>
      </c>
      <c r="M224" s="285">
        <v>-0.41291036181438556</v>
      </c>
      <c r="N224" s="285">
        <v>0.12759905225048837</v>
      </c>
      <c r="O224" s="133">
        <f>1/(1+EXP(-K224))</f>
        <v>0.44010241135028683</v>
      </c>
      <c r="P224" s="133">
        <f>1/(1+EXP(-L224))</f>
        <v>0.57438457363743101</v>
      </c>
      <c r="Q224" s="133">
        <f>1/(1+EXP(-M224))</f>
        <v>0.39821447672577465</v>
      </c>
      <c r="R224" s="133">
        <f>1/(1+EXP(-N224))</f>
        <v>0.53185655203447146</v>
      </c>
      <c r="S224" s="341">
        <v>0.2189614462198588</v>
      </c>
      <c r="T224" s="273">
        <f>1/(1+EXP(-S224))</f>
        <v>0.55452269854598712</v>
      </c>
      <c r="U224" s="147"/>
      <c r="V224" s="88">
        <v>-0.11136932536350322</v>
      </c>
      <c r="W224" s="278">
        <v>2.3367710542580925E-3</v>
      </c>
      <c r="X224" s="278"/>
      <c r="Y224" s="284">
        <v>2.1140608028354119E-3</v>
      </c>
      <c r="Z224" s="66">
        <v>-2.0592057829105616E-3</v>
      </c>
      <c r="AA224" s="66">
        <v>-1.9838955573161809E-3</v>
      </c>
      <c r="AB224" s="88">
        <v>2.1219872345347437E-3</v>
      </c>
      <c r="AC224" s="278">
        <v>1.3809167721856282E-4</v>
      </c>
      <c r="AD224" s="283">
        <v>6.2781451624182097E-5</v>
      </c>
      <c r="AE224" s="282">
        <f>SUM(Y224:AB224)</f>
        <v>1.9294669714341314E-4</v>
      </c>
      <c r="AF224" s="340">
        <v>-0.1725782001505328</v>
      </c>
      <c r="AG224" s="339">
        <v>0.54032106971000138</v>
      </c>
      <c r="AH224" s="279">
        <v>-0.24132527678693871</v>
      </c>
      <c r="AI224" s="338">
        <v>6.7324873382883843E-2</v>
      </c>
      <c r="AJ224" s="337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</row>
    <row r="225" spans="1:337" s="1" customFormat="1" ht="15" thickBot="1" x14ac:dyDescent="0.4">
      <c r="A225" s="183"/>
      <c r="B225" s="277">
        <v>1</v>
      </c>
      <c r="C225" s="276">
        <v>1</v>
      </c>
      <c r="D225" s="275">
        <v>0</v>
      </c>
      <c r="E225" s="18"/>
      <c r="F225" s="17"/>
      <c r="G225" s="274"/>
      <c r="H225" s="274"/>
      <c r="I225" s="16"/>
      <c r="J225" s="241"/>
      <c r="K225" s="270"/>
      <c r="L225" s="270"/>
      <c r="M225" s="270"/>
      <c r="N225" s="270"/>
      <c r="O225" s="129"/>
      <c r="P225" s="129"/>
      <c r="Q225" s="129"/>
      <c r="R225" s="129"/>
      <c r="S225" s="336">
        <v>-0.16597656602924848</v>
      </c>
      <c r="T225" s="273">
        <f>1/(1+EXP(-S225))</f>
        <v>0.45860085428464004</v>
      </c>
      <c r="U225" s="272"/>
      <c r="V225" s="269">
        <v>0.11465021357116001</v>
      </c>
      <c r="W225" s="263"/>
      <c r="X225" s="263"/>
      <c r="Y225" s="271"/>
      <c r="Z225" s="270"/>
      <c r="AA225" s="270"/>
      <c r="AB225" s="269"/>
      <c r="AC225" s="263"/>
      <c r="AD225" s="268"/>
      <c r="AE225" s="267"/>
      <c r="AF225" s="335"/>
      <c r="AG225" s="334"/>
      <c r="AH225" s="264"/>
      <c r="AI225" s="333"/>
      <c r="AJ225" s="332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</row>
    <row r="226" spans="1:337" s="1" customFormat="1" ht="15" thickBot="1" x14ac:dyDescent="0.4">
      <c r="A226" s="181">
        <f>A222+1</f>
        <v>55</v>
      </c>
      <c r="B226" s="108">
        <v>0</v>
      </c>
      <c r="C226" s="107">
        <v>0</v>
      </c>
      <c r="D226" s="297">
        <v>0</v>
      </c>
      <c r="E226" s="103" cm="1">
        <f t="array" ref="E226:F228">AF222:AG224</f>
        <v>-0.4285662982043083</v>
      </c>
      <c r="F226" s="286">
        <v>-0.32762443177774375</v>
      </c>
      <c r="G226" s="286" cm="1">
        <f t="array" ref="G226:G228">AI222:AI224</f>
        <v>3.8272459571230506</v>
      </c>
      <c r="H226" s="286" cm="1">
        <f t="array" ref="H226:H228">AH222:AH224</f>
        <v>0.44723413386231731</v>
      </c>
      <c r="I226" s="296">
        <f>AJ222</f>
        <v>-1.5410561511039926</v>
      </c>
      <c r="J226" s="295">
        <v>3</v>
      </c>
      <c r="K226" s="294" cm="1">
        <f t="array" ref="K226:N228" xml:space="preserve"> MMULT(E226:F228, TRANSPOSE(B226:C229))+H226:H228</f>
        <v>0.44723413386231731</v>
      </c>
      <c r="L226" s="294">
        <v>0.11960970208457355</v>
      </c>
      <c r="M226" s="294">
        <v>1.8667835658009002E-2</v>
      </c>
      <c r="N226" s="294">
        <v>-0.30895659611973475</v>
      </c>
      <c r="O226" s="135">
        <f>(EXP(K226)-EXP(-K226))/(EXP(K226)+EXP(-K226))</f>
        <v>0.41962280955930781</v>
      </c>
      <c r="P226" s="135">
        <f>1/(1+EXP(-L226))</f>
        <v>0.52986682657670681</v>
      </c>
      <c r="Q226" s="135">
        <f>1/(1+EXP(-M226))</f>
        <v>0.50466682338759272</v>
      </c>
      <c r="R226" s="135">
        <f>1/(1+EXP(-N226))</f>
        <v>0.42336944232921042</v>
      </c>
      <c r="S226" s="344" cm="1">
        <f t="array" ref="S226:S229">MMULT(TRANSPOSE(O226:R228), G226:G228)+I226</f>
        <v>-0.15670815890462109</v>
      </c>
      <c r="T226" s="273">
        <f>1/(1+EXP(-S226))</f>
        <v>0.46090293788160874</v>
      </c>
      <c r="U226" s="292" cm="1">
        <f t="array" ref="U226">0.25*(-SUMPRODUCT(D226:D229,LN(T226:T229))-SUMPRODUCT(1-D226:D229,LN(1-T226:T229)))</f>
        <v>0.60519613054295363</v>
      </c>
      <c r="V226" s="99" cm="1">
        <f t="array" ref="V226:V229">0.25*(T226:T229-D226:D229)</f>
        <v>0.11522573447040219</v>
      </c>
      <c r="W226" s="288" cm="1">
        <f t="array" ref="W226:W228" xml:space="preserve"> TRANSPOSE(MMULT( TRANSPOSE(_xlfn.ANCHORARRAY(V226)), TRANSPOSE(O226:R228)))</f>
        <v>-1.9254138249573859E-2</v>
      </c>
      <c r="X226" s="288">
        <f>SUM(_xlfn.ANCHORARRAY(V226))</f>
        <v>5.3499616694301921E-3</v>
      </c>
      <c r="Y226" s="291" cm="1">
        <f t="array" ref="Y226:AB228">(G226:G228)*(TRANSPOSE(_xlfn.ANCHORARRAY(V226))*(O226:R228)*(1-O226:R228))</f>
        <v>0.10740024722113932</v>
      </c>
      <c r="Z226" s="60">
        <v>-0.10784176598232556</v>
      </c>
      <c r="AA226" s="60">
        <v>-0.10639899059660879</v>
      </c>
      <c r="AB226" s="99">
        <v>0.1069336155886621</v>
      </c>
      <c r="AC226" s="288" cm="1">
        <f t="array" ref="AC226:AD228">MMULT((_xlfn.ANCHORARRAY(Y226)),(B226:C229))</f>
        <v>5.3462499205331193E-4</v>
      </c>
      <c r="AD226" s="290">
        <v>-9.081503936634594E-4</v>
      </c>
      <c r="AE226" s="282">
        <f>SUM(Y226:AB226)</f>
        <v>9.3106230867071038E-5</v>
      </c>
      <c r="AF226" s="340" cm="1">
        <f t="array" ref="AF226:AG228">E226:F228-3*(_xlfn.ANCHORARRAY(AC226))</f>
        <v>-0.43017017318046824</v>
      </c>
      <c r="AG226" s="339">
        <v>-0.3248999805967534</v>
      </c>
      <c r="AH226" s="289" cm="1">
        <f t="array" ref="AH226:AH228">(H226:H228)-3*(AE226:AE228)</f>
        <v>0.44695481516971608</v>
      </c>
      <c r="AI226" s="343" cm="1">
        <f t="array" ref="AI226:AI228">G226:G228-3*(_xlfn.ANCHORARRAY(W226))</f>
        <v>3.8850083718717721</v>
      </c>
      <c r="AJ226" s="342">
        <f>I226-3*(X226)</f>
        <v>-1.5571060361122833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</row>
    <row r="227" spans="1:337" s="1" customFormat="1" ht="15" thickBot="1" x14ac:dyDescent="0.4">
      <c r="A227" s="182"/>
      <c r="B227" s="95">
        <v>0</v>
      </c>
      <c r="C227" s="94">
        <v>1</v>
      </c>
      <c r="D227" s="287">
        <v>1</v>
      </c>
      <c r="E227" s="36">
        <v>-0.47264957157703907</v>
      </c>
      <c r="F227" s="35">
        <v>0.75656548756755237</v>
      </c>
      <c r="G227" s="286">
        <v>-0.474046028368172</v>
      </c>
      <c r="H227" s="286">
        <v>0.12037762746952425</v>
      </c>
      <c r="I227" s="34"/>
      <c r="J227" s="210"/>
      <c r="K227" s="285">
        <v>0.12037762746952425</v>
      </c>
      <c r="L227" s="285">
        <v>0.87694311503707667</v>
      </c>
      <c r="M227" s="285">
        <v>-0.35227194410751483</v>
      </c>
      <c r="N227" s="285">
        <v>0.40429354346003754</v>
      </c>
      <c r="O227" s="133">
        <f>1/(1+EXP(-K227))</f>
        <v>0.53005811851573814</v>
      </c>
      <c r="P227" s="133">
        <f>1/(1+EXP(-L227))</f>
        <v>0.70618835917103639</v>
      </c>
      <c r="Q227" s="133">
        <f>1/(1+EXP(-M227))</f>
        <v>0.41283158919027024</v>
      </c>
      <c r="R227" s="133">
        <f>1/(1+EXP(-N227))</f>
        <v>0.59971879157122887</v>
      </c>
      <c r="S227" s="341">
        <v>0.19076647289085558</v>
      </c>
      <c r="T227" s="273">
        <f>1/(1+EXP(-S227))</f>
        <v>0.54754751046125838</v>
      </c>
      <c r="U227" s="147"/>
      <c r="V227" s="88">
        <v>-0.11311312238468541</v>
      </c>
      <c r="W227" s="278">
        <v>3.9226359760730634E-3</v>
      </c>
      <c r="X227" s="278"/>
      <c r="Y227" s="284">
        <v>-1.3606224717735075E-2</v>
      </c>
      <c r="Z227" s="66">
        <v>1.1125590123736645E-2</v>
      </c>
      <c r="AA227" s="66">
        <v>1.2779241541158393E-2</v>
      </c>
      <c r="AB227" s="88">
        <v>-1.3023991017272588E-2</v>
      </c>
      <c r="AC227" s="278">
        <v>-2.4474947611419565E-4</v>
      </c>
      <c r="AD227" s="283">
        <v>-1.8984008935359429E-3</v>
      </c>
      <c r="AE227" s="282">
        <f>SUM(Y227:AB227)</f>
        <v>-2.7253840701126249E-3</v>
      </c>
      <c r="AF227" s="340">
        <v>-0.4719153231486965</v>
      </c>
      <c r="AG227" s="339">
        <v>0.76226069024816023</v>
      </c>
      <c r="AH227" s="279">
        <v>0.12855377967986212</v>
      </c>
      <c r="AI227" s="338">
        <v>-0.48581393629639119</v>
      </c>
      <c r="AJ227" s="33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</row>
    <row r="228" spans="1:337" s="1" customFormat="1" ht="15" thickBot="1" x14ac:dyDescent="0.4">
      <c r="A228" s="182"/>
      <c r="B228" s="95">
        <v>1</v>
      </c>
      <c r="C228" s="94">
        <v>0</v>
      </c>
      <c r="D228" s="287">
        <v>1</v>
      </c>
      <c r="E228" s="36">
        <v>-0.1725782001505328</v>
      </c>
      <c r="F228" s="35">
        <v>0.54032106971000138</v>
      </c>
      <c r="G228" s="286">
        <v>6.7324873382883843E-2</v>
      </c>
      <c r="H228" s="286">
        <v>-0.24132527678693871</v>
      </c>
      <c r="I228" s="34"/>
      <c r="J228" s="210"/>
      <c r="K228" s="285">
        <v>-0.24132527678693871</v>
      </c>
      <c r="L228" s="285">
        <v>0.29899579292306266</v>
      </c>
      <c r="M228" s="285">
        <v>-0.41390347693747154</v>
      </c>
      <c r="N228" s="285">
        <v>0.12641759277252984</v>
      </c>
      <c r="O228" s="133">
        <f>1/(1+EXP(-K228))</f>
        <v>0.439959782993322</v>
      </c>
      <c r="P228" s="133">
        <f>1/(1+EXP(-L228))</f>
        <v>0.57419701171276816</v>
      </c>
      <c r="Q228" s="133">
        <f>1/(1+EXP(-M228))</f>
        <v>0.39797651098267517</v>
      </c>
      <c r="R228" s="133">
        <f>1/(1+EXP(-N228))</f>
        <v>0.53156237511942506</v>
      </c>
      <c r="S228" s="341">
        <v>0.22152045137100629</v>
      </c>
      <c r="T228" s="273">
        <f>1/(1+EXP(-S228))</f>
        <v>0.55515475408431358</v>
      </c>
      <c r="U228" s="147"/>
      <c r="V228" s="88">
        <v>-0.1112113114789216</v>
      </c>
      <c r="W228" s="278">
        <v>2.3225846535608746E-3</v>
      </c>
      <c r="X228" s="278"/>
      <c r="Y228" s="284">
        <v>1.9114248363377132E-3</v>
      </c>
      <c r="Z228" s="66">
        <v>-1.8619077906855787E-3</v>
      </c>
      <c r="AA228" s="66">
        <v>-1.7938882458275209E-3</v>
      </c>
      <c r="AB228" s="88">
        <v>1.9186345689817612E-3</v>
      </c>
      <c r="AC228" s="278">
        <v>1.2474632315424036E-4</v>
      </c>
      <c r="AD228" s="283">
        <v>5.6726778296182492E-5</v>
      </c>
      <c r="AE228" s="282">
        <f>SUM(Y228:AB228)</f>
        <v>1.7426336880637478E-4</v>
      </c>
      <c r="AF228" s="340">
        <v>-0.17295243911999553</v>
      </c>
      <c r="AG228" s="339">
        <v>0.5401508893751128</v>
      </c>
      <c r="AH228" s="279">
        <v>-0.24184806689335783</v>
      </c>
      <c r="AI228" s="338">
        <v>6.0357119422201219E-2</v>
      </c>
      <c r="AJ228" s="337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</row>
    <row r="229" spans="1:337" s="1" customFormat="1" ht="15" thickBot="1" x14ac:dyDescent="0.4">
      <c r="A229" s="183"/>
      <c r="B229" s="277">
        <v>1</v>
      </c>
      <c r="C229" s="276">
        <v>1</v>
      </c>
      <c r="D229" s="275">
        <v>0</v>
      </c>
      <c r="E229" s="18"/>
      <c r="F229" s="17"/>
      <c r="G229" s="274"/>
      <c r="H229" s="274"/>
      <c r="I229" s="16"/>
      <c r="J229" s="241"/>
      <c r="K229" s="270"/>
      <c r="L229" s="270"/>
      <c r="M229" s="270"/>
      <c r="N229" s="270"/>
      <c r="O229" s="129"/>
      <c r="P229" s="129"/>
      <c r="Q229" s="129"/>
      <c r="R229" s="129"/>
      <c r="S229" s="336">
        <v>-0.16922410626216178</v>
      </c>
      <c r="T229" s="273">
        <f>1/(1+EXP(-S229))</f>
        <v>0.45779464425054006</v>
      </c>
      <c r="U229" s="272"/>
      <c r="V229" s="269">
        <v>0.11444866106263502</v>
      </c>
      <c r="W229" s="263"/>
      <c r="X229" s="263"/>
      <c r="Y229" s="271"/>
      <c r="Z229" s="270"/>
      <c r="AA229" s="270"/>
      <c r="AB229" s="269"/>
      <c r="AC229" s="263"/>
      <c r="AD229" s="268"/>
      <c r="AE229" s="267"/>
      <c r="AF229" s="335"/>
      <c r="AG229" s="334"/>
      <c r="AH229" s="264"/>
      <c r="AI229" s="333"/>
      <c r="AJ229" s="332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</row>
    <row r="230" spans="1:337" s="1" customFormat="1" ht="15" thickBot="1" x14ac:dyDescent="0.4">
      <c r="A230" s="181">
        <f>A226+1</f>
        <v>56</v>
      </c>
      <c r="B230" s="108">
        <v>0</v>
      </c>
      <c r="C230" s="107">
        <v>0</v>
      </c>
      <c r="D230" s="297">
        <v>0</v>
      </c>
      <c r="E230" s="103" cm="1">
        <f t="array" ref="E230:F232">AF226:AG228</f>
        <v>-0.43017017318046824</v>
      </c>
      <c r="F230" s="286">
        <v>-0.3248999805967534</v>
      </c>
      <c r="G230" s="286" cm="1">
        <f t="array" ref="G230:G232">AI226:AI228</f>
        <v>3.8850083718717721</v>
      </c>
      <c r="H230" s="286" cm="1">
        <f t="array" ref="H230:H232">AH226:AH228</f>
        <v>0.44695481516971608</v>
      </c>
      <c r="I230" s="296">
        <f>AJ226</f>
        <v>-1.5571060361122833</v>
      </c>
      <c r="J230" s="295">
        <v>3</v>
      </c>
      <c r="K230" s="294" cm="1">
        <f t="array" ref="K230:N232" xml:space="preserve"> MMULT(E230:F232, TRANSPOSE(B230:C233))+H230:H232</f>
        <v>0.44695481516971608</v>
      </c>
      <c r="L230" s="294">
        <v>0.12205483457296268</v>
      </c>
      <c r="M230" s="294">
        <v>1.6784641989247839E-2</v>
      </c>
      <c r="N230" s="294">
        <v>-0.30811533860750556</v>
      </c>
      <c r="O230" s="135">
        <f>(EXP(K230)-EXP(-K230))/(EXP(K230)+EXP(-K230))</f>
        <v>0.419392647253503</v>
      </c>
      <c r="P230" s="135">
        <f>1/(1+EXP(-L230))</f>
        <v>0.53047588379191113</v>
      </c>
      <c r="Q230" s="135">
        <f>1/(1+EXP(-M230))</f>
        <v>0.50419606198675493</v>
      </c>
      <c r="R230" s="135">
        <f>1/(1+EXP(-N230))</f>
        <v>0.42357482986766792</v>
      </c>
      <c r="S230" s="344" cm="1">
        <f t="array" ref="S230:S233">MMULT(TRANSPOSE(O230:R232), G230:G232)+I230</f>
        <v>-0.15971396564032525</v>
      </c>
      <c r="T230" s="273">
        <f>1/(1+EXP(-S230))</f>
        <v>0.46015616913571827</v>
      </c>
      <c r="U230" s="292" cm="1">
        <f t="array" ref="U230">0.25*(-SUMPRODUCT(D230:D233,LN(T230:T233))-SUMPRODUCT(1-D230:D233,LN(1-T230:T233)))</f>
        <v>0.60382664805902897</v>
      </c>
      <c r="V230" s="99" cm="1">
        <f t="array" ref="V230:V233">0.25*(T230:T233-D230:D233)</f>
        <v>0.11503904228392957</v>
      </c>
      <c r="W230" s="288" cm="1">
        <f t="array" ref="W230:W232" xml:space="preserve"> TRANSPOSE(MMULT( TRANSPOSE(_xlfn.ANCHORARRAY(V230)), TRANSPOSE(O230:R232)))</f>
        <v>-1.9252484301495967E-2</v>
      </c>
      <c r="X230" s="288">
        <f>SUM(_xlfn.ANCHORARRAY(V230))</f>
        <v>5.3177758021420163E-3</v>
      </c>
      <c r="Y230" s="291" cm="1">
        <f t="array" ref="Y230:AB232">(G230:G232)*(TRANSPOSE(_xlfn.ANCHORARRAY(V230))*(O230:R232)*(1-O230:R232))</f>
        <v>0.10882797798169677</v>
      </c>
      <c r="Z230" s="60">
        <v>-0.1092610387097192</v>
      </c>
      <c r="AA230" s="60">
        <v>-0.10785207258595365</v>
      </c>
      <c r="AB230" s="99">
        <v>0.10836871920295325</v>
      </c>
      <c r="AC230" s="288" cm="1">
        <f t="array" ref="AC230:AD232">MMULT((_xlfn.ANCHORARRAY(Y230)),(B230:C233))</f>
        <v>5.1664661699959979E-4</v>
      </c>
      <c r="AD230" s="290">
        <v>-8.9231950676595118E-4</v>
      </c>
      <c r="AE230" s="282">
        <f>SUM(Y230:AB230)</f>
        <v>8.3585888977166789E-5</v>
      </c>
      <c r="AF230" s="340" cm="1">
        <f t="array" ref="AF230:AG232">E230:F232-3*(_xlfn.ANCHORARRAY(AC230))</f>
        <v>-0.43172011303146707</v>
      </c>
      <c r="AG230" s="339">
        <v>-0.32222302207645553</v>
      </c>
      <c r="AH230" s="289" cm="1">
        <f t="array" ref="AH230:AH232">(H230:H232)-3*(AE230:AE232)</f>
        <v>0.44670405750278458</v>
      </c>
      <c r="AI230" s="343" cm="1">
        <f t="array" ref="AI230:AI232">G230:G232-3*(_xlfn.ANCHORARRAY(W230))</f>
        <v>3.9427658247762598</v>
      </c>
      <c r="AJ230" s="342">
        <f>I230-3*(X230)</f>
        <v>-1.5730593635187093</v>
      </c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</row>
    <row r="231" spans="1:337" s="1" customFormat="1" ht="15" thickBot="1" x14ac:dyDescent="0.4">
      <c r="A231" s="182"/>
      <c r="B231" s="95">
        <v>0</v>
      </c>
      <c r="C231" s="94">
        <v>1</v>
      </c>
      <c r="D231" s="287">
        <v>1</v>
      </c>
      <c r="E231" s="36">
        <v>-0.4719153231486965</v>
      </c>
      <c r="F231" s="35">
        <v>0.76226069024816023</v>
      </c>
      <c r="G231" s="286">
        <v>-0.48581393629639119</v>
      </c>
      <c r="H231" s="286">
        <v>0.12855377967986212</v>
      </c>
      <c r="I231" s="34"/>
      <c r="J231" s="210"/>
      <c r="K231" s="285">
        <v>0.12855377967986212</v>
      </c>
      <c r="L231" s="285">
        <v>0.89081446992802238</v>
      </c>
      <c r="M231" s="285">
        <v>-0.34336154346883441</v>
      </c>
      <c r="N231" s="285">
        <v>0.41889914677932583</v>
      </c>
      <c r="O231" s="133">
        <f>1/(1+EXP(-K231))</f>
        <v>0.5320942577486043</v>
      </c>
      <c r="P231" s="133">
        <f>1/(1+EXP(-L231))</f>
        <v>0.70905822196761781</v>
      </c>
      <c r="Q231" s="133">
        <f>1/(1+EXP(-M231))</f>
        <v>0.41499314976348994</v>
      </c>
      <c r="R231" s="133">
        <f>1/(1+EXP(-N231))</f>
        <v>0.60321979537172055</v>
      </c>
      <c r="S231" s="341">
        <v>0.19397349853414592</v>
      </c>
      <c r="T231" s="273">
        <f>1/(1+EXP(-S231))</f>
        <v>0.54834189472494288</v>
      </c>
      <c r="U231" s="147"/>
      <c r="V231" s="88">
        <v>-0.11291452631876428</v>
      </c>
      <c r="W231" s="278">
        <v>3.9778587124812137E-3</v>
      </c>
      <c r="X231" s="278"/>
      <c r="Y231" s="284">
        <v>-1.3914325980220297E-2</v>
      </c>
      <c r="Z231" s="66">
        <v>1.1316386499761679E-2</v>
      </c>
      <c r="AA231" s="66">
        <v>1.3097818368071595E-2</v>
      </c>
      <c r="AB231" s="88">
        <v>-1.3284170807166332E-2</v>
      </c>
      <c r="AC231" s="278">
        <v>-1.86352439094737E-4</v>
      </c>
      <c r="AD231" s="283">
        <v>-1.9677843074046523E-3</v>
      </c>
      <c r="AE231" s="282">
        <f>SUM(Y231:AB231)</f>
        <v>-2.7842919195533548E-3</v>
      </c>
      <c r="AF231" s="340">
        <v>-0.47135626583141227</v>
      </c>
      <c r="AG231" s="339">
        <v>0.76816404317037423</v>
      </c>
      <c r="AH231" s="279">
        <v>0.13690665543852218</v>
      </c>
      <c r="AI231" s="338">
        <v>-0.49774751243383486</v>
      </c>
      <c r="AJ231" s="337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</row>
    <row r="232" spans="1:337" s="1" customFormat="1" ht="15" thickBot="1" x14ac:dyDescent="0.4">
      <c r="A232" s="182"/>
      <c r="B232" s="95">
        <v>1</v>
      </c>
      <c r="C232" s="94">
        <v>0</v>
      </c>
      <c r="D232" s="287">
        <v>1</v>
      </c>
      <c r="E232" s="36">
        <v>-0.17295243911999553</v>
      </c>
      <c r="F232" s="35">
        <v>0.5401508893751128</v>
      </c>
      <c r="G232" s="286">
        <v>6.0357119422201219E-2</v>
      </c>
      <c r="H232" s="286">
        <v>-0.24184806689335783</v>
      </c>
      <c r="I232" s="34"/>
      <c r="J232" s="210"/>
      <c r="K232" s="285">
        <v>-0.24184806689335783</v>
      </c>
      <c r="L232" s="285">
        <v>0.29830282248175499</v>
      </c>
      <c r="M232" s="285">
        <v>-0.41480050601335339</v>
      </c>
      <c r="N232" s="285">
        <v>0.12535038336175944</v>
      </c>
      <c r="O232" s="133">
        <f>1/(1+EXP(-K232))</f>
        <v>0.43983097408099564</v>
      </c>
      <c r="P232" s="133">
        <f>1/(1+EXP(-L232))</f>
        <v>0.57402757533590465</v>
      </c>
      <c r="Q232" s="133">
        <f>1/(1+EXP(-M232))</f>
        <v>0.39776161038474356</v>
      </c>
      <c r="R232" s="133">
        <f>1/(1+EXP(-N232))</f>
        <v>0.53129662697701474</v>
      </c>
      <c r="S232" s="341">
        <v>0.22409817516795871</v>
      </c>
      <c r="T232" s="273">
        <f>1/(1+EXP(-S232))</f>
        <v>0.55579125263106055</v>
      </c>
      <c r="U232" s="147"/>
      <c r="V232" s="88">
        <v>-0.11105218684223486</v>
      </c>
      <c r="W232" s="278">
        <v>2.3076060551558697E-3</v>
      </c>
      <c r="X232" s="278"/>
      <c r="Y232" s="284">
        <v>1.7107189399373219E-3</v>
      </c>
      <c r="Z232" s="66">
        <v>-1.6664510575359111E-3</v>
      </c>
      <c r="AA232" s="66">
        <v>-1.6056353500683331E-3</v>
      </c>
      <c r="AB232" s="88">
        <v>1.7171274951511882E-3</v>
      </c>
      <c r="AC232" s="278">
        <v>1.1149214508285516E-4</v>
      </c>
      <c r="AD232" s="283">
        <v>5.0676437615277065E-5</v>
      </c>
      <c r="AE232" s="282">
        <f>SUM(Y232:AB232)</f>
        <v>1.5576002748426596E-4</v>
      </c>
      <c r="AF232" s="340">
        <v>-0.17328691555524409</v>
      </c>
      <c r="AG232" s="339">
        <v>0.53999886006226694</v>
      </c>
      <c r="AH232" s="279">
        <v>-0.24231534697581064</v>
      </c>
      <c r="AI232" s="338">
        <v>5.343430125673361E-2</v>
      </c>
      <c r="AJ232" s="337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</row>
    <row r="233" spans="1:337" s="1" customFormat="1" ht="15" thickBot="1" x14ac:dyDescent="0.4">
      <c r="A233" s="183"/>
      <c r="B233" s="277">
        <v>1</v>
      </c>
      <c r="C233" s="276">
        <v>1</v>
      </c>
      <c r="D233" s="275">
        <v>0</v>
      </c>
      <c r="E233" s="18"/>
      <c r="F233" s="17"/>
      <c r="G233" s="274"/>
      <c r="H233" s="274"/>
      <c r="I233" s="16"/>
      <c r="J233" s="241"/>
      <c r="K233" s="270"/>
      <c r="L233" s="270"/>
      <c r="M233" s="270"/>
      <c r="N233" s="270"/>
      <c r="O233" s="129"/>
      <c r="P233" s="129"/>
      <c r="Q233" s="129"/>
      <c r="R233" s="129"/>
      <c r="S233" s="336">
        <v>-0.17249932524060685</v>
      </c>
      <c r="T233" s="273">
        <f>1/(1+EXP(-S233))</f>
        <v>0.45698178671684636</v>
      </c>
      <c r="U233" s="272"/>
      <c r="V233" s="269">
        <v>0.11424544667921159</v>
      </c>
      <c r="W233" s="263"/>
      <c r="X233" s="263"/>
      <c r="Y233" s="271"/>
      <c r="Z233" s="270"/>
      <c r="AA233" s="270"/>
      <c r="AB233" s="269"/>
      <c r="AC233" s="263"/>
      <c r="AD233" s="268"/>
      <c r="AE233" s="267"/>
      <c r="AF233" s="335"/>
      <c r="AG233" s="334"/>
      <c r="AH233" s="264"/>
      <c r="AI233" s="333"/>
      <c r="AJ233" s="332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</row>
    <row r="234" spans="1:337" s="1" customFormat="1" ht="15" thickBot="1" x14ac:dyDescent="0.4">
      <c r="A234" s="181">
        <f>A230+1</f>
        <v>57</v>
      </c>
      <c r="B234" s="108">
        <v>0</v>
      </c>
      <c r="C234" s="107">
        <v>0</v>
      </c>
      <c r="D234" s="297">
        <v>0</v>
      </c>
      <c r="E234" s="103" cm="1">
        <f t="array" ref="E234:F236">AF230:AG232</f>
        <v>-0.43172011303146707</v>
      </c>
      <c r="F234" s="286">
        <v>-0.32222302207645553</v>
      </c>
      <c r="G234" s="286" cm="1">
        <f t="array" ref="G234:G236">AI230:AI232</f>
        <v>3.9427658247762598</v>
      </c>
      <c r="H234" s="286" cm="1">
        <f t="array" ref="H234:H236">AH230:AH232</f>
        <v>0.44670405750278458</v>
      </c>
      <c r="I234" s="296">
        <f>AJ230</f>
        <v>-1.5730593635187093</v>
      </c>
      <c r="J234" s="295">
        <v>3</v>
      </c>
      <c r="K234" s="294" cm="1">
        <f t="array" ref="K234:N236" xml:space="preserve"> MMULT(E234:F236, TRANSPOSE(B234:C237))+H234:H236</f>
        <v>0.44670405750278458</v>
      </c>
      <c r="L234" s="294">
        <v>0.12448103542632905</v>
      </c>
      <c r="M234" s="294">
        <v>1.4983944471317512E-2</v>
      </c>
      <c r="N234" s="294">
        <v>-0.30723907760513808</v>
      </c>
      <c r="O234" s="135">
        <f>(EXP(K234)-EXP(-K234))/(EXP(K234)+EXP(-K234))</f>
        <v>0.41918597367021054</v>
      </c>
      <c r="P234" s="135">
        <f>1/(1+EXP(-L234))</f>
        <v>0.53108013562449408</v>
      </c>
      <c r="Q234" s="135">
        <f>1/(1+EXP(-M234))</f>
        <v>0.50374591603244223</v>
      </c>
      <c r="R234" s="135">
        <f>1/(1+EXP(-N234))</f>
        <v>0.42378879136215536</v>
      </c>
      <c r="S234" s="344" cm="1">
        <f t="array" ref="S234:S237">MMULT(TRANSPOSE(O234:R236), G234:G236)+I234</f>
        <v>-0.16269475616098505</v>
      </c>
      <c r="T234" s="273">
        <f>1/(1+EXP(-S234))</f>
        <v>0.45941579208238525</v>
      </c>
      <c r="U234" s="292" cm="1">
        <f t="array" ref="U234">0.25*(-SUMPRODUCT(D234:D237,LN(T234:T237))-SUMPRODUCT(1-D234:D237,LN(1-T234:T237)))</f>
        <v>0.60246224619695044</v>
      </c>
      <c r="V234" s="99" cm="1">
        <f t="array" ref="V234:V237">0.25*(T234:T237-D234:D237)</f>
        <v>0.11485394802059631</v>
      </c>
      <c r="W234" s="288" cm="1">
        <f t="array" ref="W234:W236" xml:space="preserve"> TRANSPOSE(MMULT( TRANSPOSE(_xlfn.ANCHORARRAY(V234)), TRANSPOSE(O234:R236)))</f>
        <v>-1.9249454489056766E-2</v>
      </c>
      <c r="X234" s="288">
        <f>SUM(_xlfn.ANCHORARRAY(V234))</f>
        <v>5.2845103035614044E-3</v>
      </c>
      <c r="Y234" s="291" cm="1">
        <f t="array" ref="Y234:AB236">(G234:G236)*(TRANSPOSE(_xlfn.ANCHORARRAY(V234))*(O234:R236)*(1-O234:R236))</f>
        <v>0.1102530849095934</v>
      </c>
      <c r="Z234" s="60">
        <v>-0.11067645522921435</v>
      </c>
      <c r="AA234" s="60">
        <v>-0.10929896246943203</v>
      </c>
      <c r="AB234" s="99">
        <v>0.10979763844352174</v>
      </c>
      <c r="AC234" s="288" cm="1">
        <f t="array" ref="AC234:AD236">MMULT((_xlfn.ANCHORARRAY(Y234)),(B234:C237))</f>
        <v>4.9867597408970177E-4</v>
      </c>
      <c r="AD234" s="290">
        <v>-8.7881678569261268E-4</v>
      </c>
      <c r="AE234" s="282">
        <f>SUM(Y234:AB234)</f>
        <v>7.5305654468754701E-5</v>
      </c>
      <c r="AF234" s="340" cm="1">
        <f t="array" ref="AF234:AG236">E234:F236-3*(_xlfn.ANCHORARRAY(AC234))</f>
        <v>-0.43321614095373617</v>
      </c>
      <c r="AG234" s="339">
        <v>-0.31958657171937771</v>
      </c>
      <c r="AH234" s="289" cm="1">
        <f t="array" ref="AH234:AH236">(H234:H236)-3*(AE234:AE236)</f>
        <v>0.44647814053937829</v>
      </c>
      <c r="AI234" s="343" cm="1">
        <f t="array" ref="AI234:AI236">G234:G236-3*(_xlfn.ANCHORARRAY(W234))</f>
        <v>4.0005141882434305</v>
      </c>
      <c r="AJ234" s="342">
        <f>I234-3*(X234)</f>
        <v>-1.5889128944293935</v>
      </c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</row>
    <row r="235" spans="1:337" s="1" customFormat="1" ht="15" thickBot="1" x14ac:dyDescent="0.4">
      <c r="A235" s="182"/>
      <c r="B235" s="95">
        <v>0</v>
      </c>
      <c r="C235" s="94">
        <v>1</v>
      </c>
      <c r="D235" s="287">
        <v>1</v>
      </c>
      <c r="E235" s="36">
        <v>-0.47135626583141227</v>
      </c>
      <c r="F235" s="35">
        <v>0.76816404317037423</v>
      </c>
      <c r="G235" s="286">
        <v>-0.49774751243383486</v>
      </c>
      <c r="H235" s="286">
        <v>0.13690665543852218</v>
      </c>
      <c r="I235" s="34"/>
      <c r="J235" s="210"/>
      <c r="K235" s="285">
        <v>0.13690665543852218</v>
      </c>
      <c r="L235" s="285">
        <v>0.90507069860889644</v>
      </c>
      <c r="M235" s="285">
        <v>-0.33444961039289012</v>
      </c>
      <c r="N235" s="285">
        <v>0.43371443277748412</v>
      </c>
      <c r="O235" s="133">
        <f>1/(1+EXP(-K235))</f>
        <v>0.53417330344338232</v>
      </c>
      <c r="P235" s="133">
        <f>1/(1+EXP(-L235))</f>
        <v>0.71199041709126898</v>
      </c>
      <c r="Q235" s="133">
        <f>1/(1+EXP(-M235))</f>
        <v>0.41715835991661776</v>
      </c>
      <c r="R235" s="133">
        <f>1/(1+EXP(-N235))</f>
        <v>0.60676029098805284</v>
      </c>
      <c r="S235" s="341">
        <v>0.1971384567322878</v>
      </c>
      <c r="T235" s="273">
        <f>1/(1+EXP(-S235))</f>
        <v>0.54912561739707211</v>
      </c>
      <c r="U235" s="147"/>
      <c r="V235" s="88">
        <v>-0.11271859565073197</v>
      </c>
      <c r="W235" s="278">
        <v>4.0334358532591319E-3</v>
      </c>
      <c r="X235" s="278"/>
      <c r="Y235" s="284">
        <v>-1.4225304789447E-2</v>
      </c>
      <c r="Z235" s="66">
        <v>1.1504976983112796E-2</v>
      </c>
      <c r="AA235" s="66">
        <v>1.3420232657496872E-2</v>
      </c>
      <c r="AB235" s="88">
        <v>-1.354392259161942E-2</v>
      </c>
      <c r="AC235" s="278">
        <v>-1.2368993412254815E-4</v>
      </c>
      <c r="AD235" s="283">
        <v>-2.0389456085066239E-3</v>
      </c>
      <c r="AE235" s="282">
        <f>SUM(Y235:AB235)</f>
        <v>-2.8440177404567522E-3</v>
      </c>
      <c r="AF235" s="340">
        <v>-0.47098519602904465</v>
      </c>
      <c r="AG235" s="339">
        <v>0.77428087999589412</v>
      </c>
      <c r="AH235" s="279">
        <v>0.14543870865989245</v>
      </c>
      <c r="AI235" s="338">
        <v>-0.50984781999361228</v>
      </c>
      <c r="AJ235" s="337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</row>
    <row r="236" spans="1:337" s="1" customFormat="1" ht="15" thickBot="1" x14ac:dyDescent="0.4">
      <c r="A236" s="182"/>
      <c r="B236" s="95">
        <v>1</v>
      </c>
      <c r="C236" s="94">
        <v>0</v>
      </c>
      <c r="D236" s="287">
        <v>1</v>
      </c>
      <c r="E236" s="36">
        <v>-0.17328691555524409</v>
      </c>
      <c r="F236" s="35">
        <v>0.53999886006226694</v>
      </c>
      <c r="G236" s="286">
        <v>5.343430125673361E-2</v>
      </c>
      <c r="H236" s="286">
        <v>-0.24231534697581064</v>
      </c>
      <c r="I236" s="34"/>
      <c r="J236" s="210"/>
      <c r="K236" s="285">
        <v>-0.24231534697581064</v>
      </c>
      <c r="L236" s="285">
        <v>0.2976835130864563</v>
      </c>
      <c r="M236" s="285">
        <v>-0.4156022625310547</v>
      </c>
      <c r="N236" s="285">
        <v>0.12439659753121218</v>
      </c>
      <c r="O236" s="133">
        <f>1/(1+EXP(-K236))</f>
        <v>0.43971584899884991</v>
      </c>
      <c r="P236" s="133">
        <f>1/(1+EXP(-L236))</f>
        <v>0.57387613491520084</v>
      </c>
      <c r="Q236" s="133">
        <f>1/(1+EXP(-M236))</f>
        <v>0.397569567518397</v>
      </c>
      <c r="R236" s="133">
        <f>1/(1+EXP(-N236))</f>
        <v>0.53105910766042419</v>
      </c>
      <c r="S236" s="341">
        <v>0.22669713468642771</v>
      </c>
      <c r="T236" s="273">
        <f>1/(1+EXP(-S236))</f>
        <v>0.5564328094369354</v>
      </c>
      <c r="U236" s="147"/>
      <c r="V236" s="88">
        <v>-0.11089179764076615</v>
      </c>
      <c r="W236" s="278">
        <v>2.2918733343743752E-3</v>
      </c>
      <c r="X236" s="278"/>
      <c r="Y236" s="284">
        <v>1.5119816486354415E-3</v>
      </c>
      <c r="Z236" s="66">
        <v>-1.472888007715461E-3</v>
      </c>
      <c r="AA236" s="66">
        <v>-1.4191869023586791E-3</v>
      </c>
      <c r="AB236" s="88">
        <v>1.51754629670451E-3</v>
      </c>
      <c r="AC236" s="278">
        <v>9.8359394345830849E-5</v>
      </c>
      <c r="AD236" s="283">
        <v>4.4658288989048991E-5</v>
      </c>
      <c r="AE236" s="282">
        <f>SUM(Y236:AB236)</f>
        <v>1.3745303526581138E-4</v>
      </c>
      <c r="AF236" s="340">
        <v>-0.17358199373828159</v>
      </c>
      <c r="AG236" s="339">
        <v>0.53986488519529974</v>
      </c>
      <c r="AH236" s="279">
        <v>-0.24272770608160807</v>
      </c>
      <c r="AI236" s="338">
        <v>4.6558681253610484E-2</v>
      </c>
      <c r="AJ236" s="337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</row>
    <row r="237" spans="1:337" s="1" customFormat="1" ht="15" thickBot="1" x14ac:dyDescent="0.4">
      <c r="A237" s="183"/>
      <c r="B237" s="277">
        <v>1</v>
      </c>
      <c r="C237" s="276">
        <v>1</v>
      </c>
      <c r="D237" s="275">
        <v>0</v>
      </c>
      <c r="E237" s="18"/>
      <c r="F237" s="17"/>
      <c r="G237" s="274"/>
      <c r="H237" s="274"/>
      <c r="I237" s="16"/>
      <c r="J237" s="241"/>
      <c r="K237" s="270"/>
      <c r="L237" s="270"/>
      <c r="M237" s="270"/>
      <c r="N237" s="270"/>
      <c r="O237" s="129"/>
      <c r="P237" s="129"/>
      <c r="Q237" s="129"/>
      <c r="R237" s="129"/>
      <c r="S237" s="336">
        <v>-0.17579605315184055</v>
      </c>
      <c r="T237" s="273">
        <f>1/(1+EXP(-S237))</f>
        <v>0.45616382229785285</v>
      </c>
      <c r="U237" s="272"/>
      <c r="V237" s="269">
        <v>0.11404095557446321</v>
      </c>
      <c r="W237" s="263"/>
      <c r="X237" s="263"/>
      <c r="Y237" s="271"/>
      <c r="Z237" s="270"/>
      <c r="AA237" s="270"/>
      <c r="AB237" s="269"/>
      <c r="AC237" s="263"/>
      <c r="AD237" s="268"/>
      <c r="AE237" s="267"/>
      <c r="AF237" s="335"/>
      <c r="AG237" s="334"/>
      <c r="AH237" s="264"/>
      <c r="AI237" s="333"/>
      <c r="AJ237" s="332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</row>
    <row r="238" spans="1:337" s="1" customFormat="1" ht="15" thickBot="1" x14ac:dyDescent="0.4">
      <c r="A238" s="181">
        <f>A234+1</f>
        <v>58</v>
      </c>
      <c r="B238" s="108">
        <v>0</v>
      </c>
      <c r="C238" s="107">
        <v>0</v>
      </c>
      <c r="D238" s="297">
        <v>0</v>
      </c>
      <c r="E238" s="103" cm="1">
        <f t="array" ref="E238:F240">AF234:AG236</f>
        <v>-0.43321614095373617</v>
      </c>
      <c r="F238" s="286">
        <v>-0.31958657171937771</v>
      </c>
      <c r="G238" s="286" cm="1">
        <f t="array" ref="G238:G240">AI234:AI236</f>
        <v>4.0005141882434305</v>
      </c>
      <c r="H238" s="286" cm="1">
        <f t="array" ref="H238:H240">AH234:AH236</f>
        <v>0.44647814053937829</v>
      </c>
      <c r="I238" s="296">
        <f>AJ234</f>
        <v>-1.5889128944293935</v>
      </c>
      <c r="J238" s="295">
        <v>3</v>
      </c>
      <c r="K238" s="294" cm="1">
        <f t="array" ref="K238:N240" xml:space="preserve"> MMULT(E238:F240, TRANSPOSE(B238:C241))+H238:H240</f>
        <v>0.44647814053937829</v>
      </c>
      <c r="L238" s="294">
        <v>0.12689156882000058</v>
      </c>
      <c r="M238" s="294">
        <v>1.3261999585642115E-2</v>
      </c>
      <c r="N238" s="294">
        <v>-0.30632457213373554</v>
      </c>
      <c r="O238" s="135">
        <f>(EXP(K238)-EXP(-K238))/(EXP(K238)+EXP(-K238))</f>
        <v>0.41899973649715139</v>
      </c>
      <c r="P238" s="135">
        <f>1/(1+EXP(-L238))</f>
        <v>0.53168039519639654</v>
      </c>
      <c r="Q238" s="135">
        <f>1/(1+EXP(-M238))</f>
        <v>0.50331545130291344</v>
      </c>
      <c r="R238" s="135">
        <f>1/(1+EXP(-N238))</f>
        <v>0.42401212169615643</v>
      </c>
      <c r="S238" s="344" cm="1">
        <f t="array" ref="S238:S241">MMULT(TRANSPOSE(O238:R240), G238:G240)+I238</f>
        <v>-0.16565984779960607</v>
      </c>
      <c r="T238" s="273">
        <f>1/(1+EXP(-S238))</f>
        <v>0.45867949205250691</v>
      </c>
      <c r="U238" s="292" cm="1">
        <f t="array" ref="U238">0.25*(-SUMPRODUCT(D238:D241,LN(T238:T241))-SUMPRODUCT(1-D238:D241,LN(1-T238:T241)))</f>
        <v>0.60110218134108706</v>
      </c>
      <c r="V238" s="99" cm="1">
        <f t="array" ref="V238:V241">0.25*(T238:T241-D238:D241)</f>
        <v>0.11466987301312673</v>
      </c>
      <c r="W238" s="288" cm="1">
        <f t="array" ref="W238:W240" xml:space="preserve"> TRANSPOSE(MMULT( TRANSPOSE(_xlfn.ANCHORARRAY(V238)), TRANSPOSE(O238:R240)))</f>
        <v>-1.9245425175485512E-2</v>
      </c>
      <c r="X238" s="288">
        <f>SUM(_xlfn.ANCHORARRAY(V238))</f>
        <v>5.2498901265389947E-3</v>
      </c>
      <c r="Y238" s="291" cm="1">
        <f t="array" ref="Y238:AB240">(G238:G240)*(TRANSPOSE(_xlfn.ANCHORARRAY(V238))*(O238:R240)*(1-O238:R240))</f>
        <v>0.11167481090947336</v>
      </c>
      <c r="Z238" s="60">
        <v>-0.11208799929964489</v>
      </c>
      <c r="AA238" s="60">
        <v>-0.11073944483300377</v>
      </c>
      <c r="AB238" s="99">
        <v>0.11122051314224558</v>
      </c>
      <c r="AC238" s="288" cm="1">
        <f t="array" ref="AC238:AD240">MMULT((_xlfn.ANCHORARRAY(Y238)),(B238:C241))</f>
        <v>4.8106830924181387E-4</v>
      </c>
      <c r="AD238" s="290">
        <v>-8.6748615739930257E-4</v>
      </c>
      <c r="AE238" s="282">
        <f>SUM(Y238:AB238)</f>
        <v>6.7879919070285011E-5</v>
      </c>
      <c r="AF238" s="340" cm="1">
        <f t="array" ref="AF238:AG240">E238:F240-3*(_xlfn.ANCHORARRAY(AC238))</f>
        <v>-0.4346593458814616</v>
      </c>
      <c r="AG238" s="339">
        <v>-0.31698411324717979</v>
      </c>
      <c r="AH238" s="289" cm="1">
        <f t="array" ref="AH238:AH240">(H238:H240)-3*(AE238:AE240)</f>
        <v>0.44627450078216746</v>
      </c>
      <c r="AI238" s="343" cm="1">
        <f t="array" ref="AI238:AI240">G238:G240-3*(_xlfn.ANCHORARRAY(W238))</f>
        <v>4.0582504637698866</v>
      </c>
      <c r="AJ238" s="342">
        <f>I238-3*(X238)</f>
        <v>-1.6046625648090105</v>
      </c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</row>
    <row r="239" spans="1:337" s="1" customFormat="1" ht="15" thickBot="1" x14ac:dyDescent="0.4">
      <c r="A239" s="182"/>
      <c r="B239" s="95">
        <v>0</v>
      </c>
      <c r="C239" s="94">
        <v>1</v>
      </c>
      <c r="D239" s="287">
        <v>1</v>
      </c>
      <c r="E239" s="36">
        <v>-0.47098519602904465</v>
      </c>
      <c r="F239" s="35">
        <v>0.77428087999589412</v>
      </c>
      <c r="G239" s="286">
        <v>-0.50984781999361228</v>
      </c>
      <c r="H239" s="286">
        <v>0.14543870865989245</v>
      </c>
      <c r="I239" s="34"/>
      <c r="J239" s="210"/>
      <c r="K239" s="285">
        <v>0.14543870865989245</v>
      </c>
      <c r="L239" s="285">
        <v>0.91971958865578651</v>
      </c>
      <c r="M239" s="285">
        <v>-0.3255464873691522</v>
      </c>
      <c r="N239" s="285">
        <v>0.44873439262674192</v>
      </c>
      <c r="O239" s="133">
        <f>1/(1+EXP(-K239))</f>
        <v>0.53629572118651858</v>
      </c>
      <c r="P239" s="133">
        <f>1/(1+EXP(-L239))</f>
        <v>0.7149849665116611</v>
      </c>
      <c r="Q239" s="133">
        <f>1/(1+EXP(-M239))</f>
        <v>0.41932462429544504</v>
      </c>
      <c r="R239" s="133">
        <f>1/(1+EXP(-N239))</f>
        <v>0.61033828235567467</v>
      </c>
      <c r="S239" s="341">
        <v>0.20026123913167049</v>
      </c>
      <c r="T239" s="273">
        <f>1/(1+EXP(-S239))</f>
        <v>0.54989865748485511</v>
      </c>
      <c r="U239" s="147"/>
      <c r="V239" s="88">
        <v>-0.11252533562878622</v>
      </c>
      <c r="W239" s="278">
        <v>4.0893122373727164E-3</v>
      </c>
      <c r="X239" s="278"/>
      <c r="Y239" s="284">
        <v>-1.4539026682388649E-2</v>
      </c>
      <c r="Z239" s="66">
        <v>1.1691105026608891E-2</v>
      </c>
      <c r="AA239" s="66">
        <v>1.3746431014343887E-2</v>
      </c>
      <c r="AB239" s="88">
        <v>-1.3803091969067365E-2</v>
      </c>
      <c r="AC239" s="278">
        <v>-5.6660954723477402E-5</v>
      </c>
      <c r="AD239" s="283">
        <v>-2.1119869424584738E-3</v>
      </c>
      <c r="AE239" s="282">
        <f>SUM(Y239:AB239)</f>
        <v>-2.9045826105032358E-3</v>
      </c>
      <c r="AF239" s="340">
        <v>-0.47081521316487424</v>
      </c>
      <c r="AG239" s="339">
        <v>0.78061684082326954</v>
      </c>
      <c r="AH239" s="279">
        <v>0.15415245649140216</v>
      </c>
      <c r="AI239" s="338">
        <v>-0.5221157567057304</v>
      </c>
      <c r="AJ239" s="337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</row>
    <row r="240" spans="1:337" s="1" customFormat="1" ht="15" thickBot="1" x14ac:dyDescent="0.4">
      <c r="A240" s="182"/>
      <c r="B240" s="95">
        <v>1</v>
      </c>
      <c r="C240" s="94">
        <v>0</v>
      </c>
      <c r="D240" s="287">
        <v>1</v>
      </c>
      <c r="E240" s="36">
        <v>-0.17358199373828159</v>
      </c>
      <c r="F240" s="35">
        <v>0.53986488519529974</v>
      </c>
      <c r="G240" s="286">
        <v>4.6558681253610484E-2</v>
      </c>
      <c r="H240" s="286">
        <v>-0.24272770608160807</v>
      </c>
      <c r="I240" s="34"/>
      <c r="J240" s="210"/>
      <c r="K240" s="285">
        <v>-0.24272770608160807</v>
      </c>
      <c r="L240" s="285">
        <v>0.29713717911369164</v>
      </c>
      <c r="M240" s="285">
        <v>-0.41630969981988963</v>
      </c>
      <c r="N240" s="285">
        <v>0.12355518537541008</v>
      </c>
      <c r="O240" s="133">
        <f>1/(1+EXP(-K240))</f>
        <v>0.43961426033594991</v>
      </c>
      <c r="P240" s="133">
        <f>1/(1+EXP(-L240))</f>
        <v>0.57374252775061352</v>
      </c>
      <c r="Q240" s="133">
        <f>1/(1+EXP(-M240))</f>
        <v>0.39740014290772296</v>
      </c>
      <c r="R240" s="133">
        <f>1/(1+EXP(-N240))</f>
        <v>0.53084956084116586</v>
      </c>
      <c r="S240" s="341">
        <v>0.22931839068716386</v>
      </c>
      <c r="T240" s="273">
        <f>1/(1+EXP(-S240))</f>
        <v>0.5570796795642452</v>
      </c>
      <c r="U240" s="147"/>
      <c r="V240" s="88">
        <v>-0.1107300801089387</v>
      </c>
      <c r="W240" s="278">
        <v>2.2752807855513923E-3</v>
      </c>
      <c r="X240" s="278"/>
      <c r="Y240" s="284">
        <v>1.3152516312686323E-3</v>
      </c>
      <c r="Z240" s="66">
        <v>-1.2812681642414728E-3</v>
      </c>
      <c r="AA240" s="66">
        <v>-1.234591629375592E-3</v>
      </c>
      <c r="AB240" s="88">
        <v>1.3199628964303686E-3</v>
      </c>
      <c r="AC240" s="278">
        <v>8.5371267054776614E-5</v>
      </c>
      <c r="AD240" s="283">
        <v>3.8694732188895809E-5</v>
      </c>
      <c r="AE240" s="282">
        <f>SUM(Y240:AB240)</f>
        <v>1.193547340819362E-4</v>
      </c>
      <c r="AF240" s="340">
        <v>-0.17383810753944592</v>
      </c>
      <c r="AG240" s="339">
        <v>0.53974880099873301</v>
      </c>
      <c r="AH240" s="279">
        <v>-0.24308577028385386</v>
      </c>
      <c r="AI240" s="338">
        <v>3.9732838896956307E-2</v>
      </c>
      <c r="AJ240" s="337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</row>
    <row r="241" spans="1:337" s="1" customFormat="1" ht="15" thickBot="1" x14ac:dyDescent="0.4">
      <c r="A241" s="183"/>
      <c r="B241" s="277">
        <v>1</v>
      </c>
      <c r="C241" s="276">
        <v>1</v>
      </c>
      <c r="D241" s="275">
        <v>0</v>
      </c>
      <c r="E241" s="18"/>
      <c r="F241" s="17"/>
      <c r="G241" s="274"/>
      <c r="H241" s="274"/>
      <c r="I241" s="16"/>
      <c r="J241" s="241"/>
      <c r="K241" s="270"/>
      <c r="L241" s="270"/>
      <c r="M241" s="270"/>
      <c r="N241" s="270"/>
      <c r="O241" s="129"/>
      <c r="P241" s="129"/>
      <c r="Q241" s="129"/>
      <c r="R241" s="129"/>
      <c r="S241" s="336">
        <v>-0.17911037281758335</v>
      </c>
      <c r="T241" s="273">
        <f>1/(1+EXP(-S241))</f>
        <v>0.45534173140454876</v>
      </c>
      <c r="U241" s="272"/>
      <c r="V241" s="269">
        <v>0.11383543285113719</v>
      </c>
      <c r="W241" s="263"/>
      <c r="X241" s="263"/>
      <c r="Y241" s="271"/>
      <c r="Z241" s="270"/>
      <c r="AA241" s="270"/>
      <c r="AB241" s="269"/>
      <c r="AC241" s="263"/>
      <c r="AD241" s="268"/>
      <c r="AE241" s="267"/>
      <c r="AF241" s="335"/>
      <c r="AG241" s="334"/>
      <c r="AH241" s="264"/>
      <c r="AI241" s="333"/>
      <c r="AJ241" s="332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</row>
    <row r="242" spans="1:337" s="1" customFormat="1" ht="15" thickBot="1" x14ac:dyDescent="0.4">
      <c r="A242" s="181">
        <f>A238+1</f>
        <v>59</v>
      </c>
      <c r="B242" s="108">
        <v>0</v>
      </c>
      <c r="C242" s="107">
        <v>0</v>
      </c>
      <c r="D242" s="297">
        <v>0</v>
      </c>
      <c r="E242" s="103" cm="1">
        <f t="array" ref="E242:F244">AF238:AG240</f>
        <v>-0.4346593458814616</v>
      </c>
      <c r="F242" s="286">
        <v>-0.31698411324717979</v>
      </c>
      <c r="G242" s="286" cm="1">
        <f t="array" ref="G242:G244">AI238:AI240</f>
        <v>4.0582504637698866</v>
      </c>
      <c r="H242" s="286" cm="1">
        <f t="array" ref="H242:H244">AH238:AH240</f>
        <v>0.44627450078216746</v>
      </c>
      <c r="I242" s="296">
        <f>AJ238</f>
        <v>-1.6046625648090105</v>
      </c>
      <c r="J242" s="295">
        <v>3</v>
      </c>
      <c r="K242" s="294" cm="1">
        <f t="array" ref="K242:N244" xml:space="preserve"> MMULT(E242:F244, TRANSPOSE(B242:C245))+H242:H244</f>
        <v>0.44627450078216746</v>
      </c>
      <c r="L242" s="294">
        <v>0.12929038753498767</v>
      </c>
      <c r="M242" s="294">
        <v>1.161515490070586E-2</v>
      </c>
      <c r="N242" s="294">
        <v>-0.30536895834647393</v>
      </c>
      <c r="O242" s="135">
        <f>(EXP(K242)-EXP(-K242))/(EXP(K242)+EXP(-K242))</f>
        <v>0.41883183357039244</v>
      </c>
      <c r="P242" s="135">
        <f>1/(1+EXP(-L242))</f>
        <v>0.53227764663204657</v>
      </c>
      <c r="Q242" s="135">
        <f>1/(1+EXP(-M242))</f>
        <v>0.50290375607933102</v>
      </c>
      <c r="R242" s="135">
        <f>1/(1+EXP(-N242))</f>
        <v>0.42424552420908906</v>
      </c>
      <c r="S242" s="344" cm="1">
        <f t="array" ref="S242:S245">MMULT(TRANSPOSE(O242:R244), G242:G244)+I242</f>
        <v>-0.16861394831573251</v>
      </c>
      <c r="T242" s="273">
        <f>1/(1+EXP(-S242))</f>
        <v>0.45794610076324499</v>
      </c>
      <c r="U242" s="292" cm="1">
        <f t="array" ref="U242">0.25*(-SUMPRODUCT(D242:D245,LN(T242:T245))-SUMPRODUCT(1-D242:D245,LN(1-T242:T245)))</f>
        <v>0.59974593942405907</v>
      </c>
      <c r="V242" s="99" cm="1">
        <f t="array" ref="V242:V245">0.25*(T242:T245-D242:D245)</f>
        <v>0.11448652519081125</v>
      </c>
      <c r="W242" s="288" cm="1">
        <f t="array" ref="W242:W244" xml:space="preserve"> TRANSPOSE(MMULT( TRANSPOSE(_xlfn.ANCHORARRAY(V242)), TRANSPOSE(O242:R244)))</f>
        <v>-1.9240401564231714E-2</v>
      </c>
      <c r="X242" s="288">
        <f>SUM(_xlfn.ANCHORARRAY(V242))</f>
        <v>5.2142734831692183E-3</v>
      </c>
      <c r="Y242" s="291" cm="1">
        <f t="array" ref="Y242:AB244">(G242:G244)*(TRANSPOSE(_xlfn.ANCHORARRAY(V242))*(O242:R244)*(1-O242:R244))</f>
        <v>0.11309273888471531</v>
      </c>
      <c r="Z242" s="60">
        <v>-0.11349552080654912</v>
      </c>
      <c r="AA242" s="60">
        <v>-0.11217322930218798</v>
      </c>
      <c r="AB242" s="99">
        <v>0.11263761219117469</v>
      </c>
      <c r="AC242" s="288" cm="1">
        <f t="array" ref="AC242:AD244">MMULT((_xlfn.ANCHORARRAY(Y242)),(B242:C245))</f>
        <v>4.6438288898670299E-4</v>
      </c>
      <c r="AD242" s="290">
        <v>-8.5790861537443641E-4</v>
      </c>
      <c r="AE242" s="282">
        <f>SUM(Y242:AB242)</f>
        <v>6.1600967152894426E-5</v>
      </c>
      <c r="AF242" s="340" cm="1">
        <f t="array" ref="AF242:AG244">E242:F244-3*(_xlfn.ANCHORARRAY(AC242))</f>
        <v>-0.43605249454842171</v>
      </c>
      <c r="AG242" s="339">
        <v>-0.31441038740105648</v>
      </c>
      <c r="AH242" s="289" cm="1">
        <f t="array" ref="AH242:AH244">(H242:H244)-3*(AE242:AE244)</f>
        <v>0.44608969788070879</v>
      </c>
      <c r="AI242" s="343" cm="1">
        <f t="array" ref="AI242:AI244">G242:G244-3*(_xlfn.ANCHORARRAY(W242))</f>
        <v>4.1159716684625813</v>
      </c>
      <c r="AJ242" s="342">
        <f>I242-3*(X242)</f>
        <v>-1.6203053852585181</v>
      </c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</row>
    <row r="243" spans="1:337" s="1" customFormat="1" ht="15" thickBot="1" x14ac:dyDescent="0.4">
      <c r="A243" s="182"/>
      <c r="B243" s="95">
        <v>0</v>
      </c>
      <c r="C243" s="94">
        <v>1</v>
      </c>
      <c r="D243" s="287">
        <v>1</v>
      </c>
      <c r="E243" s="36">
        <v>-0.47081521316487424</v>
      </c>
      <c r="F243" s="35">
        <v>0.78061684082326954</v>
      </c>
      <c r="G243" s="286">
        <v>-0.5221157567057304</v>
      </c>
      <c r="H243" s="286">
        <v>0.15415245649140216</v>
      </c>
      <c r="I243" s="34"/>
      <c r="J243" s="210"/>
      <c r="K243" s="285">
        <v>0.15415245649140216</v>
      </c>
      <c r="L243" s="285">
        <v>0.93476929731467173</v>
      </c>
      <c r="M243" s="285">
        <v>-0.3166627566734721</v>
      </c>
      <c r="N243" s="285">
        <v>0.46395408414979744</v>
      </c>
      <c r="O243" s="133">
        <f>1/(1+EXP(-K243))</f>
        <v>0.53846197999934287</v>
      </c>
      <c r="P243" s="133">
        <f>1/(1+EXP(-L243))</f>
        <v>0.71804186998800124</v>
      </c>
      <c r="Q243" s="133">
        <f>1/(1+EXP(-M243))</f>
        <v>0.42148927422848403</v>
      </c>
      <c r="R243" s="133">
        <f>1/(1+EXP(-N243))</f>
        <v>0.61395177460342143</v>
      </c>
      <c r="S243" s="341">
        <v>0.20334427908875985</v>
      </c>
      <c r="T243" s="273">
        <f>1/(1+EXP(-S243))</f>
        <v>0.55066162310824074</v>
      </c>
      <c r="U243" s="147"/>
      <c r="V243" s="88">
        <v>-0.11233459422293982</v>
      </c>
      <c r="W243" s="278">
        <v>4.1458057902792611E-3</v>
      </c>
      <c r="X243" s="278"/>
      <c r="Y243" s="284">
        <v>-1.485537777312668E-2</v>
      </c>
      <c r="Z243" s="66">
        <v>1.187448304030821E-2</v>
      </c>
      <c r="AA243" s="66">
        <v>1.4076340299886882E-2</v>
      </c>
      <c r="AB243" s="88">
        <v>-1.406153122433907E-2</v>
      </c>
      <c r="AC243" s="278">
        <v>1.4809075547812106E-5</v>
      </c>
      <c r="AD243" s="283">
        <v>-2.1870481840308605E-3</v>
      </c>
      <c r="AE243" s="282">
        <f>SUM(Y243:AB243)</f>
        <v>-2.9660856572706583E-3</v>
      </c>
      <c r="AF243" s="340">
        <v>-0.47085964039151768</v>
      </c>
      <c r="AG243" s="339">
        <v>0.7871779853753621</v>
      </c>
      <c r="AH243" s="279">
        <v>0.16305071346321415</v>
      </c>
      <c r="AI243" s="338">
        <v>-0.53455317407656822</v>
      </c>
      <c r="AJ243" s="337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</row>
    <row r="244" spans="1:337" s="1" customFormat="1" ht="15" thickBot="1" x14ac:dyDescent="0.4">
      <c r="A244" s="182"/>
      <c r="B244" s="95">
        <v>1</v>
      </c>
      <c r="C244" s="94">
        <v>0</v>
      </c>
      <c r="D244" s="287">
        <v>1</v>
      </c>
      <c r="E244" s="36">
        <v>-0.17383810753944592</v>
      </c>
      <c r="F244" s="35">
        <v>0.53974880099873301</v>
      </c>
      <c r="G244" s="286">
        <v>3.9732838896956307E-2</v>
      </c>
      <c r="H244" s="286">
        <v>-0.24308577028385386</v>
      </c>
      <c r="I244" s="34"/>
      <c r="J244" s="210"/>
      <c r="K244" s="285">
        <v>-0.24308577028385386</v>
      </c>
      <c r="L244" s="285">
        <v>0.29666303071487915</v>
      </c>
      <c r="M244" s="285">
        <v>-0.41692387782329976</v>
      </c>
      <c r="N244" s="285">
        <v>0.1228249231754332</v>
      </c>
      <c r="O244" s="133">
        <f>1/(1+EXP(-K244))</f>
        <v>0.43952605185232629</v>
      </c>
      <c r="P244" s="133">
        <f>1/(1+EXP(-L244))</f>
        <v>0.57362656499867271</v>
      </c>
      <c r="Q244" s="133">
        <f>1/(1+EXP(-M244))</f>
        <v>0.39725307296547208</v>
      </c>
      <c r="R244" s="133">
        <f>1/(1+EXP(-N244))</f>
        <v>0.53066768618911275</v>
      </c>
      <c r="S244" s="341">
        <v>0.23196463752385643</v>
      </c>
      <c r="T244" s="273">
        <f>1/(1+EXP(-S244))</f>
        <v>0.55773252057294964</v>
      </c>
      <c r="U244" s="147"/>
      <c r="V244" s="88">
        <v>-0.11056686985676259</v>
      </c>
      <c r="W244" s="278">
        <v>2.2580253869846773E-3</v>
      </c>
      <c r="X244" s="278"/>
      <c r="Y244" s="284">
        <v>1.1205829830533678E-3</v>
      </c>
      <c r="Z244" s="66">
        <v>-1.0916477177236807E-3</v>
      </c>
      <c r="AA244" s="66">
        <v>-1.0519058770821284E-3</v>
      </c>
      <c r="AB244" s="88">
        <v>1.1244565858721674E-3</v>
      </c>
      <c r="AC244" s="278">
        <v>7.2550708790039033E-5</v>
      </c>
      <c r="AD244" s="283">
        <v>3.2808868148486749E-5</v>
      </c>
      <c r="AE244" s="282">
        <f>SUM(Y244:AB244)</f>
        <v>1.0148597411972619E-4</v>
      </c>
      <c r="AF244" s="340">
        <v>-0.17405575966581605</v>
      </c>
      <c r="AG244" s="339">
        <v>0.53965037439428754</v>
      </c>
      <c r="AH244" s="279">
        <v>-0.24339022820621303</v>
      </c>
      <c r="AI244" s="338">
        <v>3.2958762736002276E-2</v>
      </c>
      <c r="AJ244" s="337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</row>
    <row r="245" spans="1:337" s="1" customFormat="1" ht="15" thickBot="1" x14ac:dyDescent="0.4">
      <c r="A245" s="183"/>
      <c r="B245" s="277">
        <v>1</v>
      </c>
      <c r="C245" s="276">
        <v>1</v>
      </c>
      <c r="D245" s="275">
        <v>0</v>
      </c>
      <c r="E245" s="18"/>
      <c r="F245" s="17"/>
      <c r="G245" s="274"/>
      <c r="H245" s="274"/>
      <c r="I245" s="16"/>
      <c r="J245" s="241"/>
      <c r="K245" s="270"/>
      <c r="L245" s="270"/>
      <c r="M245" s="270"/>
      <c r="N245" s="270"/>
      <c r="O245" s="129"/>
      <c r="P245" s="129"/>
      <c r="Q245" s="129"/>
      <c r="R245" s="129"/>
      <c r="S245" s="336">
        <v>-0.18243693112989501</v>
      </c>
      <c r="T245" s="273">
        <f>1/(1+EXP(-S245))</f>
        <v>0.4545168494882415</v>
      </c>
      <c r="U245" s="272"/>
      <c r="V245" s="269">
        <v>0.11362921237206038</v>
      </c>
      <c r="W245" s="263"/>
      <c r="X245" s="263"/>
      <c r="Y245" s="271"/>
      <c r="Z245" s="270"/>
      <c r="AA245" s="270"/>
      <c r="AB245" s="269"/>
      <c r="AC245" s="263"/>
      <c r="AD245" s="268"/>
      <c r="AE245" s="267"/>
      <c r="AF245" s="335"/>
      <c r="AG245" s="334"/>
      <c r="AH245" s="264"/>
      <c r="AI245" s="333"/>
      <c r="AJ245" s="332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</row>
    <row r="246" spans="1:337" s="1" customFormat="1" ht="15" thickBot="1" x14ac:dyDescent="0.4">
      <c r="A246" s="181">
        <f>A242+1</f>
        <v>60</v>
      </c>
      <c r="B246" s="108">
        <v>0</v>
      </c>
      <c r="C246" s="107">
        <v>0</v>
      </c>
      <c r="D246" s="297">
        <v>0</v>
      </c>
      <c r="E246" s="103" cm="1">
        <f t="array" ref="E246:F248">AF242:AG244</f>
        <v>-0.43605249454842171</v>
      </c>
      <c r="F246" s="286">
        <v>-0.31441038740105648</v>
      </c>
      <c r="G246" s="286" cm="1">
        <f t="array" ref="G246:G248">AI242:AI244</f>
        <v>4.1159716684625813</v>
      </c>
      <c r="H246" s="286" cm="1">
        <f t="array" ref="H246:H248">AH242:AH244</f>
        <v>0.44608969788070879</v>
      </c>
      <c r="I246" s="296">
        <f>AJ242</f>
        <v>-1.6203053852585181</v>
      </c>
      <c r="J246" s="295">
        <v>3</v>
      </c>
      <c r="K246" s="294" cm="1">
        <f t="array" ref="K246:N248" xml:space="preserve"> MMULT(E246:F248, TRANSPOSE(B246:C249))+H246:H248</f>
        <v>0.44608969788070879</v>
      </c>
      <c r="L246" s="294">
        <v>0.13167931047965231</v>
      </c>
      <c r="M246" s="294">
        <v>1.0037203332287081E-2</v>
      </c>
      <c r="N246" s="294">
        <v>-0.3043731840687694</v>
      </c>
      <c r="O246" s="135">
        <f>(EXP(K246)-EXP(-K246))/(EXP(K246)+EXP(-K246))</f>
        <v>0.41867943701931504</v>
      </c>
      <c r="P246" s="135">
        <f>1/(1+EXP(-L246))</f>
        <v>0.53287234233816716</v>
      </c>
      <c r="Q246" s="135">
        <f>1/(1+EXP(-M246))</f>
        <v>0.50250927976656379</v>
      </c>
      <c r="R246" s="135">
        <f>1/(1+EXP(-N246))</f>
        <v>0.42448877161734949</v>
      </c>
      <c r="S246" s="344" cm="1">
        <f t="array" ref="S246:S249">MMULT(TRANSPOSE(O246:R248), G246:G248)+I246</f>
        <v>-0.17156718099450874</v>
      </c>
      <c r="T246" s="273">
        <f>1/(1+EXP(-S246))</f>
        <v>0.45721310704229962</v>
      </c>
      <c r="U246" s="292" cm="1">
        <f t="array" ref="U246">0.25*(-SUMPRODUCT(D246:D249,LN(T246:T249))-SUMPRODUCT(1-D246:D249,LN(1-T246:T249)))</f>
        <v>0.59839270331686012</v>
      </c>
      <c r="V246" s="99" cm="1">
        <f t="array" ref="V246:V249">0.25*(T246:T249-D246:D249)</f>
        <v>0.1143032767605749</v>
      </c>
      <c r="W246" s="288" cm="1">
        <f t="array" ref="W246:W248" xml:space="preserve"> TRANSPOSE(MMULT( TRANSPOSE(_xlfn.ANCHORARRAY(V246)), TRANSPOSE(O246:R248)))</f>
        <v>-1.9235007671041637E-2</v>
      </c>
      <c r="X246" s="288">
        <f>SUM(_xlfn.ANCHORARRAY(V246))</f>
        <v>5.1768045275362995E-3</v>
      </c>
      <c r="Y246" s="291" cm="1">
        <f t="array" ref="Y246:AB248">(G246:G248)*(TRANSPOSE(_xlfn.ANCHORARRAY(V246))*(O246:R248)*(1-O246:R248))</f>
        <v>0.11450603439152447</v>
      </c>
      <c r="Z246" s="60">
        <v>-0.114899137800029</v>
      </c>
      <c r="AA246" s="60">
        <v>-0.11360029732594187</v>
      </c>
      <c r="AB246" s="99">
        <v>0.11404880839989301</v>
      </c>
      <c r="AC246" s="288" cm="1">
        <f t="array" ref="AC246:AD248">MMULT((_xlfn.ANCHORARRAY(Y246)),(B246:C249))</f>
        <v>4.4851107395113554E-4</v>
      </c>
      <c r="AD246" s="290">
        <v>-8.5032940013599068E-4</v>
      </c>
      <c r="AE246" s="282">
        <f>SUM(Y246:AB246)</f>
        <v>5.5407665446607912E-5</v>
      </c>
      <c r="AF246" s="340" cm="1">
        <f t="array" ref="AF246:AG248">E246:F248-3*(_xlfn.ANCHORARRAY(AC246))</f>
        <v>-0.43739802777027514</v>
      </c>
      <c r="AG246" s="339">
        <v>-0.31185939920064853</v>
      </c>
      <c r="AH246" s="289" cm="1">
        <f t="array" ref="AH246:AH248">(H246:H248)-3*(AE246:AE248)</f>
        <v>0.44592347488436895</v>
      </c>
      <c r="AI246" s="343" cm="1">
        <f t="array" ref="AI246:AI248">G246:G248-3*(_xlfn.ANCHORARRAY(W246))</f>
        <v>4.1736766914757064</v>
      </c>
      <c r="AJ246" s="342">
        <f>I246-3*(X246)</f>
        <v>-1.635835798841127</v>
      </c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</row>
    <row r="247" spans="1:337" s="1" customFormat="1" ht="15" thickBot="1" x14ac:dyDescent="0.4">
      <c r="A247" s="182"/>
      <c r="B247" s="95">
        <v>0</v>
      </c>
      <c r="C247" s="94">
        <v>1</v>
      </c>
      <c r="D247" s="287">
        <v>1</v>
      </c>
      <c r="E247" s="36">
        <v>-0.47085964039151768</v>
      </c>
      <c r="F247" s="35">
        <v>0.7871779853753621</v>
      </c>
      <c r="G247" s="286">
        <v>-0.53455317407656822</v>
      </c>
      <c r="H247" s="286">
        <v>0.16305071346321415</v>
      </c>
      <c r="I247" s="34"/>
      <c r="J247" s="210"/>
      <c r="K247" s="285">
        <v>0.16305071346321415</v>
      </c>
      <c r="L247" s="285">
        <v>0.95022869883857619</v>
      </c>
      <c r="M247" s="285">
        <v>-0.30780892692830353</v>
      </c>
      <c r="N247" s="285">
        <v>0.47936905844705857</v>
      </c>
      <c r="O247" s="133">
        <f>1/(1+EXP(-K247))</f>
        <v>0.54067260967574782</v>
      </c>
      <c r="P247" s="133">
        <f>1/(1+EXP(-L247))</f>
        <v>0.7211611688808387</v>
      </c>
      <c r="Q247" s="133">
        <f>1/(1+EXP(-M247))</f>
        <v>0.4236496448475004</v>
      </c>
      <c r="R247" s="133">
        <f>1/(1+EXP(-N247))</f>
        <v>0.61759887604482633</v>
      </c>
      <c r="S247" s="341">
        <v>0.20638586096278</v>
      </c>
      <c r="T247" s="273">
        <f>1/(1+EXP(-S247))</f>
        <v>0.55141409552284648</v>
      </c>
      <c r="U247" s="147"/>
      <c r="V247" s="88">
        <v>-0.11214647611928838</v>
      </c>
      <c r="W247" s="278">
        <v>4.2025544105502993E-3</v>
      </c>
      <c r="X247" s="278"/>
      <c r="Y247" s="284">
        <v>-1.5174217540928507E-2</v>
      </c>
      <c r="Z247" s="66">
        <v>1.2054858911749495E-2</v>
      </c>
      <c r="AA247" s="66">
        <v>1.4409945734989157E-2</v>
      </c>
      <c r="AB247" s="88">
        <v>-1.4319074109545278E-2</v>
      </c>
      <c r="AC247" s="278">
        <v>9.0871625443878293E-5</v>
      </c>
      <c r="AD247" s="283">
        <v>-2.2642151977957832E-3</v>
      </c>
      <c r="AE247" s="282">
        <f>SUM(Y247:AB247)</f>
        <v>-3.0284870037351336E-3</v>
      </c>
      <c r="AF247" s="340">
        <v>-0.4711322552678493</v>
      </c>
      <c r="AG247" s="339">
        <v>0.79397063096874942</v>
      </c>
      <c r="AH247" s="279">
        <v>0.17213617447441953</v>
      </c>
      <c r="AI247" s="338">
        <v>-0.54716083730821907</v>
      </c>
      <c r="AJ247" s="33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</row>
    <row r="248" spans="1:337" s="1" customFormat="1" ht="15" thickBot="1" x14ac:dyDescent="0.4">
      <c r="A248" s="182"/>
      <c r="B248" s="95">
        <v>1</v>
      </c>
      <c r="C248" s="94">
        <v>0</v>
      </c>
      <c r="D248" s="287">
        <v>1</v>
      </c>
      <c r="E248" s="36">
        <v>-0.17405575966581605</v>
      </c>
      <c r="F248" s="35">
        <v>0.53965037439428754</v>
      </c>
      <c r="G248" s="286">
        <v>3.2958762736002276E-2</v>
      </c>
      <c r="H248" s="286">
        <v>-0.24339022820621303</v>
      </c>
      <c r="I248" s="34"/>
      <c r="J248" s="210"/>
      <c r="K248" s="285">
        <v>-0.24339022820621303</v>
      </c>
      <c r="L248" s="285">
        <v>0.2962601461880745</v>
      </c>
      <c r="M248" s="285">
        <v>-0.41744598787202908</v>
      </c>
      <c r="N248" s="285">
        <v>0.12220438652225846</v>
      </c>
      <c r="O248" s="133">
        <f>1/(1+EXP(-K248))</f>
        <v>0.43945105218577479</v>
      </c>
      <c r="P248" s="133">
        <f>1/(1+EXP(-L248))</f>
        <v>0.57352802493038735</v>
      </c>
      <c r="Q248" s="133">
        <f>1/(1+EXP(-M248))</f>
        <v>0.39712806404202533</v>
      </c>
      <c r="R248" s="133">
        <f>1/(1+EXP(-N248))</f>
        <v>0.53051313270861156</v>
      </c>
      <c r="S248" s="341">
        <v>0.23463416068912246</v>
      </c>
      <c r="T248" s="273">
        <f>1/(1+EXP(-S248))</f>
        <v>0.55839090186668505</v>
      </c>
      <c r="U248" s="147"/>
      <c r="V248" s="88">
        <v>-0.11040227453332874</v>
      </c>
      <c r="W248" s="278">
        <v>2.2397149811800438E-3</v>
      </c>
      <c r="X248" s="278"/>
      <c r="Y248" s="284">
        <v>9.2801208316608977E-4</v>
      </c>
      <c r="Z248" s="66">
        <v>-9.0406919887802935E-4</v>
      </c>
      <c r="AA248" s="66">
        <v>-8.7117332148111E-4</v>
      </c>
      <c r="AB248" s="88">
        <v>9.3108398103612427E-4</v>
      </c>
      <c r="AC248" s="278">
        <v>5.991065955501427E-5</v>
      </c>
      <c r="AD248" s="283">
        <v>2.701478215809492E-5</v>
      </c>
      <c r="AE248" s="282">
        <f>SUM(Y248:AB248)</f>
        <v>8.3853543843074685E-5</v>
      </c>
      <c r="AF248" s="340">
        <v>-0.1742354916444811</v>
      </c>
      <c r="AG248" s="339">
        <v>0.53956933004781327</v>
      </c>
      <c r="AH248" s="279">
        <v>-0.24364178883774226</v>
      </c>
      <c r="AI248" s="338">
        <v>2.6239617792462144E-2</v>
      </c>
      <c r="AJ248" s="337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</row>
    <row r="249" spans="1:337" s="1" customFormat="1" ht="15" thickBot="1" x14ac:dyDescent="0.4">
      <c r="A249" s="183"/>
      <c r="B249" s="277">
        <v>1</v>
      </c>
      <c r="C249" s="276">
        <v>1</v>
      </c>
      <c r="D249" s="275">
        <v>0</v>
      </c>
      <c r="E249" s="18"/>
      <c r="F249" s="17"/>
      <c r="G249" s="274"/>
      <c r="H249" s="274"/>
      <c r="I249" s="16"/>
      <c r="J249" s="241"/>
      <c r="K249" s="270"/>
      <c r="L249" s="270"/>
      <c r="M249" s="270"/>
      <c r="N249" s="270"/>
      <c r="O249" s="129"/>
      <c r="P249" s="129"/>
      <c r="Q249" s="129"/>
      <c r="R249" s="129"/>
      <c r="S249" s="336">
        <v>-0.18577601072763117</v>
      </c>
      <c r="T249" s="273">
        <f>1/(1+EXP(-S249))</f>
        <v>0.45368911367831405</v>
      </c>
      <c r="U249" s="272"/>
      <c r="V249" s="269">
        <v>0.11342227841957851</v>
      </c>
      <c r="W249" s="263"/>
      <c r="X249" s="263"/>
      <c r="Y249" s="271"/>
      <c r="Z249" s="270"/>
      <c r="AA249" s="270"/>
      <c r="AB249" s="269"/>
      <c r="AC249" s="263"/>
      <c r="AD249" s="268"/>
      <c r="AE249" s="267"/>
      <c r="AF249" s="335"/>
      <c r="AG249" s="334"/>
      <c r="AH249" s="264"/>
      <c r="AI249" s="333"/>
      <c r="AJ249" s="332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</row>
    <row r="250" spans="1:337" s="1" customFormat="1" ht="15" thickBot="1" x14ac:dyDescent="0.4">
      <c r="A250" s="181">
        <f>A246+1</f>
        <v>61</v>
      </c>
      <c r="B250" s="108">
        <v>0</v>
      </c>
      <c r="C250" s="107">
        <v>0</v>
      </c>
      <c r="D250" s="297">
        <v>0</v>
      </c>
      <c r="E250" s="103" cm="1">
        <f t="array" ref="E250:F252">AF246:AG248</f>
        <v>-0.43739802777027514</v>
      </c>
      <c r="F250" s="286">
        <v>-0.31185939920064853</v>
      </c>
      <c r="G250" s="286" cm="1">
        <f t="array" ref="G250:G252">AI246:AI248</f>
        <v>4.1736766914757064</v>
      </c>
      <c r="H250" s="286" cm="1">
        <f t="array" ref="H250:H252">AH246:AH248</f>
        <v>0.44592347488436895</v>
      </c>
      <c r="I250" s="296">
        <f>AJ246</f>
        <v>-1.635835798841127</v>
      </c>
      <c r="J250" s="295">
        <v>3</v>
      </c>
      <c r="K250" s="294" cm="1">
        <f t="array" ref="K250:N252" xml:space="preserve"> MMULT(E250:F252, TRANSPOSE(B250:C253))+H250:H252</f>
        <v>0.44592347488436895</v>
      </c>
      <c r="L250" s="294">
        <v>0.13406407568372042</v>
      </c>
      <c r="M250" s="294">
        <v>8.5254471140938093E-3</v>
      </c>
      <c r="N250" s="294">
        <v>-0.30333395208655473</v>
      </c>
      <c r="O250" s="135">
        <f>(EXP(K250)-EXP(-K250))/(EXP(K250)+EXP(-K250))</f>
        <v>0.41854234212299762</v>
      </c>
      <c r="P250" s="135">
        <f>1/(1+EXP(-L250))</f>
        <v>0.5334659098708896</v>
      </c>
      <c r="Q250" s="135">
        <f>1/(1+EXP(-M250))</f>
        <v>0.5021313488690925</v>
      </c>
      <c r="R250" s="135">
        <f>1/(1+EXP(-N250))</f>
        <v>0.42474267387045622</v>
      </c>
      <c r="S250" s="344" cm="1">
        <f t="array" ref="S250:S253">MMULT(TRANSPOSE(O250:R252), G250:G252)+I250</f>
        <v>-0.17451497119352299</v>
      </c>
      <c r="T250" s="273">
        <f>1/(1+EXP(-S250))</f>
        <v>0.45648164885187364</v>
      </c>
      <c r="U250" s="292" cm="1">
        <f t="array" ref="U250">0.25*(-SUMPRODUCT(D250:D253,LN(T250:T253))-SUMPRODUCT(1-D250:D253,LN(1-T250:T253)))</f>
        <v>0.59704245797914579</v>
      </c>
      <c r="V250" s="99" cm="1">
        <f t="array" ref="V250:V253">0.25*(T250:T253-D250:D253)</f>
        <v>0.11412041221296841</v>
      </c>
      <c r="W250" s="288" cm="1">
        <f t="array" ref="W250:W252" xml:space="preserve"> TRANSPOSE(MMULT( TRANSPOSE(_xlfn.ANCHORARRAY(V250)), TRANSPOSE(O250:R252)))</f>
        <v>-1.9228486446146199E-2</v>
      </c>
      <c r="X250" s="288">
        <f>SUM(_xlfn.ANCHORARRAY(V250))</f>
        <v>5.1391564268101625E-3</v>
      </c>
      <c r="Y250" s="291" cm="1">
        <f t="array" ref="Y250:AB252">(G250:G252)*(TRANSPOSE(_xlfn.ANCHORARRAY(V250))*(O250:R252)*(1-O250:R252))</f>
        <v>0.11591499759116101</v>
      </c>
      <c r="Z250" s="60">
        <v>-0.1162984064772814</v>
      </c>
      <c r="AA250" s="60">
        <v>-0.11502017316623762</v>
      </c>
      <c r="AB250" s="99">
        <v>0.1154546689077475</v>
      </c>
      <c r="AC250" s="288" cm="1">
        <f t="array" ref="AC250:AD252">MMULT((_xlfn.ANCHORARRAY(Y250)),(B250:C253))</f>
        <v>4.3449574150987436E-4</v>
      </c>
      <c r="AD250" s="290">
        <v>-8.4373756953390333E-4</v>
      </c>
      <c r="AE250" s="282">
        <f>SUM(Y250:AB250)</f>
        <v>5.1086855389487207E-5</v>
      </c>
      <c r="AF250" s="340" cm="1">
        <f t="array" ref="AF250:AG252">E250:F252-3*(_xlfn.ANCHORARRAY(AC250))</f>
        <v>-0.43870151499480475</v>
      </c>
      <c r="AG250" s="339">
        <v>-0.30932818649204685</v>
      </c>
      <c r="AH250" s="289" cm="1">
        <f t="array" ref="AH250:AH252">(H250:H252)-3*(AE250:AE252)</f>
        <v>0.44577021431820052</v>
      </c>
      <c r="AI250" s="343" cm="1">
        <f t="array" ref="AI250:AI252">G250:G252-3*(_xlfn.ANCHORARRAY(W250))</f>
        <v>4.231362150814145</v>
      </c>
      <c r="AJ250" s="342">
        <f>I250-3*(X250)</f>
        <v>-1.6512532681215575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</row>
    <row r="251" spans="1:337" s="1" customFormat="1" ht="15" thickBot="1" x14ac:dyDescent="0.4">
      <c r="A251" s="182"/>
      <c r="B251" s="95">
        <v>0</v>
      </c>
      <c r="C251" s="94">
        <v>1</v>
      </c>
      <c r="D251" s="287">
        <v>1</v>
      </c>
      <c r="E251" s="36">
        <v>-0.4711322552678493</v>
      </c>
      <c r="F251" s="35">
        <v>0.79397063096874942</v>
      </c>
      <c r="G251" s="286">
        <v>-0.54716083730821907</v>
      </c>
      <c r="H251" s="286">
        <v>0.17213617447441953</v>
      </c>
      <c r="I251" s="34"/>
      <c r="J251" s="210"/>
      <c r="K251" s="285">
        <v>0.17213617447441953</v>
      </c>
      <c r="L251" s="285">
        <v>0.96610680544316896</v>
      </c>
      <c r="M251" s="285">
        <v>-0.29899608079342976</v>
      </c>
      <c r="N251" s="285">
        <v>0.49497455017531966</v>
      </c>
      <c r="O251" s="133">
        <f>1/(1+EXP(-K251))</f>
        <v>0.54292809621948523</v>
      </c>
      <c r="P251" s="133">
        <f>1/(1+EXP(-L251))</f>
        <v>0.7243428218090785</v>
      </c>
      <c r="Q251" s="133">
        <f>1/(1+EXP(-M251))</f>
        <v>0.42580291790442448</v>
      </c>
      <c r="R251" s="133">
        <f>1/(1+EXP(-N251))</f>
        <v>0.62127760707596724</v>
      </c>
      <c r="S251" s="341">
        <v>0.20939343144671518</v>
      </c>
      <c r="T251" s="273">
        <f>1/(1+EXP(-S251))</f>
        <v>0.55215792232453265</v>
      </c>
      <c r="U251" s="147"/>
      <c r="V251" s="88">
        <v>-0.11196051941886684</v>
      </c>
      <c r="W251" s="278">
        <v>4.2606598154706632E-3</v>
      </c>
      <c r="X251" s="278"/>
      <c r="Y251" s="284">
        <v>-1.5495485212456889E-2</v>
      </c>
      <c r="Z251" s="66">
        <v>1.2231884648474954E-2</v>
      </c>
      <c r="AA251" s="66">
        <v>1.4747137033079245E-2</v>
      </c>
      <c r="AB251" s="88">
        <v>-1.4575596321404391E-2</v>
      </c>
      <c r="AC251" s="278">
        <v>1.71540711674854E-4</v>
      </c>
      <c r="AD251" s="283">
        <v>-2.3437116729294362E-3</v>
      </c>
      <c r="AE251" s="282">
        <f>SUM(Y251:AB251)</f>
        <v>-3.0920598523070802E-3</v>
      </c>
      <c r="AF251" s="340">
        <v>-0.47164687740287387</v>
      </c>
      <c r="AG251" s="339">
        <v>0.80100176598753769</v>
      </c>
      <c r="AH251" s="279">
        <v>0.18141235403134076</v>
      </c>
      <c r="AI251" s="338">
        <v>-0.55994281675463109</v>
      </c>
      <c r="AJ251" s="337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</row>
    <row r="252" spans="1:337" s="1" customFormat="1" ht="15" thickBot="1" x14ac:dyDescent="0.4">
      <c r="A252" s="182"/>
      <c r="B252" s="95">
        <v>1</v>
      </c>
      <c r="C252" s="94">
        <v>0</v>
      </c>
      <c r="D252" s="287">
        <v>1</v>
      </c>
      <c r="E252" s="36">
        <v>-0.1742354916444811</v>
      </c>
      <c r="F252" s="35">
        <v>0.53956933004781327</v>
      </c>
      <c r="G252" s="286">
        <v>2.6239617792462144E-2</v>
      </c>
      <c r="H252" s="286">
        <v>-0.24364178883774226</v>
      </c>
      <c r="I252" s="34"/>
      <c r="J252" s="210"/>
      <c r="K252" s="285">
        <v>-0.24364178883774226</v>
      </c>
      <c r="L252" s="285">
        <v>0.29592754121007103</v>
      </c>
      <c r="M252" s="285">
        <v>-0.41787728048222339</v>
      </c>
      <c r="N252" s="285">
        <v>0.1216920495655899</v>
      </c>
      <c r="O252" s="133">
        <f>1/(1+EXP(-K252))</f>
        <v>0.43938908523740189</v>
      </c>
      <c r="P252" s="133">
        <f>1/(1+EXP(-L252))</f>
        <v>0.57344666988275927</v>
      </c>
      <c r="Q252" s="133">
        <f>1/(1+EXP(-M252))</f>
        <v>0.3970248096846184</v>
      </c>
      <c r="R252" s="133">
        <f>1/(1+EXP(-N252))</f>
        <v>0.53038552348929313</v>
      </c>
      <c r="S252" s="341">
        <v>0.23733320616444242</v>
      </c>
      <c r="T252" s="273">
        <f>1/(1+EXP(-S252))</f>
        <v>0.55905635556764777</v>
      </c>
      <c r="U252" s="147"/>
      <c r="V252" s="88">
        <v>-0.11023591110808806</v>
      </c>
      <c r="W252" s="278">
        <v>2.2211746038082875E-3</v>
      </c>
      <c r="X252" s="278"/>
      <c r="Y252" s="284">
        <v>7.376182441608389E-4</v>
      </c>
      <c r="Z252" s="66">
        <v>-7.1860259523182969E-4</v>
      </c>
      <c r="AA252" s="66">
        <v>-6.9246478147737235E-4</v>
      </c>
      <c r="AB252" s="88">
        <v>7.3993791921269758E-4</v>
      </c>
      <c r="AC252" s="278">
        <v>4.7473137735325232E-5</v>
      </c>
      <c r="AD252" s="283">
        <v>2.1335323980867888E-5</v>
      </c>
      <c r="AE252" s="282">
        <f>SUM(Y252:AB252)</f>
        <v>6.648878666433444E-5</v>
      </c>
      <c r="AF252" s="340">
        <v>-0.17437791105768707</v>
      </c>
      <c r="AG252" s="339">
        <v>0.53950532407587071</v>
      </c>
      <c r="AH252" s="279">
        <v>-0.24384125519773528</v>
      </c>
      <c r="AI252" s="338">
        <v>1.9576093981037282E-2</v>
      </c>
      <c r="AJ252" s="337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</row>
    <row r="253" spans="1:337" s="1" customFormat="1" ht="15" thickBot="1" x14ac:dyDescent="0.4">
      <c r="A253" s="183"/>
      <c r="B253" s="277">
        <v>1</v>
      </c>
      <c r="C253" s="276">
        <v>1</v>
      </c>
      <c r="D253" s="275">
        <v>0</v>
      </c>
      <c r="E253" s="18"/>
      <c r="F253" s="17"/>
      <c r="G253" s="274"/>
      <c r="H253" s="274"/>
      <c r="I253" s="16"/>
      <c r="J253" s="241"/>
      <c r="K253" s="270"/>
      <c r="L253" s="270"/>
      <c r="M253" s="270"/>
      <c r="N253" s="270"/>
      <c r="O253" s="129"/>
      <c r="P253" s="129"/>
      <c r="Q253" s="129"/>
      <c r="R253" s="129"/>
      <c r="S253" s="336">
        <v>-0.18911886330245542</v>
      </c>
      <c r="T253" s="273">
        <f>1/(1+EXP(-S253))</f>
        <v>0.45286069896318659</v>
      </c>
      <c r="U253" s="272"/>
      <c r="V253" s="269">
        <v>0.11321517474079665</v>
      </c>
      <c r="W253" s="263"/>
      <c r="X253" s="263"/>
      <c r="Y253" s="271"/>
      <c r="Z253" s="270"/>
      <c r="AA253" s="270"/>
      <c r="AB253" s="269"/>
      <c r="AC253" s="263"/>
      <c r="AD253" s="268"/>
      <c r="AE253" s="267"/>
      <c r="AF253" s="335"/>
      <c r="AG253" s="334"/>
      <c r="AH253" s="264"/>
      <c r="AI253" s="333"/>
      <c r="AJ253" s="332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</row>
    <row r="254" spans="1:337" s="1" customFormat="1" ht="15" thickBot="1" x14ac:dyDescent="0.4">
      <c r="A254" s="181">
        <f>A250+1</f>
        <v>62</v>
      </c>
      <c r="B254" s="108">
        <v>0</v>
      </c>
      <c r="C254" s="107">
        <v>0</v>
      </c>
      <c r="D254" s="297">
        <v>0</v>
      </c>
      <c r="E254" s="103" cm="1">
        <f t="array" ref="E254:F256">AF250:AG252</f>
        <v>-0.43870151499480475</v>
      </c>
      <c r="F254" s="286">
        <v>-0.30932818649204685</v>
      </c>
      <c r="G254" s="286" cm="1">
        <f t="array" ref="G254:G256">AI250:AI252</f>
        <v>4.231362150814145</v>
      </c>
      <c r="H254" s="286" cm="1">
        <f t="array" ref="H254:H256">AH250:AH252</f>
        <v>0.44577021431820052</v>
      </c>
      <c r="I254" s="296">
        <f>AJ250</f>
        <v>-1.6512532681215575</v>
      </c>
      <c r="J254" s="295">
        <v>3</v>
      </c>
      <c r="K254" s="294" cm="1">
        <f t="array" ref="K254:N256" xml:space="preserve"> MMULT(E254:F256, TRANSPOSE(B254:C257))+H254:H256</f>
        <v>0.44577021431820052</v>
      </c>
      <c r="L254" s="294">
        <v>0.13644202782615367</v>
      </c>
      <c r="M254" s="294">
        <v>7.0686993233957662E-3</v>
      </c>
      <c r="N254" s="294">
        <v>-0.30225948716865103</v>
      </c>
      <c r="O254" s="135">
        <f>(EXP(K254)-EXP(-K254))/(EXP(K254)+EXP(-K254))</f>
        <v>0.4184159212807021</v>
      </c>
      <c r="P254" s="135">
        <f>1/(1+EXP(-L254))</f>
        <v>0.53405768730557424</v>
      </c>
      <c r="Q254" s="135">
        <f>1/(1+EXP(-M254))</f>
        <v>0.5017671674725892</v>
      </c>
      <c r="R254" s="135">
        <f>1/(1+EXP(-N254))</f>
        <v>0.42500522589549039</v>
      </c>
      <c r="S254" s="344" cm="1">
        <f t="array" ref="S254:S257">MMULT(TRANSPOSE(O254:R256), G254:G256)+I254</f>
        <v>-0.17748054118520962</v>
      </c>
      <c r="T254" s="273">
        <f>1/(1+EXP(-S254))</f>
        <v>0.45574596817314883</v>
      </c>
      <c r="U254" s="292" cm="1">
        <f t="array" ref="U254">0.25*(-SUMPRODUCT(D254:D257,LN(T254:T257))-SUMPRODUCT(1-D254:D257,LN(1-T254:T257)))</f>
        <v>0.59569365991096856</v>
      </c>
      <c r="V254" s="99" cm="1">
        <f t="array" ref="V254:V257">0.25*(T254:T257-D254:D257)</f>
        <v>0.11393649204328721</v>
      </c>
      <c r="W254" s="288" cm="1">
        <f t="array" ref="W254:W256" xml:space="preserve"> TRANSPOSE(MMULT( TRANSPOSE(_xlfn.ANCHORARRAY(V254)), TRANSPOSE(O254:R256)))</f>
        <v>-1.9222878191369627E-2</v>
      </c>
      <c r="X254" s="288">
        <f>SUM(_xlfn.ANCHORARRAY(V254))</f>
        <v>5.097719443701576E-3</v>
      </c>
      <c r="Y254" s="291" cm="1">
        <f t="array" ref="Y254:AB256">(G254:G256)*(TRANSPOSE(_xlfn.ANCHORARRAY(V254))*(O254:R256)*(1-O254:R256))</f>
        <v>0.11731775711160607</v>
      </c>
      <c r="Z254" s="60">
        <v>-0.11769407546927702</v>
      </c>
      <c r="AA254" s="60">
        <v>-0.11643344946954773</v>
      </c>
      <c r="AB254" s="99">
        <v>0.1168541702679486</v>
      </c>
      <c r="AC254" s="288" cm="1">
        <f t="array" ref="AC254:AD256">MMULT((_xlfn.ANCHORARRAY(Y254)),(B254:C257))</f>
        <v>4.2072079840087262E-4</v>
      </c>
      <c r="AD254" s="290">
        <v>-8.3990520132841417E-4</v>
      </c>
      <c r="AE254" s="282">
        <f>SUM(Y254:AB254)</f>
        <v>4.440244072992372E-5</v>
      </c>
      <c r="AF254" s="340" cm="1">
        <f t="array" ref="AF254:AG256">E254:F256-3*(_xlfn.ANCHORARRAY(AC254))</f>
        <v>-0.43996367739000736</v>
      </c>
      <c r="AG254" s="339">
        <v>-0.30680847088806162</v>
      </c>
      <c r="AH254" s="289" cm="1">
        <f t="array" ref="AH254:AH256">(H254:H256)-3*(AE254:AE256)</f>
        <v>0.44563700699601072</v>
      </c>
      <c r="AI254" s="343" cm="1">
        <f t="array" ref="AI254:AI256">G254:G256-3*(_xlfn.ANCHORARRAY(W254))</f>
        <v>4.2890307853882543</v>
      </c>
      <c r="AJ254" s="342">
        <f>I254-3*(X254)</f>
        <v>-1.6665464264526622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</row>
    <row r="255" spans="1:337" s="1" customFormat="1" ht="15" thickBot="1" x14ac:dyDescent="0.4">
      <c r="A255" s="182"/>
      <c r="B255" s="95">
        <v>0</v>
      </c>
      <c r="C255" s="94">
        <v>1</v>
      </c>
      <c r="D255" s="287">
        <v>1</v>
      </c>
      <c r="E255" s="36">
        <v>-0.47164687740287387</v>
      </c>
      <c r="F255" s="35">
        <v>0.80100176598753769</v>
      </c>
      <c r="G255" s="286">
        <v>-0.55994281675463109</v>
      </c>
      <c r="H255" s="286">
        <v>0.18141235403134076</v>
      </c>
      <c r="I255" s="34"/>
      <c r="J255" s="210"/>
      <c r="K255" s="285">
        <v>0.18141235403134076</v>
      </c>
      <c r="L255" s="285">
        <v>0.98241412001887851</v>
      </c>
      <c r="M255" s="285">
        <v>-0.2902345233715331</v>
      </c>
      <c r="N255" s="285">
        <v>0.51076724261600459</v>
      </c>
      <c r="O255" s="133">
        <f>1/(1+EXP(-K255))</f>
        <v>0.54522911398102969</v>
      </c>
      <c r="P255" s="133">
        <f>1/(1+EXP(-L255))</f>
        <v>0.72758696780498211</v>
      </c>
      <c r="Q255" s="133">
        <f>1/(1+EXP(-M255))</f>
        <v>0.42794645283385302</v>
      </c>
      <c r="R255" s="133">
        <f>1/(1+EXP(-N255))</f>
        <v>0.62498631681812089</v>
      </c>
      <c r="S255" s="341">
        <v>0.21235570436953499</v>
      </c>
      <c r="T255" s="273">
        <f>1/(1+EXP(-S255))</f>
        <v>0.55289031814812017</v>
      </c>
      <c r="U255" s="147"/>
      <c r="V255" s="88">
        <v>-0.11177742046296996</v>
      </c>
      <c r="W255" s="278">
        <v>4.3181919332698909E-3</v>
      </c>
      <c r="X255" s="278"/>
      <c r="Y255" s="284">
        <v>-1.5818970404333239E-2</v>
      </c>
      <c r="Z255" s="66">
        <v>1.2405393724623317E-2</v>
      </c>
      <c r="AA255" s="66">
        <v>1.5088038200490038E-2</v>
      </c>
      <c r="AB255" s="88">
        <v>-1.4830887899488344E-2</v>
      </c>
      <c r="AC255" s="278">
        <v>2.5715030100169345E-4</v>
      </c>
      <c r="AD255" s="283">
        <v>-2.4254941748650272E-3</v>
      </c>
      <c r="AE255" s="282">
        <f>SUM(Y255:AB255)</f>
        <v>-3.1564263787082283E-3</v>
      </c>
      <c r="AF255" s="340">
        <v>-0.47241832830587893</v>
      </c>
      <c r="AG255" s="339">
        <v>0.80827824851213281</v>
      </c>
      <c r="AH255" s="279">
        <v>0.19088163316746545</v>
      </c>
      <c r="AI255" s="338">
        <v>-0.57289739255444072</v>
      </c>
      <c r="AJ255" s="337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</row>
    <row r="256" spans="1:337" s="1" customFormat="1" ht="15" thickBot="1" x14ac:dyDescent="0.4">
      <c r="A256" s="182"/>
      <c r="B256" s="95">
        <v>1</v>
      </c>
      <c r="C256" s="94">
        <v>0</v>
      </c>
      <c r="D256" s="287">
        <v>1</v>
      </c>
      <c r="E256" s="36">
        <v>-0.17437791105768707</v>
      </c>
      <c r="F256" s="35">
        <v>0.53950532407587071</v>
      </c>
      <c r="G256" s="286">
        <v>1.9576093981037282E-2</v>
      </c>
      <c r="H256" s="286">
        <v>-0.24384125519773528</v>
      </c>
      <c r="I256" s="34"/>
      <c r="J256" s="210"/>
      <c r="K256" s="285">
        <v>-0.24384125519773528</v>
      </c>
      <c r="L256" s="285">
        <v>0.29566406887813546</v>
      </c>
      <c r="M256" s="285">
        <v>-0.41821916625542233</v>
      </c>
      <c r="N256" s="285">
        <v>0.12128615782044835</v>
      </c>
      <c r="O256" s="133">
        <f>1/(1+EXP(-K256))</f>
        <v>0.43933995201775272</v>
      </c>
      <c r="P256" s="133">
        <f>1/(1+EXP(-L256))</f>
        <v>0.57338222183165932</v>
      </c>
      <c r="Q256" s="133">
        <f>1/(1+EXP(-M256))</f>
        <v>0.3969429664425389</v>
      </c>
      <c r="R256" s="133">
        <f>1/(1+EXP(-N256))</f>
        <v>0.53028442405925869</v>
      </c>
      <c r="S256" s="341">
        <v>0.24005038343942919</v>
      </c>
      <c r="T256" s="273">
        <f>1/(1+EXP(-S256))</f>
        <v>0.55972606543645953</v>
      </c>
      <c r="U256" s="147"/>
      <c r="V256" s="88">
        <v>-0.11006848364088512</v>
      </c>
      <c r="W256" s="278">
        <v>2.2006784877849975E-3</v>
      </c>
      <c r="X256" s="278"/>
      <c r="Y256" s="284">
        <v>5.4940068098061588E-4</v>
      </c>
      <c r="Z256" s="66">
        <v>-5.3525816026555695E-4</v>
      </c>
      <c r="AA256" s="66">
        <v>-5.1579309371773666E-4</v>
      </c>
      <c r="AB256" s="88">
        <v>5.5103061051945659E-4</v>
      </c>
      <c r="AC256" s="278">
        <v>3.5237516801719937E-5</v>
      </c>
      <c r="AD256" s="283">
        <v>1.5772450253899646E-5</v>
      </c>
      <c r="AE256" s="282">
        <f>SUM(Y256:AB256)</f>
        <v>4.9380037516778873E-5</v>
      </c>
      <c r="AF256" s="340">
        <v>-0.17448362360809222</v>
      </c>
      <c r="AG256" s="339">
        <v>0.53945800672510902</v>
      </c>
      <c r="AH256" s="279">
        <v>-0.24398939531028563</v>
      </c>
      <c r="AI256" s="338">
        <v>1.297405851768229E-2</v>
      </c>
      <c r="AJ256" s="337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</row>
    <row r="257" spans="1:337" s="1" customFormat="1" ht="15" thickBot="1" x14ac:dyDescent="0.4">
      <c r="A257" s="183"/>
      <c r="B257" s="277">
        <v>1</v>
      </c>
      <c r="C257" s="276">
        <v>1</v>
      </c>
      <c r="D257" s="275">
        <v>0</v>
      </c>
      <c r="E257" s="18"/>
      <c r="F257" s="17"/>
      <c r="G257" s="274"/>
      <c r="H257" s="274"/>
      <c r="I257" s="16"/>
      <c r="J257" s="241"/>
      <c r="K257" s="270"/>
      <c r="L257" s="270"/>
      <c r="M257" s="270"/>
      <c r="N257" s="270"/>
      <c r="O257" s="129"/>
      <c r="P257" s="129"/>
      <c r="Q257" s="129"/>
      <c r="R257" s="129"/>
      <c r="S257" s="336">
        <v>-0.19247794231934012</v>
      </c>
      <c r="T257" s="273">
        <f>1/(1+EXP(-S257))</f>
        <v>0.45202852601707777</v>
      </c>
      <c r="U257" s="272"/>
      <c r="V257" s="269">
        <v>0.11300713150426944</v>
      </c>
      <c r="W257" s="263"/>
      <c r="X257" s="263"/>
      <c r="Y257" s="271"/>
      <c r="Z257" s="270"/>
      <c r="AA257" s="270"/>
      <c r="AB257" s="269"/>
      <c r="AC257" s="263"/>
      <c r="AD257" s="268"/>
      <c r="AE257" s="267"/>
      <c r="AF257" s="335"/>
      <c r="AG257" s="334"/>
      <c r="AH257" s="264"/>
      <c r="AI257" s="333"/>
      <c r="AJ257" s="332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</row>
    <row r="258" spans="1:337" s="1" customFormat="1" ht="15" thickBot="1" x14ac:dyDescent="0.4">
      <c r="A258" s="181">
        <f>A254+1</f>
        <v>63</v>
      </c>
      <c r="B258" s="108">
        <v>0</v>
      </c>
      <c r="C258" s="107">
        <v>0</v>
      </c>
      <c r="D258" s="297">
        <v>0</v>
      </c>
      <c r="E258" s="103" cm="1">
        <f t="array" ref="E258:F260">AF254:AG256</f>
        <v>-0.43996367739000736</v>
      </c>
      <c r="F258" s="286">
        <v>-0.30680847088806162</v>
      </c>
      <c r="G258" s="286" cm="1">
        <f t="array" ref="G258:G260">AI254:AI256</f>
        <v>4.2890307853882543</v>
      </c>
      <c r="H258" s="286" cm="1">
        <f t="array" ref="H258:H260">AH254:AH256</f>
        <v>0.44563700699601072</v>
      </c>
      <c r="I258" s="296">
        <f>AJ254</f>
        <v>-1.6665464264526622</v>
      </c>
      <c r="J258" s="295">
        <v>3</v>
      </c>
      <c r="K258" s="294" cm="1">
        <f t="array" ref="K258:N260" xml:space="preserve"> MMULT(E258:F260, TRANSPOSE(B258:C261))+H258:H260</f>
        <v>0.44563700699601072</v>
      </c>
      <c r="L258" s="294">
        <v>0.1388285361079491</v>
      </c>
      <c r="M258" s="294">
        <v>5.6733296060033633E-3</v>
      </c>
      <c r="N258" s="294">
        <v>-0.30113514128205821</v>
      </c>
      <c r="O258" s="135">
        <f>(EXP(K258)-EXP(-K258))/(EXP(K258)+EXP(-K258))</f>
        <v>0.41830602869093109</v>
      </c>
      <c r="P258" s="135">
        <f>1/(1+EXP(-L258))</f>
        <v>0.5346514976567468</v>
      </c>
      <c r="Q258" s="135">
        <f>1/(1+EXP(-M258))</f>
        <v>0.50141832859723012</v>
      </c>
      <c r="R258" s="135">
        <f>1/(1+EXP(-N258))</f>
        <v>0.42528001194388299</v>
      </c>
      <c r="S258" s="344" cm="1">
        <f t="array" ref="S258:S261">MMULT(TRANSPOSE(O258:R260), G258:G260)+I258</f>
        <v>-0.18042432841019251</v>
      </c>
      <c r="T258" s="273">
        <f>1/(1+EXP(-S258))</f>
        <v>0.45501588217550759</v>
      </c>
      <c r="U258" s="292" cm="1">
        <f t="array" ref="U258">0.25*(-SUMPRODUCT(D258:D261,LN(T258:T261))-SUMPRODUCT(1-D258:D261,LN(1-T258:T261)))</f>
        <v>0.59434825273032099</v>
      </c>
      <c r="V258" s="99" cm="1">
        <f t="array" ref="V258:V261">0.25*(T258:T261-D258:D261)</f>
        <v>0.1137539705438769</v>
      </c>
      <c r="W258" s="288" cm="1">
        <f t="array" ref="W258:W260" xml:space="preserve"> TRANSPOSE(MMULT( TRANSPOSE(_xlfn.ANCHORARRAY(V258)), TRANSPOSE(O258:R260)))</f>
        <v>-1.921412043237504E-2</v>
      </c>
      <c r="X258" s="288">
        <f>SUM(_xlfn.ANCHORARRAY(V258))</f>
        <v>5.0602656683312319E-3</v>
      </c>
      <c r="Y258" s="291" cm="1">
        <f t="array" ref="Y258:AB260">(G258:G260)*(TRANSPOSE(_xlfn.ANCHORARRAY(V258))*(O258:R260)*(1-O258:R260))</f>
        <v>0.11871741034536513</v>
      </c>
      <c r="Z258" s="60">
        <v>-0.11908428748837725</v>
      </c>
      <c r="AA258" s="60">
        <v>-0.11783847099656401</v>
      </c>
      <c r="AB258" s="99">
        <v>0.11824964656974267</v>
      </c>
      <c r="AC258" s="288" cm="1">
        <f t="array" ref="AC258:AD260">MMULT((_xlfn.ANCHORARRAY(Y258)),(B258:C261))</f>
        <v>4.1117557317865705E-4</v>
      </c>
      <c r="AD258" s="290">
        <v>-8.3464091863458267E-4</v>
      </c>
      <c r="AE258" s="282">
        <f>SUM(Y258:AB258)</f>
        <v>4.4298430166539449E-5</v>
      </c>
      <c r="AF258" s="340" cm="1">
        <f t="array" ref="AF258:AG260">E258:F260-3*(_xlfn.ANCHORARRAY(AC258))</f>
        <v>-0.44119720410954333</v>
      </c>
      <c r="AG258" s="339">
        <v>-0.3043045481321579</v>
      </c>
      <c r="AH258" s="289" cm="1">
        <f t="array" ref="AH258:AH260">(H258:H260)-3*(AE258:AE260)</f>
        <v>0.44550411170551107</v>
      </c>
      <c r="AI258" s="343" cm="1">
        <f t="array" ref="AI258:AI260">G258:G260-3*(_xlfn.ANCHORARRAY(W258))</f>
        <v>4.3466731466853794</v>
      </c>
      <c r="AJ258" s="342">
        <f>I258-3*(X258)</f>
        <v>-1.6817272234576559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</row>
    <row r="259" spans="1:337" s="1" customFormat="1" ht="15" thickBot="1" x14ac:dyDescent="0.4">
      <c r="A259" s="182"/>
      <c r="B259" s="95">
        <v>0</v>
      </c>
      <c r="C259" s="94">
        <v>1</v>
      </c>
      <c r="D259" s="287">
        <v>1</v>
      </c>
      <c r="E259" s="36">
        <v>-0.47241832830587893</v>
      </c>
      <c r="F259" s="35">
        <v>0.80827824851213281</v>
      </c>
      <c r="G259" s="286">
        <v>-0.57289739255444072</v>
      </c>
      <c r="H259" s="286">
        <v>0.19088163316746545</v>
      </c>
      <c r="I259" s="34"/>
      <c r="J259" s="210"/>
      <c r="K259" s="285">
        <v>0.19088163316746545</v>
      </c>
      <c r="L259" s="285">
        <v>0.99915988167959824</v>
      </c>
      <c r="M259" s="285">
        <v>-0.28153669513841351</v>
      </c>
      <c r="N259" s="285">
        <v>0.52674155337371931</v>
      </c>
      <c r="O259" s="133">
        <f>1/(1+EXP(-K259))</f>
        <v>0.54757604002375393</v>
      </c>
      <c r="P259" s="133">
        <f>1/(1+EXP(-L259))</f>
        <v>0.73089336928272852</v>
      </c>
      <c r="Q259" s="133">
        <f>1/(1+EXP(-M259))</f>
        <v>0.43007707510727233</v>
      </c>
      <c r="R259" s="133">
        <f>1/(1+EXP(-N259))</f>
        <v>0.62872281091503446</v>
      </c>
      <c r="S259" s="341">
        <v>0.21530187513023114</v>
      </c>
      <c r="T259" s="273">
        <f>1/(1+EXP(-S259))</f>
        <v>0.55361850526649958</v>
      </c>
      <c r="U259" s="147"/>
      <c r="V259" s="88">
        <v>-0.1115953736833751</v>
      </c>
      <c r="W259" s="278">
        <v>4.3798265526346081E-3</v>
      </c>
      <c r="X259" s="278"/>
      <c r="Y259" s="284">
        <v>-1.6144828779019658E-2</v>
      </c>
      <c r="Z259" s="66">
        <v>1.2574810735491092E-2</v>
      </c>
      <c r="AA259" s="66">
        <v>1.5432301052515467E-2</v>
      </c>
      <c r="AB259" s="88">
        <v>-1.5084945493372651E-2</v>
      </c>
      <c r="AC259" s="278">
        <v>3.4735555914281596E-4</v>
      </c>
      <c r="AD259" s="283">
        <v>-2.5101347578815585E-3</v>
      </c>
      <c r="AE259" s="282">
        <f>SUM(Y259:AB259)</f>
        <v>-3.2226624843857497E-3</v>
      </c>
      <c r="AF259" s="340">
        <v>-0.47346039498330739</v>
      </c>
      <c r="AG259" s="339">
        <v>0.81580865278577752</v>
      </c>
      <c r="AH259" s="279">
        <v>0.2005496206206227</v>
      </c>
      <c r="AI259" s="338">
        <v>-0.58603687221234457</v>
      </c>
      <c r="AJ259" s="337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</row>
    <row r="260" spans="1:337" s="1" customFormat="1" ht="15" thickBot="1" x14ac:dyDescent="0.4">
      <c r="A260" s="182"/>
      <c r="B260" s="95">
        <v>1</v>
      </c>
      <c r="C260" s="94">
        <v>0</v>
      </c>
      <c r="D260" s="287">
        <v>1</v>
      </c>
      <c r="E260" s="36">
        <v>-0.17448362360809222</v>
      </c>
      <c r="F260" s="35">
        <v>0.53945800672510902</v>
      </c>
      <c r="G260" s="286">
        <v>1.297405851768229E-2</v>
      </c>
      <c r="H260" s="286">
        <v>-0.24398939531028563</v>
      </c>
      <c r="I260" s="34"/>
      <c r="J260" s="210"/>
      <c r="K260" s="285">
        <v>-0.24398939531028563</v>
      </c>
      <c r="L260" s="285">
        <v>0.29546861141482339</v>
      </c>
      <c r="M260" s="285">
        <v>-0.41847301891837785</v>
      </c>
      <c r="N260" s="285">
        <v>0.12098498780673117</v>
      </c>
      <c r="O260" s="133">
        <f>1/(1+EXP(-K260))</f>
        <v>0.43930346242007856</v>
      </c>
      <c r="P260" s="133">
        <f>1/(1+EXP(-L260))</f>
        <v>0.57333440930896473</v>
      </c>
      <c r="Q260" s="133">
        <f>1/(1+EXP(-M260))</f>
        <v>0.39688220097304999</v>
      </c>
      <c r="R260" s="133">
        <f>1/(1+EXP(-N260))</f>
        <v>0.53020940708916064</v>
      </c>
      <c r="S260" s="341">
        <v>0.24281135923243546</v>
      </c>
      <c r="T260" s="273">
        <f>1/(1+EXP(-S260))</f>
        <v>0.56040634781165299</v>
      </c>
      <c r="U260" s="147"/>
      <c r="V260" s="88">
        <v>-0.10989841304708675</v>
      </c>
      <c r="W260" s="278">
        <v>2.1819859379164502E-3</v>
      </c>
      <c r="X260" s="278"/>
      <c r="Y260" s="284">
        <v>3.6352553091508426E-4</v>
      </c>
      <c r="Z260" s="66">
        <v>-3.5417481045750743E-4</v>
      </c>
      <c r="AA260" s="66">
        <v>-3.412958767350019E-4</v>
      </c>
      <c r="AB260" s="88">
        <v>3.6453313642376996E-4</v>
      </c>
      <c r="AC260" s="278">
        <v>2.3237259688768056E-5</v>
      </c>
      <c r="AD260" s="283">
        <v>1.0358325966262525E-5</v>
      </c>
      <c r="AE260" s="282">
        <f>SUM(Y260:AB260)</f>
        <v>3.2587980146344883E-5</v>
      </c>
      <c r="AF260" s="340">
        <v>-0.17455333538715853</v>
      </c>
      <c r="AG260" s="339">
        <v>0.53942693174721024</v>
      </c>
      <c r="AH260" s="279">
        <v>-0.24408715925072466</v>
      </c>
      <c r="AI260" s="338">
        <v>6.4281007039329388E-3</v>
      </c>
      <c r="AJ260" s="337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</row>
    <row r="261" spans="1:337" s="1" customFormat="1" ht="15" thickBot="1" x14ac:dyDescent="0.4">
      <c r="A261" s="183"/>
      <c r="B261" s="277">
        <v>1</v>
      </c>
      <c r="C261" s="276">
        <v>1</v>
      </c>
      <c r="D261" s="275">
        <v>0</v>
      </c>
      <c r="E261" s="18"/>
      <c r="F261" s="17"/>
      <c r="G261" s="274"/>
      <c r="H261" s="274"/>
      <c r="I261" s="16"/>
      <c r="J261" s="241"/>
      <c r="K261" s="270"/>
      <c r="L261" s="270"/>
      <c r="M261" s="270"/>
      <c r="N261" s="270"/>
      <c r="O261" s="129"/>
      <c r="P261" s="129"/>
      <c r="Q261" s="129"/>
      <c r="R261" s="129"/>
      <c r="S261" s="336">
        <v>-0.19582205395358487</v>
      </c>
      <c r="T261" s="273">
        <f>1/(1+EXP(-S261))</f>
        <v>0.45120032741966476</v>
      </c>
      <c r="U261" s="272"/>
      <c r="V261" s="269">
        <v>0.11280008185491619</v>
      </c>
      <c r="W261" s="263"/>
      <c r="X261" s="263"/>
      <c r="Y261" s="271"/>
      <c r="Z261" s="270"/>
      <c r="AA261" s="270"/>
      <c r="AB261" s="269"/>
      <c r="AC261" s="263"/>
      <c r="AD261" s="268"/>
      <c r="AE261" s="267"/>
      <c r="AF261" s="335"/>
      <c r="AG261" s="334"/>
      <c r="AH261" s="264"/>
      <c r="AI261" s="333"/>
      <c r="AJ261" s="332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</row>
    <row r="262" spans="1:337" s="1" customFormat="1" ht="15" thickBot="1" x14ac:dyDescent="0.4">
      <c r="A262" s="181">
        <f>A258+1</f>
        <v>64</v>
      </c>
      <c r="B262" s="108">
        <v>0</v>
      </c>
      <c r="C262" s="107">
        <v>0</v>
      </c>
      <c r="D262" s="297">
        <v>0</v>
      </c>
      <c r="E262" s="103" cm="1">
        <f t="array" ref="E262:F264">AF258:AG260</f>
        <v>-0.44119720410954333</v>
      </c>
      <c r="F262" s="286">
        <v>-0.3043045481321579</v>
      </c>
      <c r="G262" s="286" cm="1">
        <f t="array" ref="G262:G264">AI258:AI260</f>
        <v>4.3466731466853794</v>
      </c>
      <c r="H262" s="286" cm="1">
        <f t="array" ref="H262:H264">AH258:AH260</f>
        <v>0.44550411170551107</v>
      </c>
      <c r="I262" s="296">
        <f>AJ258</f>
        <v>-1.6817272234576559</v>
      </c>
      <c r="J262" s="295">
        <v>3</v>
      </c>
      <c r="K262" s="294" cm="1">
        <f t="array" ref="K262:N264" xml:space="preserve"> MMULT(E262:F264, TRANSPOSE(B262:C265))+H262:H264</f>
        <v>0.44550411170551107</v>
      </c>
      <c r="L262" s="294">
        <v>0.14119956357335317</v>
      </c>
      <c r="M262" s="294">
        <v>4.3069075959677461E-3</v>
      </c>
      <c r="N262" s="294">
        <v>-0.29999764053619016</v>
      </c>
      <c r="O262" s="135">
        <f>(EXP(K262)-EXP(-K262))/(EXP(K262)+EXP(-K262))</f>
        <v>0.41819638131479314</v>
      </c>
      <c r="P262" s="135">
        <f>1/(1+EXP(-L262))</f>
        <v>0.5352413588289584</v>
      </c>
      <c r="Q262" s="135">
        <f>1/(1+EXP(-M262))</f>
        <v>0.50107672523460378</v>
      </c>
      <c r="R262" s="135">
        <f>1/(1+EXP(-N262))</f>
        <v>0.42555805997898183</v>
      </c>
      <c r="S262" s="344" cm="1">
        <f t="array" ref="S262:S265">MMULT(TRANSPOSE(O262:R264), G262:G264)+I262</f>
        <v>-0.18344322906855837</v>
      </c>
      <c r="T262" s="273">
        <f>1/(1+EXP(-S262))</f>
        <v>0.45426736818892094</v>
      </c>
      <c r="U262" s="292" cm="1">
        <f t="array" ref="U262">0.25*(-SUMPRODUCT(D262:D265,LN(T262:T265))-SUMPRODUCT(1-D262:D265,LN(1-T262:T265)))</f>
        <v>0.59300057090939395</v>
      </c>
      <c r="V262" s="99" cm="1">
        <f t="array" ref="V262:V265">0.25*(T262:T265-D262:D265)</f>
        <v>0.11356684204723023</v>
      </c>
      <c r="W262" s="288" cm="1">
        <f t="array" ref="W262:W264" xml:space="preserve"> TRANSPOSE(MMULT( TRANSPOSE(_xlfn.ANCHORARRAY(V262)), TRANSPOSE(O262:R264)))</f>
        <v>-1.9211510199201837E-2</v>
      </c>
      <c r="X262" s="288">
        <f>SUM(_xlfn.ANCHORARRAY(V262))</f>
        <v>5.0095030251283007E-3</v>
      </c>
      <c r="Y262" s="291" cm="1">
        <f t="array" ref="Y262:AB264">(G262:G264)*(TRANSPOSE(_xlfn.ANCHORARRAY(V262))*(O262:R264)*(1-O262:R264))</f>
        <v>0.12010614347408849</v>
      </c>
      <c r="Z262" s="60">
        <v>-0.12047300030076279</v>
      </c>
      <c r="AA262" s="60">
        <v>-0.11923866802997914</v>
      </c>
      <c r="AB262" s="99">
        <v>0.11963586587897762</v>
      </c>
      <c r="AC262" s="288" cm="1">
        <f t="array" ref="AC262:AD264">MMULT((_xlfn.ANCHORARRAY(Y262)),(B262:C265))</f>
        <v>3.9719784899848454E-4</v>
      </c>
      <c r="AD262" s="290">
        <v>-8.3713442178516562E-4</v>
      </c>
      <c r="AE262" s="282">
        <f>SUM(Y262:AB262)</f>
        <v>3.0341022324187339E-5</v>
      </c>
      <c r="AF262" s="340" cm="1">
        <f t="array" ref="AF262:AG264">E262:F264-3*(_xlfn.ANCHORARRAY(AC262))</f>
        <v>-0.44238879765653877</v>
      </c>
      <c r="AG262" s="339">
        <v>-0.30179314486680242</v>
      </c>
      <c r="AH262" s="289" cm="1">
        <f t="array" ref="AH262:AH264">(H262:H264)-3*(AE262:AE264)</f>
        <v>0.44541308863853851</v>
      </c>
      <c r="AI262" s="343" cm="1">
        <f t="array" ref="AI262:AI264">G262:G264-3*(_xlfn.ANCHORARRAY(W262))</f>
        <v>4.4043076772829846</v>
      </c>
      <c r="AJ262" s="342">
        <f>I262-3*(X262)</f>
        <v>-1.6967557325330409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</row>
    <row r="263" spans="1:337" s="1" customFormat="1" ht="15" thickBot="1" x14ac:dyDescent="0.4">
      <c r="A263" s="182"/>
      <c r="B263" s="95">
        <v>0</v>
      </c>
      <c r="C263" s="94">
        <v>1</v>
      </c>
      <c r="D263" s="287">
        <v>1</v>
      </c>
      <c r="E263" s="36">
        <v>-0.47346039498330739</v>
      </c>
      <c r="F263" s="35">
        <v>0.81580865278577752</v>
      </c>
      <c r="G263" s="286">
        <v>-0.58603687221234457</v>
      </c>
      <c r="H263" s="286">
        <v>0.2005496206206227</v>
      </c>
      <c r="I263" s="34"/>
      <c r="J263" s="210"/>
      <c r="K263" s="285">
        <v>0.2005496206206227</v>
      </c>
      <c r="L263" s="285">
        <v>1.0163582734064003</v>
      </c>
      <c r="M263" s="285">
        <v>-0.27291077436268468</v>
      </c>
      <c r="N263" s="285">
        <v>0.54289787842309289</v>
      </c>
      <c r="O263" s="133">
        <f>1/(1+EXP(-K263))</f>
        <v>0.54997003379535059</v>
      </c>
      <c r="P263" s="133">
        <f>1/(1+EXP(-L263))</f>
        <v>0.73426262853119895</v>
      </c>
      <c r="Q263" s="133">
        <f>1/(1+EXP(-M263))</f>
        <v>0.43219264420330483</v>
      </c>
      <c r="R263" s="133">
        <f>1/(1+EXP(-N263))</f>
        <v>0.6324862802430572</v>
      </c>
      <c r="S263" s="341">
        <v>0.21817229247745118</v>
      </c>
      <c r="T263" s="273">
        <f>1/(1+EXP(-S263))</f>
        <v>0.55432774766917992</v>
      </c>
      <c r="U263" s="147"/>
      <c r="V263" s="88">
        <v>-0.11141806308270502</v>
      </c>
      <c r="W263" s="278">
        <v>4.4356654316361627E-3</v>
      </c>
      <c r="X263" s="278"/>
      <c r="Y263" s="284">
        <v>-1.6472402711230943E-2</v>
      </c>
      <c r="Z263" s="66">
        <v>1.2740445242628478E-2</v>
      </c>
      <c r="AA263" s="66">
        <v>1.5780670957135933E-2</v>
      </c>
      <c r="AB263" s="88">
        <v>-1.5337305209892519E-2</v>
      </c>
      <c r="AC263" s="278">
        <v>4.433657472434141E-4</v>
      </c>
      <c r="AD263" s="283">
        <v>-2.5968599672640414E-3</v>
      </c>
      <c r="AE263" s="282">
        <f>SUM(Y263:AB263)</f>
        <v>-3.288591721359051E-3</v>
      </c>
      <c r="AF263" s="340">
        <v>-0.47479049222503761</v>
      </c>
      <c r="AG263" s="339">
        <v>0.82359923268756963</v>
      </c>
      <c r="AH263" s="279">
        <v>0.21041539578469987</v>
      </c>
      <c r="AI263" s="338">
        <v>-0.59934386850725307</v>
      </c>
      <c r="AJ263" s="337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</row>
    <row r="264" spans="1:337" s="1" customFormat="1" ht="15" thickBot="1" x14ac:dyDescent="0.4">
      <c r="A264" s="182"/>
      <c r="B264" s="95">
        <v>1</v>
      </c>
      <c r="C264" s="94">
        <v>0</v>
      </c>
      <c r="D264" s="287">
        <v>1</v>
      </c>
      <c r="E264" s="36">
        <v>-0.17455333538715853</v>
      </c>
      <c r="F264" s="35">
        <v>0.53942693174721024</v>
      </c>
      <c r="G264" s="286">
        <v>6.4281007039329388E-3</v>
      </c>
      <c r="H264" s="286">
        <v>-0.24408715925072466</v>
      </c>
      <c r="I264" s="34"/>
      <c r="J264" s="210"/>
      <c r="K264" s="285">
        <v>-0.24408715925072466</v>
      </c>
      <c r="L264" s="285">
        <v>0.29533977249648558</v>
      </c>
      <c r="M264" s="285">
        <v>-0.41864049463788322</v>
      </c>
      <c r="N264" s="285">
        <v>0.12078643710932702</v>
      </c>
      <c r="O264" s="133">
        <f>1/(1+EXP(-K264))</f>
        <v>0.43927938174704917</v>
      </c>
      <c r="P264" s="133">
        <f>1/(1+EXP(-L264))</f>
        <v>0.57330289216904373</v>
      </c>
      <c r="Q264" s="133">
        <f>1/(1+EXP(-M264))</f>
        <v>0.39684211355186472</v>
      </c>
      <c r="R264" s="133">
        <f>1/(1+EXP(-N264))</f>
        <v>0.53015995031733532</v>
      </c>
      <c r="S264" s="341">
        <v>0.24555963821603033</v>
      </c>
      <c r="T264" s="273">
        <f>1/(1+EXP(-S264))</f>
        <v>0.56108327648319323</v>
      </c>
      <c r="U264" s="147"/>
      <c r="V264" s="88">
        <v>-0.10972918087920169</v>
      </c>
      <c r="W264" s="278">
        <v>2.1567727069874837E-3</v>
      </c>
      <c r="X264" s="278"/>
      <c r="Y264" s="284">
        <v>1.7981319867401804E-4</v>
      </c>
      <c r="Z264" s="66">
        <v>-1.7520322985984247E-4</v>
      </c>
      <c r="AA264" s="66">
        <v>-1.6883153685459361E-4</v>
      </c>
      <c r="AB264" s="88">
        <v>1.8027648222179046E-4</v>
      </c>
      <c r="AC264" s="278">
        <v>1.1444945367196846E-5</v>
      </c>
      <c r="AD264" s="283">
        <v>5.0732523619479862E-6</v>
      </c>
      <c r="AE264" s="282">
        <f>SUM(Y264:AB264)</f>
        <v>1.6054914181372413E-5</v>
      </c>
      <c r="AF264" s="340">
        <v>-0.17458767022326013</v>
      </c>
      <c r="AG264" s="339">
        <v>0.53941171199012439</v>
      </c>
      <c r="AH264" s="279">
        <v>-0.24413532399326879</v>
      </c>
      <c r="AI264" s="338">
        <v>-4.2217417029512261E-5</v>
      </c>
      <c r="AJ264" s="337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</row>
    <row r="265" spans="1:337" s="1" customFormat="1" ht="15" thickBot="1" x14ac:dyDescent="0.4">
      <c r="A265" s="183"/>
      <c r="B265" s="277">
        <v>1</v>
      </c>
      <c r="C265" s="276">
        <v>1</v>
      </c>
      <c r="D265" s="275">
        <v>0</v>
      </c>
      <c r="E265" s="18"/>
      <c r="F265" s="17"/>
      <c r="G265" s="274"/>
      <c r="H265" s="274"/>
      <c r="I265" s="16"/>
      <c r="J265" s="241"/>
      <c r="K265" s="270"/>
      <c r="L265" s="270"/>
      <c r="M265" s="270"/>
      <c r="N265" s="270"/>
      <c r="O265" s="129"/>
      <c r="P265" s="129"/>
      <c r="Q265" s="129"/>
      <c r="R265" s="129"/>
      <c r="S265" s="336">
        <v>-0.19921779163251929</v>
      </c>
      <c r="T265" s="273">
        <f>1/(1+EXP(-S265))</f>
        <v>0.45035961975921912</v>
      </c>
      <c r="U265" s="272"/>
      <c r="V265" s="269">
        <v>0.11258990493980478</v>
      </c>
      <c r="W265" s="263"/>
      <c r="X265" s="263"/>
      <c r="Y265" s="271"/>
      <c r="Z265" s="270"/>
      <c r="AA265" s="270"/>
      <c r="AB265" s="269"/>
      <c r="AC265" s="263"/>
      <c r="AD265" s="268"/>
      <c r="AE265" s="267"/>
      <c r="AF265" s="335"/>
      <c r="AG265" s="334"/>
      <c r="AH265" s="264"/>
      <c r="AI265" s="333"/>
      <c r="AJ265" s="332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</row>
    <row r="266" spans="1:337" s="1" customFormat="1" ht="15" thickBot="1" x14ac:dyDescent="0.4">
      <c r="A266" s="181">
        <f>A262+1</f>
        <v>65</v>
      </c>
      <c r="B266" s="108">
        <v>0</v>
      </c>
      <c r="C266" s="107">
        <v>0</v>
      </c>
      <c r="D266" s="297">
        <v>0</v>
      </c>
      <c r="E266" s="103" cm="1">
        <f t="array" ref="E266:F268">AF262:AG264</f>
        <v>-0.44238879765653877</v>
      </c>
      <c r="F266" s="286">
        <v>-0.30179314486680242</v>
      </c>
      <c r="G266" s="286" cm="1">
        <f t="array" ref="G266:G268">AI262:AI264</f>
        <v>4.4043076772829846</v>
      </c>
      <c r="H266" s="286" cm="1">
        <f t="array" ref="H266:H268">AH262:AH264</f>
        <v>0.44541308863853851</v>
      </c>
      <c r="I266" s="296">
        <f>AJ262</f>
        <v>-1.6967557325330409</v>
      </c>
      <c r="J266" s="295">
        <v>3</v>
      </c>
      <c r="K266" s="294" cm="1">
        <f t="array" ref="K266:N268" xml:space="preserve"> MMULT(E266:F268, TRANSPOSE(B266:C269))+H266:H268</f>
        <v>0.44541308863853851</v>
      </c>
      <c r="L266" s="294">
        <v>0.14361994377173609</v>
      </c>
      <c r="M266" s="294">
        <v>3.0242909819997443E-3</v>
      </c>
      <c r="N266" s="294">
        <v>-0.29876885388480262</v>
      </c>
      <c r="O266" s="135">
        <f>(EXP(K266)-EXP(-K266))/(EXP(K266)+EXP(-K266))</f>
        <v>0.4181212742505947</v>
      </c>
      <c r="P266" s="135">
        <f>1/(1+EXP(-L266))</f>
        <v>0.53584339623302057</v>
      </c>
      <c r="Q266" s="135">
        <f>1/(1+EXP(-M266))</f>
        <v>0.5007560721692258</v>
      </c>
      <c r="R266" s="135">
        <f>1/(1+EXP(-N266))</f>
        <v>0.42585847463683907</v>
      </c>
      <c r="S266" s="344" cm="1">
        <f t="array" ref="S266:S269">MMULT(TRANSPOSE(O266:R268), G266:G268)+I266</f>
        <v>-0.18632345688067242</v>
      </c>
      <c r="T266" s="273">
        <f>1/(1+EXP(-S266))</f>
        <v>0.4535534296901747</v>
      </c>
      <c r="U266" s="292" cm="1">
        <f t="array" ref="U266">0.25*(-SUMPRODUCT(D266:D269,LN(T266:T269))-SUMPRODUCT(1-D266:D269,LN(1-T266:T269)))</f>
        <v>0.59166239892114303</v>
      </c>
      <c r="V266" s="99" cm="1">
        <f t="array" ref="V266:V269">0.25*(T266:T269-D266:D269)</f>
        <v>0.11338835742254368</v>
      </c>
      <c r="W266" s="288" cm="1">
        <f t="array" ref="W266:W268" xml:space="preserve"> TRANSPOSE(MMULT( TRANSPOSE(_xlfn.ANCHORARRAY(V266)), TRANSPOSE(O266:R268)))</f>
        <v>-1.9194174188399409E-2</v>
      </c>
      <c r="X266" s="288">
        <f>SUM(_xlfn.ANCHORARRAY(V266))</f>
        <v>4.9846556707930784E-3</v>
      </c>
      <c r="Y266" s="291" cm="1">
        <f t="array" ref="Y266:AB268">(G266:G268)*(TRANSPOSE(_xlfn.ANCHORARRAY(V266))*(O266:R268)*(1-O266:R268))</f>
        <v>0.12150128157157593</v>
      </c>
      <c r="Z266" s="60">
        <v>-0.12185087669824997</v>
      </c>
      <c r="AA266" s="60">
        <v>-0.12062590741273754</v>
      </c>
      <c r="AB266" s="99">
        <v>0.12102476888130996</v>
      </c>
      <c r="AC266" s="288" cm="1">
        <f t="array" ref="AC266:AD268">MMULT((_xlfn.ANCHORARRAY(Y266)),(B266:C269))</f>
        <v>3.9886146857241733E-4</v>
      </c>
      <c r="AD266" s="290">
        <v>-8.2610781694000823E-4</v>
      </c>
      <c r="AE266" s="282">
        <f>SUM(Y266:AB266)</f>
        <v>4.9266341898376864E-5</v>
      </c>
      <c r="AF266" s="340" cm="1">
        <f t="array" ref="AF266:AG268">E266:F268-3*(_xlfn.ANCHORARRAY(AC266))</f>
        <v>-0.44358538206225601</v>
      </c>
      <c r="AG266" s="339">
        <v>-0.29931482141598242</v>
      </c>
      <c r="AH266" s="289" cm="1">
        <f t="array" ref="AH266:AH268">(H266:H268)-3*(AE266:AE268)</f>
        <v>0.4452652896128434</v>
      </c>
      <c r="AI266" s="343" cm="1">
        <f t="array" ref="AI266:AI268">G266:G268-3*(_xlfn.ANCHORARRAY(W266))</f>
        <v>4.4618901998481828</v>
      </c>
      <c r="AJ266" s="342">
        <f>I266-3*(X266)</f>
        <v>-1.7117096995454202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</row>
    <row r="267" spans="1:337" s="1" customFormat="1" ht="15" thickBot="1" x14ac:dyDescent="0.4">
      <c r="A267" s="182"/>
      <c r="B267" s="95">
        <v>0</v>
      </c>
      <c r="C267" s="94">
        <v>1</v>
      </c>
      <c r="D267" s="287">
        <v>1</v>
      </c>
      <c r="E267" s="36">
        <v>-0.47479049222503761</v>
      </c>
      <c r="F267" s="35">
        <v>0.82359923268756963</v>
      </c>
      <c r="G267" s="286">
        <v>-0.59934386850725307</v>
      </c>
      <c r="H267" s="286">
        <v>0.21041539578469987</v>
      </c>
      <c r="I267" s="34"/>
      <c r="J267" s="210"/>
      <c r="K267" s="285">
        <v>0.21041539578469987</v>
      </c>
      <c r="L267" s="285">
        <v>1.0340146284722695</v>
      </c>
      <c r="M267" s="285">
        <v>-0.26437509644033774</v>
      </c>
      <c r="N267" s="285">
        <v>0.55922413624723188</v>
      </c>
      <c r="O267" s="133">
        <f>1/(1+EXP(-K267))</f>
        <v>0.55241061971565142</v>
      </c>
      <c r="P267" s="133">
        <f>1/(1+EXP(-L267))</f>
        <v>0.73769347467870849</v>
      </c>
      <c r="Q267" s="133">
        <f>1/(1+EXP(-M267))</f>
        <v>0.43428851835250953</v>
      </c>
      <c r="R267" s="133">
        <f>1/(1+EXP(-N267))</f>
        <v>0.6362730013815262</v>
      </c>
      <c r="S267" s="341">
        <v>0.22110718771826954</v>
      </c>
      <c r="T267" s="273">
        <f>1/(1+EXP(-S267))</f>
        <v>0.55505269301367044</v>
      </c>
      <c r="U267" s="147"/>
      <c r="V267" s="88">
        <v>-0.11123682674658239</v>
      </c>
      <c r="W267" s="278">
        <v>4.508880866727405E-3</v>
      </c>
      <c r="X267" s="278"/>
      <c r="Y267" s="284">
        <v>-1.6802980501765576E-2</v>
      </c>
      <c r="Z267" s="66">
        <v>1.2900593607917373E-2</v>
      </c>
      <c r="AA267" s="66">
        <v>1.6131447348490584E-2</v>
      </c>
      <c r="AB267" s="88">
        <v>-1.5588612432222742E-2</v>
      </c>
      <c r="AC267" s="278">
        <v>5.4283491626784183E-4</v>
      </c>
      <c r="AD267" s="283">
        <v>-2.6880188243053691E-3</v>
      </c>
      <c r="AE267" s="282">
        <f>SUM(Y267:AB267)</f>
        <v>-3.359551977580361E-3</v>
      </c>
      <c r="AF267" s="340">
        <v>-0.47641899697384116</v>
      </c>
      <c r="AG267" s="339">
        <v>0.83166328916048571</v>
      </c>
      <c r="AH267" s="279">
        <v>0.22049405171744094</v>
      </c>
      <c r="AI267" s="338">
        <v>-0.61287051110743529</v>
      </c>
      <c r="AJ267" s="33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</row>
    <row r="268" spans="1:337" s="1" customFormat="1" ht="15" thickBot="1" x14ac:dyDescent="0.4">
      <c r="A268" s="182"/>
      <c r="B268" s="95">
        <v>1</v>
      </c>
      <c r="C268" s="94">
        <v>0</v>
      </c>
      <c r="D268" s="287">
        <v>1</v>
      </c>
      <c r="E268" s="36">
        <v>-0.17458767022326013</v>
      </c>
      <c r="F268" s="35">
        <v>0.53941171199012439</v>
      </c>
      <c r="G268" s="286">
        <v>-4.2217417029512261E-5</v>
      </c>
      <c r="H268" s="286">
        <v>-0.24413532399326879</v>
      </c>
      <c r="I268" s="34"/>
      <c r="J268" s="210"/>
      <c r="K268" s="285">
        <v>-0.24413532399326879</v>
      </c>
      <c r="L268" s="285">
        <v>0.29527638799685563</v>
      </c>
      <c r="M268" s="285">
        <v>-0.41872299421652892</v>
      </c>
      <c r="N268" s="285">
        <v>0.12068871777359544</v>
      </c>
      <c r="O268" s="133">
        <f>1/(1+EXP(-K268))</f>
        <v>0.43926751817920329</v>
      </c>
      <c r="P268" s="133">
        <f>1/(1+EXP(-L268))</f>
        <v>0.57328738655691758</v>
      </c>
      <c r="Q268" s="133">
        <f>1/(1+EXP(-M268))</f>
        <v>0.3968223667486222</v>
      </c>
      <c r="R268" s="133">
        <f>1/(1+EXP(-N268))</f>
        <v>0.53013560929940018</v>
      </c>
      <c r="S268" s="341">
        <v>0.24842316711493262</v>
      </c>
      <c r="T268" s="273">
        <f>1/(1+EXP(-S268))</f>
        <v>0.56178835059541454</v>
      </c>
      <c r="U268" s="147"/>
      <c r="V268" s="88">
        <v>-0.10955291235114636</v>
      </c>
      <c r="W268" s="278">
        <v>2.1439470827533599E-3</v>
      </c>
      <c r="X268" s="278"/>
      <c r="Y268" s="284">
        <v>-1.1790844920390765E-6</v>
      </c>
      <c r="Z268" s="66">
        <v>1.1488097609686135E-6</v>
      </c>
      <c r="AA268" s="66">
        <v>1.1070237995281771E-6</v>
      </c>
      <c r="AB268" s="88">
        <v>-1.1818531759874627E-6</v>
      </c>
      <c r="AC268" s="278">
        <v>-7.4829376459285565E-8</v>
      </c>
      <c r="AD268" s="283">
        <v>-3.3043415018849219E-8</v>
      </c>
      <c r="AE268" s="282">
        <f>SUM(Y268:AB268)</f>
        <v>-1.0510410752974862E-7</v>
      </c>
      <c r="AF268" s="340">
        <v>-0.17458744573513074</v>
      </c>
      <c r="AG268" s="339">
        <v>0.5394118111203694</v>
      </c>
      <c r="AH268" s="279">
        <v>-0.2441350086809462</v>
      </c>
      <c r="AI268" s="338">
        <v>-6.4740586652895921E-3</v>
      </c>
      <c r="AJ268" s="337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</row>
    <row r="269" spans="1:337" s="1" customFormat="1" ht="15" thickBot="1" x14ac:dyDescent="0.4">
      <c r="A269" s="183"/>
      <c r="B269" s="277">
        <v>1</v>
      </c>
      <c r="C269" s="276">
        <v>1</v>
      </c>
      <c r="D269" s="275">
        <v>0</v>
      </c>
      <c r="E269" s="18"/>
      <c r="F269" s="17"/>
      <c r="G269" s="274"/>
      <c r="H269" s="274"/>
      <c r="I269" s="16"/>
      <c r="J269" s="241"/>
      <c r="K269" s="270"/>
      <c r="L269" s="270"/>
      <c r="M269" s="270"/>
      <c r="N269" s="270"/>
      <c r="O269" s="129"/>
      <c r="P269" s="129"/>
      <c r="Q269" s="129"/>
      <c r="R269" s="129"/>
      <c r="S269" s="336">
        <v>-0.20251268628481411</v>
      </c>
      <c r="T269" s="273">
        <f>1/(1+EXP(-S269))</f>
        <v>0.44954414938391263</v>
      </c>
      <c r="U269" s="272"/>
      <c r="V269" s="269">
        <v>0.11238603734597816</v>
      </c>
      <c r="W269" s="263"/>
      <c r="X269" s="263"/>
      <c r="Y269" s="271"/>
      <c r="Z269" s="270"/>
      <c r="AA269" s="270"/>
      <c r="AB269" s="269"/>
      <c r="AC269" s="263"/>
      <c r="AD269" s="268"/>
      <c r="AE269" s="267"/>
      <c r="AF269" s="335"/>
      <c r="AG269" s="334"/>
      <c r="AH269" s="264"/>
      <c r="AI269" s="333"/>
      <c r="AJ269" s="332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</row>
    <row r="270" spans="1:337" s="1" customFormat="1" ht="15" thickBot="1" x14ac:dyDescent="0.4">
      <c r="A270" s="181">
        <f>A266+1</f>
        <v>66</v>
      </c>
      <c r="B270" s="108">
        <v>0</v>
      </c>
      <c r="C270" s="107">
        <v>0</v>
      </c>
      <c r="D270" s="297">
        <v>0</v>
      </c>
      <c r="E270" s="103" cm="1">
        <f t="array" ref="E270:F272">AF266:AG268</f>
        <v>-0.44358538206225601</v>
      </c>
      <c r="F270" s="286">
        <v>-0.29931482141598242</v>
      </c>
      <c r="G270" s="286" cm="1">
        <f t="array" ref="G270:G272">AI266:AI268</f>
        <v>4.4618901998481828</v>
      </c>
      <c r="H270" s="286" cm="1">
        <f t="array" ref="H270:H272">AH266:AH268</f>
        <v>0.4452652896128434</v>
      </c>
      <c r="I270" s="296">
        <f>AJ266</f>
        <v>-1.7117096995454202</v>
      </c>
      <c r="J270" s="295">
        <v>3</v>
      </c>
      <c r="K270" s="294" cm="1">
        <f t="array" ref="K270:N272" xml:space="preserve"> MMULT(E270:F272, TRANSPOSE(B270:C273))+H270:H272</f>
        <v>0.4452652896128434</v>
      </c>
      <c r="L270" s="294">
        <v>0.14595046819686097</v>
      </c>
      <c r="M270" s="294">
        <v>1.6799075505873895E-3</v>
      </c>
      <c r="N270" s="294">
        <v>-0.29763491386539498</v>
      </c>
      <c r="O270" s="135">
        <f>(EXP(K270)-EXP(-K270))/(EXP(K270)+EXP(-K270))</f>
        <v>0.41799930671223173</v>
      </c>
      <c r="P270" s="135">
        <f>1/(1+EXP(-L270))</f>
        <v>0.53642298452264769</v>
      </c>
      <c r="Q270" s="135">
        <f>1/(1+EXP(-M270))</f>
        <v>0.50041997678887917</v>
      </c>
      <c r="R270" s="135">
        <f>1/(1+EXP(-N270))</f>
        <v>0.42613574969357404</v>
      </c>
      <c r="S270" s="344" cm="1">
        <f t="array" ref="S270:S273">MMULT(TRANSPOSE(O270:R272), G270:G272)+I270</f>
        <v>-0.18956915374589856</v>
      </c>
      <c r="T270" s="273">
        <f>1/(1+EXP(-S270))</f>
        <v>0.45274912931899458</v>
      </c>
      <c r="U270" s="292" cm="1">
        <f t="array" ref="U270">0.25*(-SUMPRODUCT(D270:D273,LN(T270:T273))-SUMPRODUCT(1-D270:D273,LN(1-T270:T273)))</f>
        <v>0.59030498434154266</v>
      </c>
      <c r="V270" s="99" cm="1">
        <f t="array" ref="V270:V273">0.25*(T270:T273-D270:D273)</f>
        <v>0.11318728232974865</v>
      </c>
      <c r="W270" s="288" cm="1">
        <f t="array" ref="W270:W272" xml:space="preserve"> TRANSPOSE(MMULT( TRANSPOSE(_xlfn.ANCHORARRAY(V270)), TRANSPOSE(O270:R272)))</f>
        <v>-1.9210771682632299E-2</v>
      </c>
      <c r="X270" s="288">
        <f>SUM(_xlfn.ANCHORARRAY(V270))</f>
        <v>4.894514358219984E-3</v>
      </c>
      <c r="Y270" s="291" cm="1">
        <f t="array" ref="Y270:AB272">(G270:G272)*(TRANSPOSE(_xlfn.ANCHORARRAY(V270))*(O270:R272)*(1-O270:R272))</f>
        <v>0.12286143250787196</v>
      </c>
      <c r="Z270" s="60">
        <v>-0.12323966671100474</v>
      </c>
      <c r="AA270" s="60">
        <v>-0.12201912681291262</v>
      </c>
      <c r="AB270" s="99">
        <v>0.12238817911363738</v>
      </c>
      <c r="AC270" s="288" cm="1">
        <f t="array" ref="AC270:AD272">MMULT((_xlfn.ANCHORARRAY(Y270)),(B270:C273))</f>
        <v>3.6905230072475925E-4</v>
      </c>
      <c r="AD270" s="290">
        <v>-8.514875973673619E-4</v>
      </c>
      <c r="AE270" s="282">
        <f>SUM(Y270:AB270)</f>
        <v>-9.1819024080203038E-6</v>
      </c>
      <c r="AF270" s="340" cm="1">
        <f t="array" ref="AF270:AG272">E270:F272-3*(_xlfn.ANCHORARRAY(AC270))</f>
        <v>-0.44469253896443028</v>
      </c>
      <c r="AG270" s="339">
        <v>-0.29676035862388034</v>
      </c>
      <c r="AH270" s="289" cm="1">
        <f t="array" ref="AH270:AH272">(H270:H272)-3*(AE270:AE272)</f>
        <v>0.44529283532006747</v>
      </c>
      <c r="AI270" s="343" cm="1">
        <f t="array" ref="AI270:AI272">G270:G272-3*(_xlfn.ANCHORARRAY(W270))</f>
        <v>4.5195225148960798</v>
      </c>
      <c r="AJ270" s="342">
        <f>I270-3*(X270)</f>
        <v>-1.7263932426200801</v>
      </c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</row>
    <row r="271" spans="1:337" s="1" customFormat="1" ht="15" thickBot="1" x14ac:dyDescent="0.4">
      <c r="A271" s="182"/>
      <c r="B271" s="95">
        <v>0</v>
      </c>
      <c r="C271" s="94">
        <v>1</v>
      </c>
      <c r="D271" s="287">
        <v>1</v>
      </c>
      <c r="E271" s="36">
        <v>-0.47641899697384116</v>
      </c>
      <c r="F271" s="35">
        <v>0.83166328916048571</v>
      </c>
      <c r="G271" s="286">
        <v>-0.61287051110743529</v>
      </c>
      <c r="H271" s="286">
        <v>0.22049405171744094</v>
      </c>
      <c r="I271" s="34"/>
      <c r="J271" s="210"/>
      <c r="K271" s="285">
        <v>0.22049405171744094</v>
      </c>
      <c r="L271" s="285">
        <v>1.0521573408779266</v>
      </c>
      <c r="M271" s="285">
        <v>-0.25592494525640019</v>
      </c>
      <c r="N271" s="285">
        <v>0.57573834390408551</v>
      </c>
      <c r="O271" s="133">
        <f>1/(1+EXP(-K271))</f>
        <v>0.55490126219867542</v>
      </c>
      <c r="P271" s="133">
        <f>1/(1+EXP(-L271))</f>
        <v>0.74118895261142081</v>
      </c>
      <c r="Q271" s="133">
        <f>1/(1+EXP(-M271))</f>
        <v>0.43636570945146425</v>
      </c>
      <c r="R271" s="133">
        <f>1/(1+EXP(-N271))</f>
        <v>0.64008621093230844</v>
      </c>
      <c r="S271" s="341">
        <v>0.2237864090263384</v>
      </c>
      <c r="T271" s="273">
        <f>1/(1+EXP(-S271))</f>
        <v>0.55571428018063873</v>
      </c>
      <c r="U271" s="147"/>
      <c r="V271" s="88">
        <v>-0.11107142995484032</v>
      </c>
      <c r="W271" s="278">
        <v>4.5459924626301274E-3</v>
      </c>
      <c r="X271" s="278"/>
      <c r="Y271" s="284">
        <v>-1.7133197974659221E-2</v>
      </c>
      <c r="Z271" s="66">
        <v>1.3058185576679749E-2</v>
      </c>
      <c r="AA271" s="66">
        <v>1.6488687210080531E-2</v>
      </c>
      <c r="AB271" s="88">
        <v>-1.5836862159175881E-2</v>
      </c>
      <c r="AC271" s="278">
        <v>6.5182505090465026E-4</v>
      </c>
      <c r="AD271" s="283">
        <v>-2.7786765824961319E-3</v>
      </c>
      <c r="AE271" s="282">
        <f>SUM(Y271:AB271)</f>
        <v>-3.4231873470748214E-3</v>
      </c>
      <c r="AF271" s="340">
        <v>-0.47837447212655509</v>
      </c>
      <c r="AG271" s="339">
        <v>0.83999931890797408</v>
      </c>
      <c r="AH271" s="279">
        <v>0.23076361375866539</v>
      </c>
      <c r="AI271" s="338">
        <v>-0.6265084884953257</v>
      </c>
      <c r="AJ271" s="337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</row>
    <row r="272" spans="1:337" s="1" customFormat="1" ht="15" thickBot="1" x14ac:dyDescent="0.4">
      <c r="A272" s="182"/>
      <c r="B272" s="95">
        <v>1</v>
      </c>
      <c r="C272" s="94">
        <v>0</v>
      </c>
      <c r="D272" s="287">
        <v>1</v>
      </c>
      <c r="E272" s="36">
        <v>-0.17458744573513074</v>
      </c>
      <c r="F272" s="35">
        <v>0.5394118111203694</v>
      </c>
      <c r="G272" s="286">
        <v>-6.4740586652895921E-3</v>
      </c>
      <c r="H272" s="286">
        <v>-0.2441350086809462</v>
      </c>
      <c r="I272" s="34"/>
      <c r="J272" s="210"/>
      <c r="K272" s="285">
        <v>-0.2441350086809462</v>
      </c>
      <c r="L272" s="285">
        <v>0.29527680243942322</v>
      </c>
      <c r="M272" s="285">
        <v>-0.41872245441607692</v>
      </c>
      <c r="N272" s="285">
        <v>0.12068935670429246</v>
      </c>
      <c r="O272" s="133">
        <f>1/(1+EXP(-K272))</f>
        <v>0.43926759584427671</v>
      </c>
      <c r="P272" s="133">
        <f>1/(1+EXP(-L272))</f>
        <v>0.57328748794156836</v>
      </c>
      <c r="Q272" s="133">
        <f>1/(1+EXP(-M272))</f>
        <v>0.39682249595222974</v>
      </c>
      <c r="R272" s="133">
        <f>1/(1+EXP(-N272))</f>
        <v>0.53013576845182331</v>
      </c>
      <c r="S272" s="341">
        <v>0.25110456319735608</v>
      </c>
      <c r="T272" s="273">
        <f>1/(1+EXP(-S272))</f>
        <v>0.56244835283735117</v>
      </c>
      <c r="U272" s="147"/>
      <c r="V272" s="88">
        <v>-0.10938791179066221</v>
      </c>
      <c r="W272" s="278">
        <v>2.099572926748644E-3</v>
      </c>
      <c r="X272" s="278"/>
      <c r="Y272" s="284">
        <v>-1.8049246840372185E-4</v>
      </c>
      <c r="Z272" s="66">
        <v>1.759085036590381E-4</v>
      </c>
      <c r="AA272" s="66">
        <v>1.6950690041789382E-4</v>
      </c>
      <c r="AB272" s="88">
        <v>-1.808837601748372E-4</v>
      </c>
      <c r="AC272" s="278">
        <v>-1.1376859756943381E-5</v>
      </c>
      <c r="AD272" s="283">
        <v>-4.9752565157991065E-6</v>
      </c>
      <c r="AE272" s="282">
        <f>SUM(Y272:AB272)</f>
        <v>-1.5960824501627132E-5</v>
      </c>
      <c r="AF272" s="340">
        <v>-0.17455331515585992</v>
      </c>
      <c r="AG272" s="339">
        <v>0.53942673688991682</v>
      </c>
      <c r="AH272" s="279">
        <v>-0.24408712620744133</v>
      </c>
      <c r="AI272" s="338">
        <v>-1.2772777445535524E-2</v>
      </c>
      <c r="AJ272" s="337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</row>
    <row r="273" spans="1:337" s="1" customFormat="1" ht="15" thickBot="1" x14ac:dyDescent="0.4">
      <c r="A273" s="183"/>
      <c r="B273" s="277">
        <v>1</v>
      </c>
      <c r="C273" s="276">
        <v>1</v>
      </c>
      <c r="D273" s="275">
        <v>0</v>
      </c>
      <c r="E273" s="18"/>
      <c r="F273" s="17"/>
      <c r="G273" s="274"/>
      <c r="H273" s="274"/>
      <c r="I273" s="16"/>
      <c r="J273" s="241"/>
      <c r="K273" s="270"/>
      <c r="L273" s="270"/>
      <c r="M273" s="270"/>
      <c r="N273" s="270"/>
      <c r="O273" s="129"/>
      <c r="P273" s="129"/>
      <c r="Q273" s="129"/>
      <c r="R273" s="129"/>
      <c r="S273" s="336">
        <v>-0.20606086749513497</v>
      </c>
      <c r="T273" s="273">
        <f>1/(1+EXP(-S273))</f>
        <v>0.44866629509589545</v>
      </c>
      <c r="U273" s="272"/>
      <c r="V273" s="269">
        <v>0.11216657377397386</v>
      </c>
      <c r="W273" s="263"/>
      <c r="X273" s="263"/>
      <c r="Y273" s="271"/>
      <c r="Z273" s="270"/>
      <c r="AA273" s="270"/>
      <c r="AB273" s="269"/>
      <c r="AC273" s="263"/>
      <c r="AD273" s="268"/>
      <c r="AE273" s="267"/>
      <c r="AF273" s="335"/>
      <c r="AG273" s="334"/>
      <c r="AH273" s="264"/>
      <c r="AI273" s="333"/>
      <c r="AJ273" s="332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</row>
    <row r="274" spans="1:337" s="1" customFormat="1" ht="15" thickBot="1" x14ac:dyDescent="0.4">
      <c r="A274" s="181">
        <f>A270+1</f>
        <v>67</v>
      </c>
      <c r="B274" s="108">
        <v>0</v>
      </c>
      <c r="C274" s="107">
        <v>0</v>
      </c>
      <c r="D274" s="297">
        <v>0</v>
      </c>
      <c r="E274" s="103" cm="1">
        <f t="array" ref="E274:F276">AF270:AG272</f>
        <v>-0.44469253896443028</v>
      </c>
      <c r="F274" s="286">
        <v>-0.29676035862388034</v>
      </c>
      <c r="G274" s="286" cm="1">
        <f t="array" ref="G274:G276">AI270:AI272</f>
        <v>4.5195225148960798</v>
      </c>
      <c r="H274" s="286" cm="1">
        <f t="array" ref="H274:H276">AH270:AH272</f>
        <v>0.44529283532006747</v>
      </c>
      <c r="I274" s="296">
        <f>AJ270</f>
        <v>-1.7263932426200801</v>
      </c>
      <c r="J274" s="295">
        <v>3</v>
      </c>
      <c r="K274" s="294" cm="1">
        <f t="array" ref="K274:N276" xml:space="preserve"> MMULT(E274:F276, TRANSPOSE(B274:C277))+H274:H276</f>
        <v>0.44529283532006747</v>
      </c>
      <c r="L274" s="294">
        <v>0.14853247669618713</v>
      </c>
      <c r="M274" s="294">
        <v>6.0029635563718653E-4</v>
      </c>
      <c r="N274" s="294">
        <v>-0.2961600622682431</v>
      </c>
      <c r="O274" s="135">
        <f>(EXP(K274)-EXP(-K274))/(EXP(K274)+EXP(-K274))</f>
        <v>0.41802203927752163</v>
      </c>
      <c r="P274" s="135">
        <f>1/(1+EXP(-L274))</f>
        <v>0.5370650005330011</v>
      </c>
      <c r="Q274" s="135">
        <f>1/(1+EXP(-M274))</f>
        <v>0.5001500740844026</v>
      </c>
      <c r="R274" s="135">
        <f>1/(1+EXP(-N274))</f>
        <v>0.42649645513895157</v>
      </c>
      <c r="S274" s="344" cm="1">
        <f t="array" ref="S274:S277">MMULT(TRANSPOSE(O274:R276), G274:G276)+I274</f>
        <v>-0.1919825829249826</v>
      </c>
      <c r="T274" s="273">
        <f>1/(1+EXP(-S274))</f>
        <v>0.45215122882705261</v>
      </c>
      <c r="U274" s="292" cm="1">
        <f t="array" ref="U274">0.25*(-SUMPRODUCT(D274:D277,LN(T274:T277))-SUMPRODUCT(1-D274:D277,LN(1-T274:T277)))</f>
        <v>0.58899621852444639</v>
      </c>
      <c r="V274" s="99" cm="1">
        <f t="array" ref="V274:V277">0.25*(T274:T277-D274:D277)</f>
        <v>0.11303780720676315</v>
      </c>
      <c r="W274" s="288" cm="1">
        <f t="array" ref="W274:W276" xml:space="preserve"> TRANSPOSE(MMULT( TRANSPOSE(_xlfn.ANCHORARRAY(V274)), TRANSPOSE(O274:R276)))</f>
        <v>-1.914584190487785E-2</v>
      </c>
      <c r="X274" s="288">
        <f>SUM(_xlfn.ANCHORARRAY(V274))</f>
        <v>4.9558193788295096E-3</v>
      </c>
      <c r="Y274" s="291" cm="1">
        <f t="array" ref="Y274:AB276">(G274:G276)*(TRANSPOSE(_xlfn.ANCHORARRAY(V274))*(O274:R276)*(1-O274:R276))</f>
        <v>0.12428593858846339</v>
      </c>
      <c r="Z274" s="60">
        <v>-0.12458675313460818</v>
      </c>
      <c r="AA274" s="60">
        <v>-0.12337256426709571</v>
      </c>
      <c r="AB274" s="99">
        <v>0.12379359606610198</v>
      </c>
      <c r="AC274" s="288" cm="1">
        <f t="array" ref="AC274:AD276">MMULT((_xlfn.ANCHORARRAY(Y274)),(B274:C277))</f>
        <v>4.2103179900626619E-4</v>
      </c>
      <c r="AD274" s="290">
        <v>-7.9315706850620338E-4</v>
      </c>
      <c r="AE274" s="282">
        <f>SUM(Y274:AB274)</f>
        <v>1.2021725286147367E-4</v>
      </c>
      <c r="AF274" s="340" cm="1">
        <f t="array" ref="AF274:AG276">E274:F276-3*(_xlfn.ANCHORARRAY(AC274))</f>
        <v>-0.44595563436144908</v>
      </c>
      <c r="AG274" s="339">
        <v>-0.29438088741836171</v>
      </c>
      <c r="AH274" s="289" cm="1">
        <f t="array" ref="AH274:AH276">(H274:H276)-3*(AE274:AE276)</f>
        <v>0.44493218356148306</v>
      </c>
      <c r="AI274" s="343" cm="1">
        <f t="array" ref="AI274:AI276">G274:G276-3*(_xlfn.ANCHORARRAY(W274))</f>
        <v>4.5769600406107136</v>
      </c>
      <c r="AJ274" s="342">
        <f>I274-3*(X274)</f>
        <v>-1.7412607007565686</v>
      </c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</row>
    <row r="275" spans="1:337" s="1" customFormat="1" ht="15" thickBot="1" x14ac:dyDescent="0.4">
      <c r="A275" s="182"/>
      <c r="B275" s="95">
        <v>0</v>
      </c>
      <c r="C275" s="94">
        <v>1</v>
      </c>
      <c r="D275" s="287">
        <v>1</v>
      </c>
      <c r="E275" s="36">
        <v>-0.47837447212655509</v>
      </c>
      <c r="F275" s="35">
        <v>0.83999931890797408</v>
      </c>
      <c r="G275" s="286">
        <v>-0.6265084884953257</v>
      </c>
      <c r="H275" s="286">
        <v>0.23076361375866539</v>
      </c>
      <c r="I275" s="34"/>
      <c r="J275" s="210"/>
      <c r="K275" s="285">
        <v>0.23076361375866539</v>
      </c>
      <c r="L275" s="285">
        <v>1.0707629326666395</v>
      </c>
      <c r="M275" s="285">
        <v>-0.24761085836788971</v>
      </c>
      <c r="N275" s="285">
        <v>0.59238846054008443</v>
      </c>
      <c r="O275" s="133">
        <f>1/(1+EXP(-K275))</f>
        <v>0.5574362471891956</v>
      </c>
      <c r="P275" s="133">
        <f>1/(1+EXP(-L275))</f>
        <v>0.74474197744751536</v>
      </c>
      <c r="Q275" s="133">
        <f>1/(1+EXP(-M275))</f>
        <v>0.43841163538533623</v>
      </c>
      <c r="R275" s="133">
        <f>1/(1+EXP(-N275))</f>
        <v>0.64391298159896138</v>
      </c>
      <c r="S275" s="341">
        <v>0.22697427889687183</v>
      </c>
      <c r="T275" s="273">
        <f>1/(1+EXP(-S275))</f>
        <v>0.55650121180866352</v>
      </c>
      <c r="U275" s="147"/>
      <c r="V275" s="88">
        <v>-0.11087469704783412</v>
      </c>
      <c r="W275" s="278">
        <v>4.6754490495844597E-3</v>
      </c>
      <c r="X275" s="278"/>
      <c r="Y275" s="284">
        <v>-1.7471159561309485E-2</v>
      </c>
      <c r="Z275" s="66">
        <v>1.320518955906449E-2</v>
      </c>
      <c r="AA275" s="66">
        <v>1.6842757673248384E-2</v>
      </c>
      <c r="AB275" s="88">
        <v>-1.6086604099113486E-2</v>
      </c>
      <c r="AC275" s="278">
        <v>7.5615357413489834E-4</v>
      </c>
      <c r="AD275" s="283">
        <v>-2.8814145400489957E-3</v>
      </c>
      <c r="AE275" s="282">
        <f>SUM(Y275:AB275)</f>
        <v>-3.5098164281100967E-3</v>
      </c>
      <c r="AF275" s="340">
        <v>-0.48064293284895981</v>
      </c>
      <c r="AG275" s="339">
        <v>0.84864356252812112</v>
      </c>
      <c r="AH275" s="279">
        <v>0.24129306304299566</v>
      </c>
      <c r="AI275" s="338">
        <v>-0.64053483564407909</v>
      </c>
      <c r="AJ275" s="337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</row>
    <row r="276" spans="1:337" s="1" customFormat="1" ht="15" thickBot="1" x14ac:dyDescent="0.4">
      <c r="A276" s="182"/>
      <c r="B276" s="95">
        <v>1</v>
      </c>
      <c r="C276" s="94">
        <v>0</v>
      </c>
      <c r="D276" s="287">
        <v>1</v>
      </c>
      <c r="E276" s="36">
        <v>-0.17455331515585992</v>
      </c>
      <c r="F276" s="35">
        <v>0.53942673688991682</v>
      </c>
      <c r="G276" s="286">
        <v>-1.2772777445535524E-2</v>
      </c>
      <c r="H276" s="286">
        <v>-0.24408712620744133</v>
      </c>
      <c r="I276" s="34"/>
      <c r="J276" s="210"/>
      <c r="K276" s="285">
        <v>-0.24408712620744133</v>
      </c>
      <c r="L276" s="285">
        <v>0.2953396106824755</v>
      </c>
      <c r="M276" s="285">
        <v>-0.41864044136330125</v>
      </c>
      <c r="N276" s="285">
        <v>0.12078629552661557</v>
      </c>
      <c r="O276" s="133">
        <f>1/(1+EXP(-K276))</f>
        <v>0.43927938988603965</v>
      </c>
      <c r="P276" s="133">
        <f>1/(1+EXP(-L276))</f>
        <v>0.57330285258501834</v>
      </c>
      <c r="Q276" s="133">
        <f>1/(1+EXP(-M276))</f>
        <v>0.39684212630358612</v>
      </c>
      <c r="R276" s="133">
        <f>1/(1+EXP(-N276))</f>
        <v>0.53015991505044413</v>
      </c>
      <c r="S276" s="341">
        <v>0.25430889084699992</v>
      </c>
      <c r="T276" s="273">
        <f>1/(1+EXP(-S276))</f>
        <v>0.56323678008030464</v>
      </c>
      <c r="U276" s="147"/>
      <c r="V276" s="88">
        <v>-0.10919080497992384</v>
      </c>
      <c r="W276" s="278">
        <v>2.1280580410155681E-3</v>
      </c>
      <c r="X276" s="278"/>
      <c r="Y276" s="284">
        <v>-3.5562838393164107E-4</v>
      </c>
      <c r="Z276" s="66">
        <v>3.4643489749223218E-4</v>
      </c>
      <c r="AA276" s="66">
        <v>3.3382601813852222E-4</v>
      </c>
      <c r="AB276" s="88">
        <v>-3.562840591005515E-4</v>
      </c>
      <c r="AC276" s="278">
        <v>-2.2458040962029281E-5</v>
      </c>
      <c r="AD276" s="283">
        <v>-9.8491616083193172E-6</v>
      </c>
      <c r="AE276" s="282">
        <f>SUM(Y276:AB276)</f>
        <v>-3.1651527401438167E-5</v>
      </c>
      <c r="AF276" s="340">
        <v>-0.17448594103297382</v>
      </c>
      <c r="AG276" s="339">
        <v>0.5394562843747418</v>
      </c>
      <c r="AH276" s="279">
        <v>-0.24399217162523701</v>
      </c>
      <c r="AI276" s="338">
        <v>-1.9156951568582228E-2</v>
      </c>
      <c r="AJ276" s="337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</row>
    <row r="277" spans="1:337" s="1" customFormat="1" ht="15" thickBot="1" x14ac:dyDescent="0.4">
      <c r="A277" s="183"/>
      <c r="B277" s="277">
        <v>1</v>
      </c>
      <c r="C277" s="276">
        <v>1</v>
      </c>
      <c r="D277" s="275">
        <v>0</v>
      </c>
      <c r="E277" s="18"/>
      <c r="F277" s="17"/>
      <c r="G277" s="274"/>
      <c r="H277" s="274"/>
      <c r="I277" s="16"/>
      <c r="J277" s="241"/>
      <c r="K277" s="270"/>
      <c r="L277" s="270"/>
      <c r="M277" s="270"/>
      <c r="N277" s="270"/>
      <c r="O277" s="129"/>
      <c r="P277" s="129"/>
      <c r="Q277" s="129"/>
      <c r="R277" s="129"/>
      <c r="S277" s="336">
        <v>-0.20902147452578967</v>
      </c>
      <c r="T277" s="273">
        <f>1/(1+EXP(-S277))</f>
        <v>0.44793405679929726</v>
      </c>
      <c r="U277" s="272"/>
      <c r="V277" s="269">
        <v>0.11198351419982432</v>
      </c>
      <c r="W277" s="263"/>
      <c r="X277" s="263"/>
      <c r="Y277" s="271"/>
      <c r="Z277" s="270"/>
      <c r="AA277" s="270"/>
      <c r="AB277" s="269"/>
      <c r="AC277" s="263"/>
      <c r="AD277" s="268"/>
      <c r="AE277" s="267"/>
      <c r="AF277" s="335"/>
      <c r="AG277" s="334"/>
      <c r="AH277" s="264"/>
      <c r="AI277" s="333"/>
      <c r="AJ277" s="332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</row>
    <row r="278" spans="1:337" s="1" customFormat="1" ht="15" thickBot="1" x14ac:dyDescent="0.4">
      <c r="A278" s="181">
        <f>A274+1</f>
        <v>68</v>
      </c>
      <c r="B278" s="108">
        <v>0</v>
      </c>
      <c r="C278" s="107">
        <v>0</v>
      </c>
      <c r="D278" s="297">
        <v>0</v>
      </c>
      <c r="E278" s="103" cm="1">
        <f t="array" ref="E278:F280">AF274:AG276</f>
        <v>-0.44595563436144908</v>
      </c>
      <c r="F278" s="286">
        <v>-0.29438088741836171</v>
      </c>
      <c r="G278" s="286" cm="1">
        <f t="array" ref="G278:G280">AI274:AI276</f>
        <v>4.5769600406107136</v>
      </c>
      <c r="H278" s="286" cm="1">
        <f t="array" ref="H278:H280">AH274:AH276</f>
        <v>0.44493218356148306</v>
      </c>
      <c r="I278" s="296">
        <f>AJ274</f>
        <v>-1.7412607007565686</v>
      </c>
      <c r="J278" s="295">
        <v>3</v>
      </c>
      <c r="K278" s="294" cm="1">
        <f t="array" ref="K278:N280" xml:space="preserve"> MMULT(E278:F280, TRANSPOSE(B278:C281))+H278:H280</f>
        <v>0.44493218356148306</v>
      </c>
      <c r="L278" s="294">
        <v>0.15055129614312135</v>
      </c>
      <c r="M278" s="294">
        <v>-1.0234507999660192E-3</v>
      </c>
      <c r="N278" s="294">
        <v>-0.29540433821832773</v>
      </c>
      <c r="O278" s="135">
        <f>(EXP(K278)-EXP(-K278))/(EXP(K278)+EXP(-K278))</f>
        <v>0.41772436381716832</v>
      </c>
      <c r="P278" s="135">
        <f>1/(1+EXP(-L278))</f>
        <v>0.53756689418585035</v>
      </c>
      <c r="Q278" s="135">
        <f>1/(1+EXP(-M278))</f>
        <v>0.49974413732234213</v>
      </c>
      <c r="R278" s="135">
        <f>1/(1+EXP(-N278))</f>
        <v>0.42668131340715104</v>
      </c>
      <c r="S278" s="344" cm="1">
        <f t="array" ref="S278:S281">MMULT(TRANSPOSE(O278:R280), G278:G280)+I278</f>
        <v>-0.19648886584928205</v>
      </c>
      <c r="T278" s="273">
        <f>1/(1+EXP(-S278))</f>
        <v>0.4510352177757716</v>
      </c>
      <c r="U278" s="292" cm="1">
        <f t="array" ref="U278">0.25*(-SUMPRODUCT(D278:D281,LN(T278:T281))-SUMPRODUCT(1-D278:D281,LN(1-T278:T281)))</f>
        <v>0.58756870257853466</v>
      </c>
      <c r="V278" s="99" cm="1">
        <f t="array" ref="V278:V281">0.25*(T278:T281-D278:D281)</f>
        <v>0.1127588044439429</v>
      </c>
      <c r="W278" s="288" cm="1">
        <f t="array" ref="W278:W280" xml:space="preserve"> TRANSPOSE(MMULT( TRANSPOSE(_xlfn.ANCHORARRAY(V278)), TRANSPOSE(O278:R280)))</f>
        <v>-1.9280008442770544E-2</v>
      </c>
      <c r="X278" s="288">
        <f>SUM(_xlfn.ANCHORARRAY(V278))</f>
        <v>4.6415719019212154E-3</v>
      </c>
      <c r="Y278" s="291" cm="1">
        <f t="array" ref="Y278:AB280">(G278:G280)*(TRANSPOSE(_xlfn.ANCHORARRAY(V278))*(O278:R280)*(1-O278:R280))</f>
        <v>0.12552956045827901</v>
      </c>
      <c r="Z278" s="60">
        <v>-0.12602143765695092</v>
      </c>
      <c r="AA278" s="60">
        <v>-0.12479867877889514</v>
      </c>
      <c r="AB278" s="99">
        <v>0.12507499861757659</v>
      </c>
      <c r="AC278" s="288" cm="1">
        <f t="array" ref="AC278:AD280">MMULT((_xlfn.ANCHORARRAY(Y278)),(B278:C281))</f>
        <v>2.7631983868145471E-4</v>
      </c>
      <c r="AD278" s="290">
        <v>-9.4643903937433049E-4</v>
      </c>
      <c r="AE278" s="282">
        <f>SUM(Y278:AB278)</f>
        <v>-2.1555735999045922E-4</v>
      </c>
      <c r="AF278" s="340" cm="1">
        <f t="array" ref="AF278:AG280">E278:F280-3*(_xlfn.ANCHORARRAY(AC278))</f>
        <v>-0.44678459387749347</v>
      </c>
      <c r="AG278" s="339">
        <v>-0.29154157030023875</v>
      </c>
      <c r="AH278" s="289" cm="1">
        <f t="array" ref="AH278:AH280">(H278:H280)-3*(AE278:AE280)</f>
        <v>0.44557885564145444</v>
      </c>
      <c r="AI278" s="343" cm="1">
        <f t="array" ref="AI278:AI280">G278:G280-3*(_xlfn.ANCHORARRAY(W278))</f>
        <v>4.6348000659390252</v>
      </c>
      <c r="AJ278" s="342">
        <f>I278-3*(X278)</f>
        <v>-1.7551854164623322</v>
      </c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</row>
    <row r="279" spans="1:337" s="1" customFormat="1" ht="15" thickBot="1" x14ac:dyDescent="0.4">
      <c r="A279" s="182"/>
      <c r="B279" s="95">
        <v>0</v>
      </c>
      <c r="C279" s="94">
        <v>1</v>
      </c>
      <c r="D279" s="287">
        <v>1</v>
      </c>
      <c r="E279" s="36">
        <v>-0.48064293284895981</v>
      </c>
      <c r="F279" s="35">
        <v>0.84864356252812112</v>
      </c>
      <c r="G279" s="286">
        <v>-0.64053483564407909</v>
      </c>
      <c r="H279" s="286">
        <v>0.24129306304299566</v>
      </c>
      <c r="I279" s="34"/>
      <c r="J279" s="210"/>
      <c r="K279" s="285">
        <v>0.24129306304299566</v>
      </c>
      <c r="L279" s="285">
        <v>1.0899366255711167</v>
      </c>
      <c r="M279" s="285">
        <v>-0.23934986980596415</v>
      </c>
      <c r="N279" s="285">
        <v>0.60929369272215694</v>
      </c>
      <c r="O279" s="133">
        <f>1/(1+EXP(-K279))</f>
        <v>0.56003227968033642</v>
      </c>
      <c r="P279" s="133">
        <f>1/(1+EXP(-L279))</f>
        <v>0.7483697876010309</v>
      </c>
      <c r="Q279" s="133">
        <f>1/(1+EXP(-M279))</f>
        <v>0.44044657131352316</v>
      </c>
      <c r="R279" s="133">
        <f>1/(1+EXP(-N279))</f>
        <v>0.64777966701137701</v>
      </c>
      <c r="S279" s="341">
        <v>0.22882125575523293</v>
      </c>
      <c r="T279" s="273">
        <f>1/(1+EXP(-S279))</f>
        <v>0.55695701206319914</v>
      </c>
      <c r="U279" s="147"/>
      <c r="V279" s="88">
        <v>-0.11076074698420021</v>
      </c>
      <c r="W279" s="278">
        <v>4.5841666579979207E-3</v>
      </c>
      <c r="X279" s="278"/>
      <c r="Y279" s="284">
        <v>-1.7796192328904781E-2</v>
      </c>
      <c r="Z279" s="66">
        <v>1.3360036986071909E-2</v>
      </c>
      <c r="AA279" s="66">
        <v>1.7217517002570164E-2</v>
      </c>
      <c r="AB279" s="88">
        <v>-1.6325938440337327E-2</v>
      </c>
      <c r="AC279" s="278">
        <v>8.9157856223283719E-4</v>
      </c>
      <c r="AD279" s="283">
        <v>-2.9659014542654186E-3</v>
      </c>
      <c r="AE279" s="282">
        <f>SUM(Y279:AB279)</f>
        <v>-3.5445767806000349E-3</v>
      </c>
      <c r="AF279" s="340">
        <v>-0.48331766853565833</v>
      </c>
      <c r="AG279" s="339">
        <v>0.85754126689091736</v>
      </c>
      <c r="AH279" s="279">
        <v>0.25192679338479579</v>
      </c>
      <c r="AI279" s="338">
        <v>-0.65428733561807284</v>
      </c>
      <c r="AJ279" s="337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</row>
    <row r="280" spans="1:337" s="1" customFormat="1" ht="15" thickBot="1" x14ac:dyDescent="0.4">
      <c r="A280" s="182"/>
      <c r="B280" s="95">
        <v>1</v>
      </c>
      <c r="C280" s="94">
        <v>0</v>
      </c>
      <c r="D280" s="287">
        <v>1</v>
      </c>
      <c r="E280" s="36">
        <v>-0.17448594103297382</v>
      </c>
      <c r="F280" s="35">
        <v>0.5394562843747418</v>
      </c>
      <c r="G280" s="286">
        <v>-1.9156951568582228E-2</v>
      </c>
      <c r="H280" s="286">
        <v>-0.24399217162523701</v>
      </c>
      <c r="I280" s="34"/>
      <c r="J280" s="210"/>
      <c r="K280" s="285">
        <v>-0.24399217162523701</v>
      </c>
      <c r="L280" s="285">
        <v>0.29546411274950479</v>
      </c>
      <c r="M280" s="285">
        <v>-0.41847811265821083</v>
      </c>
      <c r="N280" s="285">
        <v>0.12097817171653097</v>
      </c>
      <c r="O280" s="133">
        <f>1/(1+EXP(-K280))</f>
        <v>0.43930277856959354</v>
      </c>
      <c r="P280" s="133">
        <f>1/(1+EXP(-L280))</f>
        <v>0.57333330883580436</v>
      </c>
      <c r="Q280" s="133">
        <f>1/(1+EXP(-M280))</f>
        <v>0.39688098170189656</v>
      </c>
      <c r="R280" s="133">
        <f>1/(1+EXP(-N280))</f>
        <v>0.53020770928668126</v>
      </c>
      <c r="S280" s="341">
        <v>0.25632384438600408</v>
      </c>
      <c r="T280" s="273">
        <f>1/(1+EXP(-S280))</f>
        <v>0.5637323975679267</v>
      </c>
      <c r="U280" s="147"/>
      <c r="V280" s="88">
        <v>-0.10906690060801832</v>
      </c>
      <c r="W280" s="278">
        <v>1.9755752255684877E-3</v>
      </c>
      <c r="X280" s="278"/>
      <c r="Y280" s="284">
        <v>-5.3207054559270106E-4</v>
      </c>
      <c r="Z280" s="66">
        <v>5.1904879936958759E-4</v>
      </c>
      <c r="AA280" s="66">
        <v>5.0012974497755163E-4</v>
      </c>
      <c r="AB280" s="88">
        <v>-5.3305496220941136E-4</v>
      </c>
      <c r="AC280" s="278">
        <v>-3.2925217231859726E-5</v>
      </c>
      <c r="AD280" s="283">
        <v>-1.4006162839823766E-5</v>
      </c>
      <c r="AE280" s="282">
        <f>SUM(Y280:AB280)</f>
        <v>-4.5946963454973188E-5</v>
      </c>
      <c r="AF280" s="340">
        <v>-0.17438716538127824</v>
      </c>
      <c r="AG280" s="339">
        <v>0.53949830286326128</v>
      </c>
      <c r="AH280" s="279">
        <v>-0.24385433073487209</v>
      </c>
      <c r="AI280" s="338">
        <v>-2.5083677245287692E-2</v>
      </c>
      <c r="AJ280" s="337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</row>
    <row r="281" spans="1:337" s="1" customFormat="1" ht="15" thickBot="1" x14ac:dyDescent="0.4">
      <c r="A281" s="183"/>
      <c r="B281" s="277">
        <v>1</v>
      </c>
      <c r="C281" s="276">
        <v>1</v>
      </c>
      <c r="D281" s="275">
        <v>0</v>
      </c>
      <c r="E281" s="18"/>
      <c r="F281" s="17"/>
      <c r="G281" s="274"/>
      <c r="H281" s="274"/>
      <c r="I281" s="16"/>
      <c r="J281" s="241"/>
      <c r="K281" s="270"/>
      <c r="L281" s="270"/>
      <c r="M281" s="270"/>
      <c r="N281" s="270"/>
      <c r="O281" s="129"/>
      <c r="P281" s="129"/>
      <c r="Q281" s="129"/>
      <c r="R281" s="129"/>
      <c r="S281" s="336">
        <v>-0.21343998516754459</v>
      </c>
      <c r="T281" s="273">
        <f>1/(1+EXP(-S281))</f>
        <v>0.44684166020078742</v>
      </c>
      <c r="U281" s="272"/>
      <c r="V281" s="269">
        <v>0.11171041505019685</v>
      </c>
      <c r="W281" s="263"/>
      <c r="X281" s="263"/>
      <c r="Y281" s="271"/>
      <c r="Z281" s="270"/>
      <c r="AA281" s="270"/>
      <c r="AB281" s="269"/>
      <c r="AC281" s="263"/>
      <c r="AD281" s="268"/>
      <c r="AE281" s="267"/>
      <c r="AF281" s="335"/>
      <c r="AG281" s="334"/>
      <c r="AH281" s="264"/>
      <c r="AI281" s="333"/>
      <c r="AJ281" s="332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</row>
    <row r="282" spans="1:337" s="1" customFormat="1" ht="15" thickBot="1" x14ac:dyDescent="0.4">
      <c r="A282" s="181">
        <f>A278+1</f>
        <v>69</v>
      </c>
      <c r="B282" s="108">
        <v>0</v>
      </c>
      <c r="C282" s="107">
        <v>0</v>
      </c>
      <c r="D282" s="297">
        <v>0</v>
      </c>
      <c r="E282" s="103" cm="1">
        <f t="array" ref="E282:F284">AF278:AG280</f>
        <v>-0.44678459387749347</v>
      </c>
      <c r="F282" s="286">
        <v>-0.29154157030023875</v>
      </c>
      <c r="G282" s="286" cm="1">
        <f t="array" ref="G282:G284">AI278:AI280</f>
        <v>4.6348000659390252</v>
      </c>
      <c r="H282" s="286" cm="1">
        <f t="array" ref="H282:H284">AH278:AH280</f>
        <v>0.44557885564145444</v>
      </c>
      <c r="I282" s="296">
        <f>AJ278</f>
        <v>-1.7551854164623322</v>
      </c>
      <c r="J282" s="295">
        <v>3</v>
      </c>
      <c r="K282" s="294" cm="1">
        <f t="array" ref="K282:N284" xml:space="preserve"> MMULT(E282:F284, TRANSPOSE(B282:C285))+H282:H284</f>
        <v>0.44557885564145444</v>
      </c>
      <c r="L282" s="294">
        <v>0.15403728534121569</v>
      </c>
      <c r="M282" s="294">
        <v>-1.2057382360390334E-3</v>
      </c>
      <c r="N282" s="294">
        <v>-0.29274730853627778</v>
      </c>
      <c r="O282" s="135">
        <f>(EXP(K282)-EXP(-K282))/(EXP(K282)+EXP(-K282))</f>
        <v>0.41825805148954176</v>
      </c>
      <c r="P282" s="135">
        <f>1/(1+EXP(-L282))</f>
        <v>0.53843335746047405</v>
      </c>
      <c r="Q282" s="135">
        <f>1/(1+EXP(-M282))</f>
        <v>0.49969856547750913</v>
      </c>
      <c r="R282" s="135">
        <f>1/(1+EXP(-N282))</f>
        <v>0.42733141388327606</v>
      </c>
      <c r="S282" s="344" cm="1">
        <f t="array" ref="S282:S285">MMULT(TRANSPOSE(O282:R284), G282:G284)+I282</f>
        <v>-0.1957983757105044</v>
      </c>
      <c r="T282" s="273">
        <f>1/(1+EXP(-S282))</f>
        <v>0.45120619059965084</v>
      </c>
      <c r="U282" s="292" cm="1">
        <f t="array" ref="U282">0.25*(-SUMPRODUCT(D282:D285,LN(T282:T285))-SUMPRODUCT(1-D282:D285,LN(1-T282:T285)))</f>
        <v>0.58644122291476297</v>
      </c>
      <c r="V282" s="99" cm="1">
        <f t="array" ref="V282:V285">0.25*(T282:T285-D282:D285)</f>
        <v>0.11280154764991271</v>
      </c>
      <c r="W282" s="288" cm="1">
        <f t="array" ref="W282:W284" xml:space="preserve"> TRANSPOSE(MMULT( TRANSPOSE(_xlfn.ANCHORARRAY(V282)), TRANSPOSE(O282:R284)))</f>
        <v>-1.8916182927572037E-2</v>
      </c>
      <c r="X282" s="288">
        <f>SUM(_xlfn.ANCHORARRAY(V282))</f>
        <v>5.2614871561716264E-3</v>
      </c>
      <c r="Y282" s="291" cm="1">
        <f t="array" ref="Y282:AB284">(G282:G284)*(TRANSPOSE(_xlfn.ANCHORARRAY(V282))*(O282:R284)*(1-O282:R284))</f>
        <v>0.12720985390929873</v>
      </c>
      <c r="Z282" s="60">
        <v>-0.1272180358994433</v>
      </c>
      <c r="AA282" s="60">
        <v>-0.12601437923363584</v>
      </c>
      <c r="AB282" s="99">
        <v>0.12664900476137025</v>
      </c>
      <c r="AC282" s="288" cm="1">
        <f t="array" ref="AC282:AD284">MMULT((_xlfn.ANCHORARRAY(Y282)),(B282:C285))</f>
        <v>6.346255277344115E-4</v>
      </c>
      <c r="AD282" s="290">
        <v>-5.6903113807305061E-4</v>
      </c>
      <c r="AE282" s="282">
        <f>SUM(Y282:AB282)</f>
        <v>6.2644353758983806E-4</v>
      </c>
      <c r="AF282" s="340" cm="1">
        <f t="array" ref="AF282:AG284">E282:F284-3*(_xlfn.ANCHORARRAY(AC282))</f>
        <v>-0.44868847046069671</v>
      </c>
      <c r="AG282" s="339">
        <v>-0.2898344768860196</v>
      </c>
      <c r="AH282" s="289" cm="1">
        <f t="array" ref="AH282:AH284">(H282:H284)-3*(AE282:AE284)</f>
        <v>0.44369952502868493</v>
      </c>
      <c r="AI282" s="343" cm="1">
        <f t="array" ref="AI282:AI284">G282:G284-3*(_xlfn.ANCHORARRAY(W282))</f>
        <v>4.6915486147217411</v>
      </c>
      <c r="AJ282" s="342">
        <f>I282-3*(X282)</f>
        <v>-1.7709698779308471</v>
      </c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</row>
    <row r="283" spans="1:337" s="1" customFormat="1" ht="15" thickBot="1" x14ac:dyDescent="0.4">
      <c r="A283" s="182"/>
      <c r="B283" s="95">
        <v>0</v>
      </c>
      <c r="C283" s="94">
        <v>1</v>
      </c>
      <c r="D283" s="287">
        <v>1</v>
      </c>
      <c r="E283" s="36">
        <v>-0.48331766853565833</v>
      </c>
      <c r="F283" s="35">
        <v>0.85754126689091736</v>
      </c>
      <c r="G283" s="286">
        <v>-0.65428733561807284</v>
      </c>
      <c r="H283" s="286">
        <v>0.25192679338479579</v>
      </c>
      <c r="I283" s="34"/>
      <c r="J283" s="210"/>
      <c r="K283" s="285">
        <v>0.25192679338479579</v>
      </c>
      <c r="L283" s="285">
        <v>1.1094680602757132</v>
      </c>
      <c r="M283" s="285">
        <v>-0.23139087515086254</v>
      </c>
      <c r="N283" s="285">
        <v>0.62615039174005482</v>
      </c>
      <c r="O283" s="133">
        <f>1/(1+EXP(-K283))</f>
        <v>0.56265069345261309</v>
      </c>
      <c r="P283" s="133">
        <f>1/(1+EXP(-L283))</f>
        <v>0.75202992813220915</v>
      </c>
      <c r="Q283" s="133">
        <f>1/(1+EXP(-M283))</f>
        <v>0.44240901232946234</v>
      </c>
      <c r="R283" s="133">
        <f>1/(1+EXP(-N283))</f>
        <v>0.65161606357957647</v>
      </c>
      <c r="S283" s="341">
        <v>0.23391947493668064</v>
      </c>
      <c r="T283" s="273">
        <f>1/(1+EXP(-S283))</f>
        <v>0.55821465980052254</v>
      </c>
      <c r="U283" s="147"/>
      <c r="V283" s="88">
        <v>-0.11044633504986937</v>
      </c>
      <c r="W283" s="278">
        <v>5.055008498371899E-3</v>
      </c>
      <c r="X283" s="278"/>
      <c r="Y283" s="284">
        <v>-1.8161464793412487E-2</v>
      </c>
      <c r="Z283" s="66">
        <v>1.3475789412814054E-2</v>
      </c>
      <c r="AA283" s="66">
        <v>1.7553247415588721E-2</v>
      </c>
      <c r="AB283" s="88">
        <v>-1.6585211525453301E-2</v>
      </c>
      <c r="AC283" s="278">
        <v>9.6803589013541927E-4</v>
      </c>
      <c r="AD283" s="283">
        <v>-3.1094221126392475E-3</v>
      </c>
      <c r="AE283" s="282">
        <f>SUM(Y283:AB283)</f>
        <v>-3.717639490463014E-3</v>
      </c>
      <c r="AF283" s="340">
        <v>-0.4862217762060646</v>
      </c>
      <c r="AG283" s="339">
        <v>0.86686953322883509</v>
      </c>
      <c r="AH283" s="279">
        <v>0.26307971185618484</v>
      </c>
      <c r="AI283" s="338">
        <v>-0.66945236111318851</v>
      </c>
      <c r="AJ283" s="337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</row>
    <row r="284" spans="1:337" s="1" customFormat="1" ht="15" thickBot="1" x14ac:dyDescent="0.4">
      <c r="A284" s="182"/>
      <c r="B284" s="95">
        <v>1</v>
      </c>
      <c r="C284" s="94">
        <v>0</v>
      </c>
      <c r="D284" s="287">
        <v>1</v>
      </c>
      <c r="E284" s="36">
        <v>-0.17438716538127824</v>
      </c>
      <c r="F284" s="35">
        <v>0.53949830286326128</v>
      </c>
      <c r="G284" s="286">
        <v>-2.5083677245287692E-2</v>
      </c>
      <c r="H284" s="286">
        <v>-0.24385433073487209</v>
      </c>
      <c r="I284" s="34"/>
      <c r="J284" s="210"/>
      <c r="K284" s="285">
        <v>-0.24385433073487209</v>
      </c>
      <c r="L284" s="285">
        <v>0.29564397212838922</v>
      </c>
      <c r="M284" s="285">
        <v>-0.41824149611615036</v>
      </c>
      <c r="N284" s="285">
        <v>0.12125680674711095</v>
      </c>
      <c r="O284" s="133">
        <f>1/(1+EXP(-K284))</f>
        <v>0.43933673124931127</v>
      </c>
      <c r="P284" s="133">
        <f>1/(1+EXP(-L284))</f>
        <v>0.57337730585697544</v>
      </c>
      <c r="Q284" s="133">
        <f>1/(1+EXP(-M284))</f>
        <v>0.39693762114957465</v>
      </c>
      <c r="R284" s="133">
        <f>1/(1+EXP(-N284))</f>
        <v>0.53027711320365589</v>
      </c>
      <c r="S284" s="341">
        <v>0.26139825865656796</v>
      </c>
      <c r="T284" s="273">
        <f>1/(1+EXP(-S284))</f>
        <v>0.56497998363367341</v>
      </c>
      <c r="U284" s="147"/>
      <c r="V284" s="88">
        <v>-0.10875500409158165</v>
      </c>
      <c r="W284" s="278">
        <v>2.2729090774171179E-3</v>
      </c>
      <c r="X284" s="278"/>
      <c r="Y284" s="284">
        <v>-6.969568348453377E-4</v>
      </c>
      <c r="Z284" s="66">
        <v>6.7768358607466221E-4</v>
      </c>
      <c r="AA284" s="66">
        <v>6.5301769889784074E-4</v>
      </c>
      <c r="AB284" s="88">
        <v>-6.9765129601325512E-4</v>
      </c>
      <c r="AC284" s="278">
        <v>-4.4633597115414383E-5</v>
      </c>
      <c r="AD284" s="283">
        <v>-1.9967709938592906E-5</v>
      </c>
      <c r="AE284" s="282">
        <f>SUM(Y284:AB284)</f>
        <v>-6.3906845886089873E-5</v>
      </c>
      <c r="AF284" s="340">
        <v>-0.17425326458993201</v>
      </c>
      <c r="AG284" s="339">
        <v>0.53955820599307702</v>
      </c>
      <c r="AH284" s="279">
        <v>-0.24366261019721383</v>
      </c>
      <c r="AI284" s="338">
        <v>-3.1902404477539045E-2</v>
      </c>
      <c r="AJ284" s="337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</row>
    <row r="285" spans="1:337" s="1" customFormat="1" ht="15" thickBot="1" x14ac:dyDescent="0.4">
      <c r="A285" s="183"/>
      <c r="B285" s="277">
        <v>1</v>
      </c>
      <c r="C285" s="276">
        <v>1</v>
      </c>
      <c r="D285" s="275">
        <v>0</v>
      </c>
      <c r="E285" s="18"/>
      <c r="F285" s="17"/>
      <c r="G285" s="274"/>
      <c r="H285" s="274"/>
      <c r="I285" s="16"/>
      <c r="J285" s="241"/>
      <c r="K285" s="270"/>
      <c r="L285" s="270"/>
      <c r="M285" s="270"/>
      <c r="N285" s="270"/>
      <c r="O285" s="129"/>
      <c r="P285" s="129"/>
      <c r="Q285" s="129"/>
      <c r="R285" s="129"/>
      <c r="S285" s="336">
        <v>-0.21423518926188878</v>
      </c>
      <c r="T285" s="273">
        <f>1/(1+EXP(-S285))</f>
        <v>0.44664511459083972</v>
      </c>
      <c r="U285" s="272"/>
      <c r="V285" s="269">
        <v>0.11166127864770993</v>
      </c>
      <c r="W285" s="263"/>
      <c r="X285" s="263"/>
      <c r="Y285" s="271"/>
      <c r="Z285" s="270"/>
      <c r="AA285" s="270"/>
      <c r="AB285" s="269"/>
      <c r="AC285" s="263"/>
      <c r="AD285" s="268"/>
      <c r="AE285" s="267"/>
      <c r="AF285" s="335"/>
      <c r="AG285" s="334"/>
      <c r="AH285" s="264"/>
      <c r="AI285" s="333"/>
      <c r="AJ285" s="332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</row>
    <row r="286" spans="1:337" s="1" customFormat="1" ht="15" thickBot="1" x14ac:dyDescent="0.4">
      <c r="A286" s="181">
        <f>A282+1</f>
        <v>70</v>
      </c>
      <c r="B286" s="108">
        <v>0</v>
      </c>
      <c r="C286" s="107">
        <v>0</v>
      </c>
      <c r="D286" s="297">
        <v>0</v>
      </c>
      <c r="E286" s="103" cm="1">
        <f t="array" ref="E286:F288">AF282:AG284</f>
        <v>-0.44868847046069671</v>
      </c>
      <c r="F286" s="286">
        <v>-0.2898344768860196</v>
      </c>
      <c r="G286" s="286" cm="1">
        <f t="array" ref="G286:G288">AI282:AI284</f>
        <v>4.6915486147217411</v>
      </c>
      <c r="H286" s="286" cm="1">
        <f t="array" ref="H286:H288">AH282:AH284</f>
        <v>0.44369952502868493</v>
      </c>
      <c r="I286" s="296">
        <f>AJ282</f>
        <v>-1.7709698779308471</v>
      </c>
      <c r="J286" s="295">
        <v>3</v>
      </c>
      <c r="K286" s="294" cm="1">
        <f t="array" ref="K286:N288" xml:space="preserve"> MMULT(E286:F288, TRANSPOSE(B286:C289))+H286:H288</f>
        <v>0.44369952502868493</v>
      </c>
      <c r="L286" s="294">
        <v>0.15386504814266533</v>
      </c>
      <c r="M286" s="294">
        <v>-4.9889454320117821E-3</v>
      </c>
      <c r="N286" s="294">
        <v>-0.29482342231803138</v>
      </c>
      <c r="O286" s="135">
        <f>(EXP(K286)-EXP(-K286))/(EXP(K286)+EXP(-K286))</f>
        <v>0.41670627265251681</v>
      </c>
      <c r="P286" s="135">
        <f>1/(1+EXP(-L286))</f>
        <v>0.53839055229310839</v>
      </c>
      <c r="Q286" s="135">
        <f>1/(1+EXP(-M286))</f>
        <v>0.49875276622892267</v>
      </c>
      <c r="R286" s="135">
        <f>1/(1+EXP(-N286))</f>
        <v>0.42682342564224457</v>
      </c>
      <c r="S286" s="344" cm="1">
        <f t="array" ref="S286:S289">MMULT(TRANSPOSE(O286:R288), G286:G288)+I286</f>
        <v>-0.20849336040434108</v>
      </c>
      <c r="T286" s="273">
        <f>1/(1+EXP(-S286))</f>
        <v>0.44806465727297723</v>
      </c>
      <c r="U286" s="292" cm="1">
        <f t="array" ref="U286">0.25*(-SUMPRODUCT(D286:D289,LN(T286:T289))-SUMPRODUCT(1-D286:D289,LN(1-T286:T289)))</f>
        <v>0.58454319290052337</v>
      </c>
      <c r="V286" s="99" cm="1">
        <f t="array" ref="V286:V289">0.25*(T286:T289-D286:D289)</f>
        <v>0.11201616431824431</v>
      </c>
      <c r="W286" s="288" cm="1">
        <f t="array" ref="W286:W288" xml:space="preserve"> TRANSPOSE(MMULT( TRANSPOSE(_xlfn.ANCHORARRAY(V286)), TRANSPOSE(O286:R288)))</f>
        <v>-1.9823692991829851E-2</v>
      </c>
      <c r="X286" s="288">
        <f>SUM(_xlfn.ANCHORARRAY(V286))</f>
        <v>3.4880369147544249E-3</v>
      </c>
      <c r="Y286" s="291" cm="1">
        <f t="array" ref="Y286:AB288">(G286:G288)*(TRANSPOSE(_xlfn.ANCHORARRAY(V286))*(O286:R288)*(1-O286:R288))</f>
        <v>0.12773627943400864</v>
      </c>
      <c r="Z286" s="60">
        <v>-0.12901393617097168</v>
      </c>
      <c r="AA286" s="60">
        <v>-0.12774725117304445</v>
      </c>
      <c r="AB286" s="99">
        <v>0.1274462740547363</v>
      </c>
      <c r="AC286" s="288" cm="1">
        <f t="array" ref="AC286:AD288">MMULT((_xlfn.ANCHORARRAY(Y286)),(B286:C289))</f>
        <v>-3.0097711830814888E-4</v>
      </c>
      <c r="AD286" s="290">
        <v>-1.5676621162353799E-3</v>
      </c>
      <c r="AE286" s="282">
        <f>SUM(Y286:AB286)</f>
        <v>-1.5786338552711832E-3</v>
      </c>
      <c r="AF286" s="340" cm="1">
        <f t="array" ref="AF286:AG288">E286:F288-3*(_xlfn.ANCHORARRAY(AC286))</f>
        <v>-0.44778553910577223</v>
      </c>
      <c r="AG286" s="339">
        <v>-0.28513149053731346</v>
      </c>
      <c r="AH286" s="289" cm="1">
        <f t="array" ref="AH286:AH288">(H286:H288)-3*(AE286:AE288)</f>
        <v>0.44843542659449848</v>
      </c>
      <c r="AI286" s="343" cm="1">
        <f t="array" ref="AI286:AI288">G286:G288-3*(_xlfn.ANCHORARRAY(W286))</f>
        <v>4.7510196936972307</v>
      </c>
      <c r="AJ286" s="342">
        <f>I286-3*(X286)</f>
        <v>-1.7814339886751105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</row>
    <row r="287" spans="1:337" s="1" customFormat="1" ht="15" thickBot="1" x14ac:dyDescent="0.4">
      <c r="A287" s="182"/>
      <c r="B287" s="95">
        <v>0</v>
      </c>
      <c r="C287" s="94">
        <v>1</v>
      </c>
      <c r="D287" s="287">
        <v>1</v>
      </c>
      <c r="E287" s="36">
        <v>-0.4862217762060646</v>
      </c>
      <c r="F287" s="35">
        <v>0.86686953322883509</v>
      </c>
      <c r="G287" s="286">
        <v>-0.66945236111318851</v>
      </c>
      <c r="H287" s="286">
        <v>0.26307971185618484</v>
      </c>
      <c r="I287" s="34"/>
      <c r="J287" s="210"/>
      <c r="K287" s="285">
        <v>0.26307971185618484</v>
      </c>
      <c r="L287" s="285">
        <v>1.1299492450850199</v>
      </c>
      <c r="M287" s="285">
        <v>-0.22314206434987977</v>
      </c>
      <c r="N287" s="285">
        <v>0.64372746887895538</v>
      </c>
      <c r="O287" s="133">
        <f>1/(1+EXP(-K287))</f>
        <v>0.56539320192257281</v>
      </c>
      <c r="P287" s="133">
        <f>1/(1+EXP(-L287))</f>
        <v>0.75582953233339989</v>
      </c>
      <c r="Q287" s="133">
        <f>1/(1+EXP(-M287))</f>
        <v>0.44444481159616123</v>
      </c>
      <c r="R287" s="133">
        <f>1/(1+EXP(-N287))</f>
        <v>0.65559557330150675</v>
      </c>
      <c r="S287" s="341">
        <v>0.2306296285174172</v>
      </c>
      <c r="T287" s="273">
        <f>1/(1+EXP(-S287))</f>
        <v>0.55740319263148386</v>
      </c>
      <c r="U287" s="147"/>
      <c r="V287" s="88">
        <v>-0.11064920184212904</v>
      </c>
      <c r="W287" s="278">
        <v>4.0898431444759131E-3</v>
      </c>
      <c r="X287" s="278"/>
      <c r="Y287" s="284">
        <v>-1.8426696069152274E-2</v>
      </c>
      <c r="Z287" s="66">
        <v>1.3670517499590203E-2</v>
      </c>
      <c r="AA287" s="66">
        <v>1.8003741257362763E-2</v>
      </c>
      <c r="AB287" s="88">
        <v>-1.6784123159387446E-2</v>
      </c>
      <c r="AC287" s="278">
        <v>1.2196180979753175E-3</v>
      </c>
      <c r="AD287" s="283">
        <v>-3.1136056597972431E-3</v>
      </c>
      <c r="AE287" s="282">
        <f>SUM(Y287:AB287)</f>
        <v>-3.5365604715867534E-3</v>
      </c>
      <c r="AF287" s="340">
        <v>-0.48988063049999053</v>
      </c>
      <c r="AG287" s="339">
        <v>0.8762103502082268</v>
      </c>
      <c r="AH287" s="279">
        <v>0.2736893932709451</v>
      </c>
      <c r="AI287" s="338">
        <v>-0.68172189054661625</v>
      </c>
      <c r="AJ287" s="33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</row>
    <row r="288" spans="1:337" s="1" customFormat="1" ht="15" thickBot="1" x14ac:dyDescent="0.4">
      <c r="A288" s="182"/>
      <c r="B288" s="95">
        <v>1</v>
      </c>
      <c r="C288" s="94">
        <v>0</v>
      </c>
      <c r="D288" s="287">
        <v>1</v>
      </c>
      <c r="E288" s="36">
        <v>-0.17425326458993201</v>
      </c>
      <c r="F288" s="35">
        <v>0.53955820599307702</v>
      </c>
      <c r="G288" s="286">
        <v>-3.1902404477539045E-2</v>
      </c>
      <c r="H288" s="286">
        <v>-0.24366261019721383</v>
      </c>
      <c r="I288" s="34"/>
      <c r="J288" s="210"/>
      <c r="K288" s="285">
        <v>-0.24366261019721383</v>
      </c>
      <c r="L288" s="285">
        <v>0.29589559579586322</v>
      </c>
      <c r="M288" s="285">
        <v>-0.41791587478714587</v>
      </c>
      <c r="N288" s="285">
        <v>0.12164233120593118</v>
      </c>
      <c r="O288" s="133">
        <f>1/(1+EXP(-K288))</f>
        <v>0.43938395639508088</v>
      </c>
      <c r="P288" s="133">
        <f>1/(1+EXP(-L288))</f>
        <v>0.57343885583764198</v>
      </c>
      <c r="Q288" s="133">
        <f>1/(1+EXP(-M288))</f>
        <v>0.39701557039486529</v>
      </c>
      <c r="R288" s="133">
        <f>1/(1+EXP(-N288))</f>
        <v>0.53037313978464173</v>
      </c>
      <c r="S288" s="341">
        <v>0.25875259174091703</v>
      </c>
      <c r="T288" s="273">
        <f>1/(1+EXP(-S288))</f>
        <v>0.56432962653713126</v>
      </c>
      <c r="U288" s="147"/>
      <c r="V288" s="88">
        <v>-0.10891759336571719</v>
      </c>
      <c r="W288" s="278">
        <v>1.4175001794269615E-3</v>
      </c>
      <c r="X288" s="278"/>
      <c r="Y288" s="284">
        <v>-8.8026580527897521E-4</v>
      </c>
      <c r="Z288" s="66">
        <v>8.6345580232840701E-4</v>
      </c>
      <c r="AA288" s="66">
        <v>8.3183098028528381E-4</v>
      </c>
      <c r="AB288" s="88">
        <v>-8.8233216093823994E-4</v>
      </c>
      <c r="AC288" s="278">
        <v>-5.0501180652956132E-5</v>
      </c>
      <c r="AD288" s="283">
        <v>-1.8876358609832937E-5</v>
      </c>
      <c r="AE288" s="282">
        <f>SUM(Y288:AB288)</f>
        <v>-6.7311183603524331E-5</v>
      </c>
      <c r="AF288" s="340">
        <v>-0.17410176104797315</v>
      </c>
      <c r="AG288" s="339">
        <v>0.53961483506890651</v>
      </c>
      <c r="AH288" s="279">
        <v>-0.24346067664640325</v>
      </c>
      <c r="AI288" s="338">
        <v>-3.615490501581993E-2</v>
      </c>
      <c r="AJ288" s="337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</row>
    <row r="289" spans="1:337" s="1" customFormat="1" ht="15" thickBot="1" x14ac:dyDescent="0.4">
      <c r="A289" s="183"/>
      <c r="B289" s="277">
        <v>1</v>
      </c>
      <c r="C289" s="276">
        <v>1</v>
      </c>
      <c r="D289" s="275">
        <v>0</v>
      </c>
      <c r="E289" s="18"/>
      <c r="F289" s="17"/>
      <c r="G289" s="274"/>
      <c r="H289" s="274"/>
      <c r="I289" s="16"/>
      <c r="J289" s="241"/>
      <c r="K289" s="270"/>
      <c r="L289" s="270"/>
      <c r="M289" s="270"/>
      <c r="N289" s="270"/>
      <c r="O289" s="129"/>
      <c r="P289" s="129"/>
      <c r="Q289" s="129"/>
      <c r="R289" s="129"/>
      <c r="S289" s="336">
        <v>-0.22431720953966638</v>
      </c>
      <c r="T289" s="273">
        <f>1/(1+EXP(-S289))</f>
        <v>0.44415467121742536</v>
      </c>
      <c r="U289" s="272"/>
      <c r="V289" s="269">
        <v>0.11103866780435634</v>
      </c>
      <c r="W289" s="263"/>
      <c r="X289" s="263"/>
      <c r="Y289" s="271"/>
      <c r="Z289" s="270"/>
      <c r="AA289" s="270"/>
      <c r="AB289" s="269"/>
      <c r="AC289" s="263"/>
      <c r="AD289" s="268"/>
      <c r="AE289" s="267"/>
      <c r="AF289" s="335"/>
      <c r="AG289" s="334"/>
      <c r="AH289" s="264"/>
      <c r="AI289" s="333"/>
      <c r="AJ289" s="332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</row>
    <row r="290" spans="1:337" s="1" customFormat="1" ht="15" thickBot="1" x14ac:dyDescent="0.4">
      <c r="A290" s="181">
        <f>A286+1</f>
        <v>71</v>
      </c>
      <c r="B290" s="108">
        <v>0</v>
      </c>
      <c r="C290" s="107">
        <v>0</v>
      </c>
      <c r="D290" s="297">
        <v>0</v>
      </c>
      <c r="E290" s="103" cm="1">
        <f t="array" ref="E290:F292">AF286:AG288</f>
        <v>-0.44778553910577223</v>
      </c>
      <c r="F290" s="286">
        <v>-0.28513149053731346</v>
      </c>
      <c r="G290" s="286" cm="1">
        <f t="array" ref="G290:G292">AI286:AI288</f>
        <v>4.7510196936972307</v>
      </c>
      <c r="H290" s="286" cm="1">
        <f t="array" ref="H290:H292">AH286:AH288</f>
        <v>0.44843542659449848</v>
      </c>
      <c r="I290" s="296">
        <f>AJ286</f>
        <v>-1.7814339886751105</v>
      </c>
      <c r="J290" s="295">
        <v>3</v>
      </c>
      <c r="K290" s="294" cm="1">
        <f t="array" ref="K290:N292" xml:space="preserve"> MMULT(E290:F292, TRANSPOSE(B290:C293))+H290:H292</f>
        <v>0.44843542659449848</v>
      </c>
      <c r="L290" s="294">
        <v>0.16330393605718502</v>
      </c>
      <c r="M290" s="294">
        <v>6.498874887262418E-4</v>
      </c>
      <c r="N290" s="294">
        <v>-0.28448160304858722</v>
      </c>
      <c r="O290" s="135">
        <f>(EXP(K290)-EXP(-K290))/(EXP(K290)+EXP(-K290))</f>
        <v>0.42061207554537933</v>
      </c>
      <c r="P290" s="135">
        <f>1/(1+EXP(-L290))</f>
        <v>0.54073549577991986</v>
      </c>
      <c r="Q290" s="135">
        <f>1/(1+EXP(-M290))</f>
        <v>0.50016247186646312</v>
      </c>
      <c r="R290" s="135">
        <f>1/(1+EXP(-N290))</f>
        <v>0.42935539554625601</v>
      </c>
      <c r="S290" s="344" cm="1">
        <f t="array" ref="S290:S293">MMULT(TRANSPOSE(O290:R292), G290:G292)+I290</f>
        <v>-0.18620237500530945</v>
      </c>
      <c r="T290" s="273">
        <f>1/(1+EXP(-S290))</f>
        <v>0.4535834391197674</v>
      </c>
      <c r="U290" s="292" cm="1">
        <f t="array" ref="U290">0.25*(-SUMPRODUCT(D290:D293,LN(T290:T293))-SUMPRODUCT(1-D290:D293,LN(1-T290:T293)))</f>
        <v>0.58469235830578237</v>
      </c>
      <c r="V290" s="99" cm="1">
        <f t="array" ref="V290:V293">0.25*(T290:T293-D290:D293)</f>
        <v>0.11339585977994185</v>
      </c>
      <c r="W290" s="288" cm="1">
        <f t="array" ref="W290:W292" xml:space="preserve"> TRANSPOSE(MMULT( TRANSPOSE(_xlfn.ANCHORARRAY(V290)), TRANSPOSE(O290:R292)))</f>
        <v>-1.7407002045464449E-2</v>
      </c>
      <c r="X290" s="288">
        <f>SUM(_xlfn.ANCHORARRAY(V290))</f>
        <v>7.9594937724019044E-3</v>
      </c>
      <c r="Y290" s="291" cm="1">
        <f t="array" ref="Y290:AB292">(G290:G292)*(TRANSPOSE(_xlfn.ANCHORARRAY(V290))*(O290:R292)*(1-O290:R292))</f>
        <v>0.13129107526914183</v>
      </c>
      <c r="Z290" s="60">
        <v>-0.12920820698305768</v>
      </c>
      <c r="AA290" s="60">
        <v>-0.12808544554193407</v>
      </c>
      <c r="AB290" s="99">
        <v>0.13027093297853914</v>
      </c>
      <c r="AC290" s="288" cm="1">
        <f t="array" ref="AC290:AD292">MMULT((_xlfn.ANCHORARRAY(Y290)),(B290:C293))</f>
        <v>2.1854874366050714E-3</v>
      </c>
      <c r="AD290" s="290">
        <v>1.0627259954814616E-3</v>
      </c>
      <c r="AE290" s="282">
        <f>SUM(Y290:AB290)</f>
        <v>4.2683557226892155E-3</v>
      </c>
      <c r="AF290" s="340" cm="1">
        <f t="array" ref="AF290:AG292">E290:F292-3*(_xlfn.ANCHORARRAY(AC290))</f>
        <v>-0.45434200141558745</v>
      </c>
      <c r="AG290" s="339">
        <v>-0.28831966852375784</v>
      </c>
      <c r="AH290" s="289" cm="1">
        <f t="array" ref="AH290:AH292">(H290:H292)-3*(AE290:AE292)</f>
        <v>0.4356303594264308</v>
      </c>
      <c r="AI290" s="343" cm="1">
        <f t="array" ref="AI290:AI292">G290:G292-3*(_xlfn.ANCHORARRAY(W290))</f>
        <v>4.8032406998336237</v>
      </c>
      <c r="AJ290" s="342">
        <f>I290-3*(X290)</f>
        <v>-1.8053124699923162</v>
      </c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</row>
    <row r="291" spans="1:337" s="1" customFormat="1" ht="15" thickBot="1" x14ac:dyDescent="0.4">
      <c r="A291" s="182"/>
      <c r="B291" s="95">
        <v>0</v>
      </c>
      <c r="C291" s="94">
        <v>1</v>
      </c>
      <c r="D291" s="287">
        <v>1</v>
      </c>
      <c r="E291" s="36">
        <v>-0.48988063049999053</v>
      </c>
      <c r="F291" s="35">
        <v>0.8762103502082268</v>
      </c>
      <c r="G291" s="286">
        <v>-0.68172189054661625</v>
      </c>
      <c r="H291" s="286">
        <v>0.2736893932709451</v>
      </c>
      <c r="I291" s="34"/>
      <c r="J291" s="210"/>
      <c r="K291" s="285">
        <v>0.2736893932709451</v>
      </c>
      <c r="L291" s="285">
        <v>1.149899743479172</v>
      </c>
      <c r="M291" s="285">
        <v>-0.21619123722904543</v>
      </c>
      <c r="N291" s="285">
        <v>0.66001911297918137</v>
      </c>
      <c r="O291" s="133">
        <f>1/(1+EXP(-K291))</f>
        <v>0.56799842046342564</v>
      </c>
      <c r="P291" s="133">
        <f>1/(1+EXP(-L291))</f>
        <v>0.75949260420969644</v>
      </c>
      <c r="Q291" s="133">
        <f>1/(1+EXP(-M291))</f>
        <v>0.44616172156976941</v>
      </c>
      <c r="R291" s="133">
        <f>1/(1+EXP(-N291))</f>
        <v>0.65926468190396703</v>
      </c>
      <c r="S291" s="341">
        <v>0.24911335287776071</v>
      </c>
      <c r="T291" s="273">
        <f>1/(1+EXP(-S291))</f>
        <v>0.56195825479234651</v>
      </c>
      <c r="U291" s="147"/>
      <c r="V291" s="88">
        <v>-0.10951043630191337</v>
      </c>
      <c r="W291" s="278">
        <v>6.9028521338676818E-3</v>
      </c>
      <c r="X291" s="278"/>
      <c r="Y291" s="284">
        <v>-1.8968670853307446E-2</v>
      </c>
      <c r="Z291" s="66">
        <v>1.3636871052126784E-2</v>
      </c>
      <c r="AA291" s="66">
        <v>1.8165840867103232E-2</v>
      </c>
      <c r="AB291" s="88">
        <v>-1.7138083497701358E-2</v>
      </c>
      <c r="AC291" s="278">
        <v>1.0277573694018743E-3</v>
      </c>
      <c r="AD291" s="283">
        <v>-3.5012124455745738E-3</v>
      </c>
      <c r="AE291" s="282">
        <f>SUM(Y291:AB291)</f>
        <v>-4.3040424317787873E-3</v>
      </c>
      <c r="AF291" s="340">
        <v>-0.49296390260819617</v>
      </c>
      <c r="AG291" s="339">
        <v>0.88671398754495057</v>
      </c>
      <c r="AH291" s="279">
        <v>0.28660152056628146</v>
      </c>
      <c r="AI291" s="338">
        <v>-0.70243044694821932</v>
      </c>
      <c r="AJ291" s="337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</row>
    <row r="292" spans="1:337" s="1" customFormat="1" ht="15" thickBot="1" x14ac:dyDescent="0.4">
      <c r="A292" s="182"/>
      <c r="B292" s="95">
        <v>1</v>
      </c>
      <c r="C292" s="94">
        <v>0</v>
      </c>
      <c r="D292" s="287">
        <v>1</v>
      </c>
      <c r="E292" s="36">
        <v>-0.17410176104797315</v>
      </c>
      <c r="F292" s="35">
        <v>0.53961483506890651</v>
      </c>
      <c r="G292" s="286">
        <v>-3.615490501581993E-2</v>
      </c>
      <c r="H292" s="286">
        <v>-0.24346067664640325</v>
      </c>
      <c r="I292" s="34"/>
      <c r="J292" s="210"/>
      <c r="K292" s="285">
        <v>-0.24346067664640325</v>
      </c>
      <c r="L292" s="285">
        <v>0.29615415842250326</v>
      </c>
      <c r="M292" s="285">
        <v>-0.4175624376943764</v>
      </c>
      <c r="N292" s="285">
        <v>0.12205239737453011</v>
      </c>
      <c r="O292" s="133">
        <f>1/(1+EXP(-K292))</f>
        <v>0.43943369842607416</v>
      </c>
      <c r="P292" s="133">
        <f>1/(1+EXP(-L292))</f>
        <v>0.57350210079611397</v>
      </c>
      <c r="Q292" s="133">
        <f>1/(1+EXP(-M292))</f>
        <v>0.39710018426644339</v>
      </c>
      <c r="R292" s="133">
        <f>1/(1+EXP(-N292))</f>
        <v>0.5304752767558778</v>
      </c>
      <c r="S292" s="341">
        <v>0.27633243344874892</v>
      </c>
      <c r="T292" s="273">
        <f>1/(1+EXP(-S292))</f>
        <v>0.56864684274427568</v>
      </c>
      <c r="U292" s="147"/>
      <c r="V292" s="88">
        <v>-0.10783828931393108</v>
      </c>
      <c r="W292" s="278">
        <v>3.569632149136602E-3</v>
      </c>
      <c r="X292" s="278"/>
      <c r="Y292" s="284">
        <v>-1.0099148726325469E-3</v>
      </c>
      <c r="Z292" s="66">
        <v>9.6844429155877978E-4</v>
      </c>
      <c r="AA292" s="66">
        <v>9.3343795177561488E-4</v>
      </c>
      <c r="AB292" s="88">
        <v>-1.0077873229523079E-3</v>
      </c>
      <c r="AC292" s="278">
        <v>-7.4349371176693035E-5</v>
      </c>
      <c r="AD292" s="283">
        <v>-3.9343031393528137E-5</v>
      </c>
      <c r="AE292" s="282">
        <f>SUM(Y292:AB292)</f>
        <v>-1.158199522504602E-4</v>
      </c>
      <c r="AF292" s="340">
        <v>-0.17387871293444307</v>
      </c>
      <c r="AG292" s="339">
        <v>0.53973286416308708</v>
      </c>
      <c r="AH292" s="279">
        <v>-0.24311321678965186</v>
      </c>
      <c r="AI292" s="338">
        <v>-4.6863801463229736E-2</v>
      </c>
      <c r="AJ292" s="337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</row>
    <row r="293" spans="1:337" s="1" customFormat="1" ht="15" thickBot="1" x14ac:dyDescent="0.4">
      <c r="A293" s="183"/>
      <c r="B293" s="277">
        <v>1</v>
      </c>
      <c r="C293" s="276">
        <v>1</v>
      </c>
      <c r="D293" s="275">
        <v>0</v>
      </c>
      <c r="E293" s="18"/>
      <c r="F293" s="17"/>
      <c r="G293" s="274"/>
      <c r="H293" s="274"/>
      <c r="I293" s="16"/>
      <c r="J293" s="241"/>
      <c r="K293" s="270"/>
      <c r="L293" s="270"/>
      <c r="M293" s="270"/>
      <c r="N293" s="270"/>
      <c r="O293" s="129"/>
      <c r="P293" s="129"/>
      <c r="Q293" s="129"/>
      <c r="R293" s="129"/>
      <c r="S293" s="336">
        <v>-0.21017249740221944</v>
      </c>
      <c r="T293" s="273">
        <f>1/(1+EXP(-S293))</f>
        <v>0.44764943843321803</v>
      </c>
      <c r="U293" s="272"/>
      <c r="V293" s="269">
        <v>0.11191235960830451</v>
      </c>
      <c r="W293" s="263"/>
      <c r="X293" s="263"/>
      <c r="Y293" s="271"/>
      <c r="Z293" s="270"/>
      <c r="AA293" s="270"/>
      <c r="AB293" s="269"/>
      <c r="AC293" s="263"/>
      <c r="AD293" s="268"/>
      <c r="AE293" s="267"/>
      <c r="AF293" s="335"/>
      <c r="AG293" s="334"/>
      <c r="AH293" s="264"/>
      <c r="AI293" s="333"/>
      <c r="AJ293" s="332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</row>
  </sheetData>
  <mergeCells count="97">
    <mergeCell ref="A242:A245"/>
    <mergeCell ref="A286:A289"/>
    <mergeCell ref="A290:A293"/>
    <mergeCell ref="A262:A265"/>
    <mergeCell ref="A266:A269"/>
    <mergeCell ref="A270:A273"/>
    <mergeCell ref="A274:A277"/>
    <mergeCell ref="A278:A281"/>
    <mergeCell ref="A282:A285"/>
    <mergeCell ref="A258:A261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162:A165"/>
    <mergeCell ref="A166:A169"/>
    <mergeCell ref="A170:A173"/>
    <mergeCell ref="A246:A249"/>
    <mergeCell ref="A250:A253"/>
    <mergeCell ref="A254:A257"/>
    <mergeCell ref="A226:A229"/>
    <mergeCell ref="A230:A233"/>
    <mergeCell ref="A234:A237"/>
    <mergeCell ref="A238:A241"/>
    <mergeCell ref="A138:A141"/>
    <mergeCell ref="A142:A145"/>
    <mergeCell ref="A146:A149"/>
    <mergeCell ref="A150:A153"/>
    <mergeCell ref="A154:A157"/>
    <mergeCell ref="A158:A161"/>
    <mergeCell ref="A98:A101"/>
    <mergeCell ref="A174:A177"/>
    <mergeCell ref="A178:A181"/>
    <mergeCell ref="A182:A185"/>
    <mergeCell ref="A186:A189"/>
    <mergeCell ref="A118:A121"/>
    <mergeCell ref="A122:A125"/>
    <mergeCell ref="A126:A129"/>
    <mergeCell ref="A130:A133"/>
    <mergeCell ref="A134:A137"/>
    <mergeCell ref="A74:A77"/>
    <mergeCell ref="A78:A81"/>
    <mergeCell ref="A82:A85"/>
    <mergeCell ref="A86:A89"/>
    <mergeCell ref="A90:A93"/>
    <mergeCell ref="A94:A97"/>
    <mergeCell ref="A102:A105"/>
    <mergeCell ref="A106:A109"/>
    <mergeCell ref="A110:A113"/>
    <mergeCell ref="A114:A117"/>
    <mergeCell ref="A50:A53"/>
    <mergeCell ref="A54:A57"/>
    <mergeCell ref="A58:A61"/>
    <mergeCell ref="A62:A65"/>
    <mergeCell ref="A66:A69"/>
    <mergeCell ref="A70:A73"/>
    <mergeCell ref="AC8:AD9"/>
    <mergeCell ref="AE8:AE9"/>
    <mergeCell ref="AF8:AG9"/>
    <mergeCell ref="AH8:AH9"/>
    <mergeCell ref="O8:R9"/>
    <mergeCell ref="A22:A25"/>
    <mergeCell ref="A46:A49"/>
    <mergeCell ref="AI8:AI9"/>
    <mergeCell ref="AJ8:AJ9"/>
    <mergeCell ref="AN9:AY11"/>
    <mergeCell ref="A10:A13"/>
    <mergeCell ref="AL12:AX20"/>
    <mergeCell ref="A14:A17"/>
    <mergeCell ref="A18:A21"/>
    <mergeCell ref="X8:X9"/>
    <mergeCell ref="Y8:AB9"/>
    <mergeCell ref="S8:S9"/>
    <mergeCell ref="T8:T9"/>
    <mergeCell ref="U8:U9"/>
    <mergeCell ref="V8:V9"/>
    <mergeCell ref="W8:W9"/>
    <mergeCell ref="A42:A45"/>
    <mergeCell ref="A26:A29"/>
    <mergeCell ref="A30:A33"/>
    <mergeCell ref="A34:A37"/>
    <mergeCell ref="A38:A41"/>
    <mergeCell ref="A1:V3"/>
    <mergeCell ref="B4:V6"/>
    <mergeCell ref="B8:C9"/>
    <mergeCell ref="D8:D9"/>
    <mergeCell ref="E8:F9"/>
    <mergeCell ref="G8:G9"/>
    <mergeCell ref="H8:H9"/>
    <mergeCell ref="I8:I9"/>
    <mergeCell ref="J8:J9"/>
    <mergeCell ref="K8:N9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6FD93D09378047A22BB60A6CF9030C" ma:contentTypeVersion="8" ma:contentTypeDescription="Create a new document." ma:contentTypeScope="" ma:versionID="6f366c1c160c684308acbc280fcf6ad3">
  <xsd:schema xmlns:xsd="http://www.w3.org/2001/XMLSchema" xmlns:xs="http://www.w3.org/2001/XMLSchema" xmlns:p="http://schemas.microsoft.com/office/2006/metadata/properties" xmlns:ns3="1eb29abd-7c0f-4211-a12d-67d1e249631b" xmlns:ns4="e098ba5f-0495-4b5b-b621-6cb472e18b3d" targetNamespace="http://schemas.microsoft.com/office/2006/metadata/properties" ma:root="true" ma:fieldsID="c42466732f4d4a77c511e2a9b48f8e87" ns3:_="" ns4:_="">
    <xsd:import namespace="1eb29abd-7c0f-4211-a12d-67d1e249631b"/>
    <xsd:import namespace="e098ba5f-0495-4b5b-b621-6cb472e18b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b29abd-7c0f-4211-a12d-67d1e24963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98ba5f-0495-4b5b-b621-6cb472e18b3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eb29abd-7c0f-4211-a12d-67d1e249631b" xsi:nil="true"/>
  </documentManagement>
</p:properties>
</file>

<file path=customXml/itemProps1.xml><?xml version="1.0" encoding="utf-8"?>
<ds:datastoreItem xmlns:ds="http://schemas.openxmlformats.org/officeDocument/2006/customXml" ds:itemID="{2A8F6855-14DE-4743-AAC6-668C5A7F64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eb29abd-7c0f-4211-a12d-67d1e249631b"/>
    <ds:schemaRef ds:uri="e098ba5f-0495-4b5b-b621-6cb472e18b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E9542F-B0BA-4DA6-8743-4B3315F42F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5679ED-D3DB-4D54-8F23-2CD519CBFA0F}">
  <ds:schemaRefs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  <ds:schemaRef ds:uri="1eb29abd-7c0f-4211-a12d-67d1e249631b"/>
    <ds:schemaRef ds:uri="http://schemas.microsoft.com/office/2006/documentManagement/types"/>
    <ds:schemaRef ds:uri="e098ba5f-0495-4b5b-b621-6cb472e18b3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Week_2</vt:lpstr>
      <vt:lpstr>Week_4.1</vt:lpstr>
      <vt:lpstr>Week_4.2</vt:lpstr>
      <vt:lpstr>Week_5_lesson_6_sigmoid</vt:lpstr>
      <vt:lpstr>Week_5_lesson_6_Tanh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Firas Armoush</dc:creator>
  <cp:keywords/>
  <dc:description/>
  <cp:lastModifiedBy>Mohammed Haris Shaikh</cp:lastModifiedBy>
  <cp:revision/>
  <dcterms:created xsi:type="dcterms:W3CDTF">2024-05-19T14:41:27Z</dcterms:created>
  <dcterms:modified xsi:type="dcterms:W3CDTF">2024-05-24T21:43:04Z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0x010100016FD93D09378047A22BB60A6CF9030C</vt:lpwstr>
  </property>
</Properties>
</file>