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8800" windowHeight="11070" firstSheet="1" activeTab="1"/>
  </bookViews>
  <sheets>
    <sheet name="_xltb_storage_" sheetId="18" state="veryHidden" r:id="rId1"/>
    <sheet name="Summary" sheetId="2" r:id="rId2"/>
    <sheet name="Source_Time" sheetId="4" r:id="rId3"/>
    <sheet name="SourceInsertTime" sheetId="7" r:id="rId4"/>
    <sheet name="SourceFindTime" sheetId="8" r:id="rId5"/>
  </sheets>
  <calcPr calcId="15251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C63" i="2" l="1"/>
  <c r="C62" i="2"/>
  <c r="C61" i="2"/>
  <c r="C58" i="2"/>
  <c r="C57" i="2"/>
  <c r="C56" i="2"/>
  <c r="C49" i="2"/>
  <c r="C50" i="2"/>
  <c r="C48" i="2"/>
  <c r="C44" i="2"/>
  <c r="C45" i="2"/>
  <c r="C43" i="2"/>
  <c r="H39" i="2"/>
  <c r="H40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63" i="2"/>
  <c r="E63" i="2"/>
  <c r="D63" i="2"/>
  <c r="F62" i="2"/>
  <c r="E62" i="2"/>
  <c r="D62" i="2"/>
  <c r="F61" i="2"/>
  <c r="E61" i="2"/>
  <c r="D61" i="2"/>
  <c r="F60" i="2"/>
  <c r="E60" i="2"/>
  <c r="D60" i="2"/>
  <c r="F58" i="2"/>
  <c r="E58" i="2"/>
  <c r="D58" i="2"/>
  <c r="F57" i="2"/>
  <c r="E57" i="2"/>
  <c r="D57" i="2"/>
  <c r="F56" i="2"/>
  <c r="E56" i="2"/>
  <c r="D56" i="2"/>
  <c r="F55" i="2"/>
  <c r="E55" i="2"/>
  <c r="D55" i="2"/>
  <c r="H53" i="2"/>
  <c r="H52" i="2"/>
  <c r="H58" i="2" l="1"/>
  <c r="H45" i="2"/>
  <c r="H47" i="2"/>
  <c r="H49" i="2"/>
  <c r="H61" i="2"/>
  <c r="H63" i="2"/>
  <c r="I63" i="2" s="1"/>
  <c r="H48" i="2"/>
  <c r="K49" i="2" s="1"/>
  <c r="H50" i="2"/>
  <c r="K50" i="2" s="1"/>
  <c r="H42" i="2"/>
  <c r="H44" i="2"/>
  <c r="K45" i="2" s="1"/>
  <c r="H55" i="2"/>
  <c r="I55" i="2" s="1"/>
  <c r="H57" i="2"/>
  <c r="I57" i="2" s="1"/>
  <c r="H60" i="2"/>
  <c r="I60" i="2" s="1"/>
  <c r="H62" i="2"/>
  <c r="K62" i="2" s="1"/>
  <c r="I42" i="2"/>
  <c r="I44" i="2"/>
  <c r="I47" i="2"/>
  <c r="I49" i="2"/>
  <c r="K58" i="2"/>
  <c r="H43" i="2"/>
  <c r="H56" i="2"/>
  <c r="K57" i="2" s="1"/>
  <c r="I43" i="2"/>
  <c r="I45" i="2"/>
  <c r="I58" i="2"/>
  <c r="I61" i="2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2" i="8"/>
  <c r="I50" i="2" l="1"/>
  <c r="I56" i="2"/>
  <c r="I62" i="2"/>
  <c r="I48" i="2"/>
  <c r="K44" i="2"/>
  <c r="K56" i="2"/>
  <c r="K43" i="2"/>
  <c r="K48" i="2"/>
  <c r="K61" i="2"/>
  <c r="K6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4" i="2"/>
  <c r="Y27" i="8"/>
  <c r="Y28" i="8"/>
  <c r="Y29" i="8"/>
  <c r="Y30" i="8"/>
  <c r="Y31" i="8"/>
  <c r="Y26" i="8"/>
  <c r="AG27" i="8"/>
  <c r="AG28" i="8"/>
  <c r="AG29" i="8"/>
  <c r="AG30" i="8"/>
  <c r="AG31" i="8"/>
  <c r="AG26" i="8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4" i="2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2" i="7"/>
  <c r="AC27" i="7"/>
  <c r="AC28" i="7"/>
  <c r="AC29" i="7"/>
  <c r="AC30" i="7"/>
  <c r="AC31" i="7"/>
  <c r="AC26" i="7"/>
  <c r="AP26" i="7"/>
  <c r="AP27" i="7"/>
  <c r="AP28" i="7"/>
  <c r="AP29" i="7"/>
  <c r="AP30" i="7"/>
  <c r="AP31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" i="7"/>
</calcChain>
</file>

<file path=xl/sharedStrings.xml><?xml version="1.0" encoding="utf-8"?>
<sst xmlns="http://schemas.openxmlformats.org/spreadsheetml/2006/main" count="1651" uniqueCount="146">
  <si>
    <t>Scheme</t>
  </si>
  <si>
    <t>Optimization</t>
  </si>
  <si>
    <t>Insert</t>
  </si>
  <si>
    <t>Find</t>
  </si>
  <si>
    <t>AVX2</t>
  </si>
  <si>
    <t>CRC32C</t>
  </si>
  <si>
    <t>barrier_read</t>
  </si>
  <si>
    <t>read</t>
  </si>
  <si>
    <t>barrier_balance</t>
  </si>
  <si>
    <t>balance</t>
  </si>
  <si>
    <t>barrier_insert</t>
  </si>
  <si>
    <t>insert</t>
  </si>
  <si>
    <t>barrier_read_query</t>
  </si>
  <si>
    <t>read_query</t>
  </si>
  <si>
    <t>barrier_sample</t>
  </si>
  <si>
    <t>sample</t>
  </si>
  <si>
    <t>barrier_count</t>
  </si>
  <si>
    <t>count</t>
  </si>
  <si>
    <t>barrier_erase</t>
  </si>
  <si>
    <t>erase</t>
  </si>
  <si>
    <t>barrier_alloc</t>
  </si>
  <si>
    <t>alloc</t>
  </si>
  <si>
    <t>barrier_transform</t>
  </si>
  <si>
    <t>transform</t>
  </si>
  <si>
    <t>barrier_permute_estimate</t>
  </si>
  <si>
    <t>permute_estimate</t>
  </si>
  <si>
    <t>barrier_a2a_count</t>
  </si>
  <si>
    <t>clean up</t>
  </si>
  <si>
    <t>barrier_permute</t>
  </si>
  <si>
    <t>permute</t>
  </si>
  <si>
    <t>a2av</t>
  </si>
  <si>
    <t>barrier_a2a2</t>
  </si>
  <si>
    <t>a2a2</t>
  </si>
  <si>
    <t>barrier_find</t>
  </si>
  <si>
    <t>find</t>
  </si>
  <si>
    <t>barrier_empty</t>
  </si>
  <si>
    <t>empty</t>
  </si>
  <si>
    <t>Prefetch</t>
  </si>
  <si>
    <t>All2allv</t>
  </si>
  <si>
    <t>Wait</t>
  </si>
  <si>
    <t>Misc</t>
  </si>
  <si>
    <t>dur_max</t>
  </si>
  <si>
    <t>count_densehash_map:insert_key</t>
  </si>
  <si>
    <t>base_densehash:find</t>
  </si>
  <si>
    <t>barrier_dist_query</t>
  </si>
  <si>
    <t>unique</t>
  </si>
  <si>
    <t>noPref_KmerIndex</t>
  </si>
  <si>
    <t>FASTQ</t>
  </si>
  <si>
    <t>a4</t>
  </si>
  <si>
    <t>k31</t>
  </si>
  <si>
    <t>CANONICAL</t>
  </si>
  <si>
    <t>BROBINHOOD</t>
  </si>
  <si>
    <t>COUNT</t>
  </si>
  <si>
    <t>dtIDEN</t>
  </si>
  <si>
    <t>dhMURMUR</t>
  </si>
  <si>
    <t>RADIXSORT</t>
  </si>
  <si>
    <t>testKmerIndex</t>
  </si>
  <si>
    <t>dhMURMUR64avx</t>
  </si>
  <si>
    <t>DENSEHASH</t>
  </si>
  <si>
    <t>shMURMUR</t>
  </si>
  <si>
    <t>l0.8</t>
  </si>
  <si>
    <t>p64</t>
  </si>
  <si>
    <t>shCRC32C</t>
  </si>
  <si>
    <t>shMURMUR64avx</t>
  </si>
  <si>
    <t>hashmap:insert_p</t>
  </si>
  <si>
    <t>experiment</t>
  </si>
  <si>
    <t>format</t>
  </si>
  <si>
    <t>dna</t>
  </si>
  <si>
    <t>strand</t>
  </si>
  <si>
    <t>map</t>
  </si>
  <si>
    <t>counting</t>
  </si>
  <si>
    <t>store hash</t>
  </si>
  <si>
    <t>cores</t>
  </si>
  <si>
    <t>load</t>
  </si>
  <si>
    <t>prefetch dist</t>
  </si>
  <si>
    <t>iter</t>
  </si>
  <si>
    <t>file</t>
  </si>
  <si>
    <t>k</t>
  </si>
  <si>
    <t>dist hash</t>
  </si>
  <si>
    <t>prefetch</t>
  </si>
  <si>
    <t>measurement</t>
  </si>
  <si>
    <t>(bucket)</t>
  </si>
  <si>
    <t>(to_pos)</t>
  </si>
  <si>
    <t>(alloc_permute)</t>
  </si>
  <si>
    <t>(permute)</t>
  </si>
  <si>
    <t>(barrier_estimate)</t>
  </si>
  <si>
    <t>(estimate)</t>
  </si>
  <si>
    <t>(barrier_alloc_hashtable)</t>
  </si>
  <si>
    <t>(alloc_hashtable)</t>
  </si>
  <si>
    <t>(barrier_insert)</t>
  </si>
  <si>
    <t>(insert)</t>
  </si>
  <si>
    <t>max load</t>
  </si>
  <si>
    <t>filename</t>
  </si>
  <si>
    <t>step</t>
  </si>
  <si>
    <t>Row Labels</t>
  </si>
  <si>
    <t>Grand Total</t>
  </si>
  <si>
    <t>Min of insert</t>
  </si>
  <si>
    <t>Min of count</t>
  </si>
  <si>
    <t>Min of find</t>
  </si>
  <si>
    <t>Min of erase</t>
  </si>
  <si>
    <t>Min of transform2</t>
  </si>
  <si>
    <t>Min of permute_estimate</t>
  </si>
  <si>
    <t>Min of Insert</t>
  </si>
  <si>
    <t>(a2a_count)</t>
  </si>
  <si>
    <t>(alloc_output)</t>
  </si>
  <si>
    <t>(barrier_a2a)</t>
  </si>
  <si>
    <t>(a2a)</t>
  </si>
  <si>
    <t>Min of a2av</t>
  </si>
  <si>
    <t>(alloc_map)</t>
  </si>
  <si>
    <t>(reserve)</t>
  </si>
  <si>
    <t>hashmap:find_p</t>
  </si>
  <si>
    <t>pref dist</t>
  </si>
  <si>
    <t>Min of alloc</t>
  </si>
  <si>
    <t>(a2av)</t>
  </si>
  <si>
    <t>Min of a2a2</t>
  </si>
  <si>
    <t>Min of permute</t>
  </si>
  <si>
    <t>RS</t>
  </si>
  <si>
    <t>RH</t>
  </si>
  <si>
    <t>KI</t>
  </si>
  <si>
    <t>Speedup</t>
  </si>
  <si>
    <t>XL Toolbox Settings</t>
  </si>
  <si>
    <t>export_preset</t>
  </si>
  <si>
    <t>export_path</t>
  </si>
  <si>
    <t>dhFARM</t>
  </si>
  <si>
    <t>shFARM</t>
  </si>
  <si>
    <t>Farm</t>
  </si>
  <si>
    <t>pfd8</t>
  </si>
  <si>
    <t>shMURMUR.p64.l0.8.pfd8.1.log:[TIME] app</t>
  </si>
  <si>
    <t>shMURMUR.p64.l0.8.pfd8.2.log:[TIME] app</t>
  </si>
  <si>
    <t>shMURMUR.p64.l0.8.pfd8.3.log:[TIME] app</t>
  </si>
  <si>
    <t>shCRC32C.p64.l0.8.pfd8.1.log:[TIME] app</t>
  </si>
  <si>
    <t>shCRC32C.p64.l0.8.pfd8.2.log:[TIME] app</t>
  </si>
  <si>
    <t>shCRC32C.p64.l0.8.pfd8.3.log:[TIME] app</t>
  </si>
  <si>
    <t>shMURMUR64avx.p64.l0.8.pfd8.1.log:[TIME] app</t>
  </si>
  <si>
    <t>shMURMUR64avx.p64.l0.8.pfd8.2.log:[TIME] app</t>
  </si>
  <si>
    <t>shMURMUR64avx.p64.l0.8.pfd8.3.log:[TIME] app</t>
  </si>
  <si>
    <t>shFARM.p64.l0.8.pfd8.1.log:[TIME] app</t>
  </si>
  <si>
    <t>shFARM.p64.l0.8.pfd8.2.log:[TIME] app</t>
  </si>
  <si>
    <t>shFARM.p64.l0.8.pfd8.3.log:[TIME] app</t>
  </si>
  <si>
    <t>M3 128</t>
  </si>
  <si>
    <t>operation</t>
  </si>
  <si>
    <t>&lt;?xml version="1.0" encoding="utf-16"?&gt;_x000D_
&lt;Preset xmlns:xsi="http://www.w3.org/2001/XMLSchema-instance" xmlns:xsd="http://www.w3.org/2001/XMLSchema"&gt;_x000D_
  &lt;Name&gt;Emf&lt;/Name&gt;_x000D_
  &lt;Dpi&gt;600&lt;/Dpi&gt;_x000D_
  &lt;FileType&gt;Emf&lt;/FileType&gt;_x000D_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</si>
  <si>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N:\paper\intel-paper\Plots\64core_optimization_insert_find.emf</t>
  </si>
  <si>
    <t>Transform, permute</t>
  </si>
  <si>
    <t>Local compute</t>
  </si>
  <si>
    <t>Speedup vs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</si>
</sst>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0C7E0"/>
      <color rgb="FF779EC9"/>
      <color rgb="FF4375AD"/>
      <color rgb="FF2D4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7256592925884"/>
          <c:y val="0.11053295421405658"/>
          <c:w val="0.79043978877640297"/>
          <c:h val="0.40001208730487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Summary!$D$38</c:f>
              <c:strCache>
                <c:ptCount val="1"/>
                <c:pt idx="0">
                  <c:v>Transform, permute</c:v>
                </c:pt>
              </c:strCache>
            </c:strRef>
          </c:tx>
          <c:spPr>
            <a:solidFill>
              <a:srgbClr val="B0C7E0"/>
            </a:solidFill>
            <a:ln>
              <a:solidFill>
                <a:srgbClr val="B0C7E0"/>
              </a:solidFill>
            </a:ln>
            <a:effectLst/>
          </c:spPr>
          <c:invertIfNegative val="0"/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Summary!$D$39:$D$63</c:f>
              <c:numCache>
                <c:formatCode>General</c:formatCode>
                <c:ptCount val="25"/>
                <c:pt idx="3">
                  <c:v>13.828055895</c:v>
                </c:pt>
                <c:pt idx="4">
                  <c:v>10.302753588</c:v>
                </c:pt>
                <c:pt idx="5">
                  <c:v>7.40568122</c:v>
                </c:pt>
                <c:pt idx="6">
                  <c:v>7.5619683630000001</c:v>
                </c:pt>
                <c:pt idx="8">
                  <c:v>13.818685106</c:v>
                </c:pt>
                <c:pt idx="9">
                  <c:v>10.307116821999999</c:v>
                </c:pt>
                <c:pt idx="10">
                  <c:v>7.259169656000001</c:v>
                </c:pt>
                <c:pt idx="11">
                  <c:v>7.2331081689999994</c:v>
                </c:pt>
                <c:pt idx="16">
                  <c:v>7.0327993910000002</c:v>
                </c:pt>
                <c:pt idx="17">
                  <c:v>5.2451246500000002</c:v>
                </c:pt>
                <c:pt idx="18">
                  <c:v>3.7744976060000002</c:v>
                </c:pt>
                <c:pt idx="19">
                  <c:v>3.7655394810000002</c:v>
                </c:pt>
                <c:pt idx="21">
                  <c:v>7.0404542450000003</c:v>
                </c:pt>
                <c:pt idx="22">
                  <c:v>5.245690154</c:v>
                </c:pt>
                <c:pt idx="23">
                  <c:v>3.7656648529999996</c:v>
                </c:pt>
                <c:pt idx="24">
                  <c:v>3.7432603759999998</c:v>
                </c:pt>
              </c:numCache>
            </c:numRef>
          </c:val>
        </c:ser>
        <c:ser>
          <c:idx val="1"/>
          <c:order val="1"/>
          <c:tx>
            <c:strRef>
              <c:f>Summary!$E$38</c:f>
              <c:strCache>
                <c:ptCount val="1"/>
                <c:pt idx="0">
                  <c:v>All2allv</c:v>
                </c:pt>
              </c:strCache>
            </c:strRef>
          </c:tx>
          <c:spPr>
            <a:solidFill>
              <a:srgbClr val="779EC9"/>
            </a:solidFill>
            <a:ln>
              <a:solidFill>
                <a:srgbClr val="779EC9"/>
              </a:solidFill>
            </a:ln>
            <a:effectLst/>
          </c:spPr>
          <c:invertIfNegative val="0"/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Summary!$E$39:$E$63</c:f>
              <c:numCache>
                <c:formatCode>General</c:formatCode>
                <c:ptCount val="25"/>
                <c:pt idx="3">
                  <c:v>5.2796213920000001</c:v>
                </c:pt>
                <c:pt idx="4">
                  <c:v>5.2858621600000006</c:v>
                </c:pt>
                <c:pt idx="5">
                  <c:v>5.2900860449999998</c:v>
                </c:pt>
                <c:pt idx="6">
                  <c:v>5.2886648489999999</c:v>
                </c:pt>
                <c:pt idx="8">
                  <c:v>5.2857840009999997</c:v>
                </c:pt>
                <c:pt idx="9">
                  <c:v>5.2831879839999996</c:v>
                </c:pt>
                <c:pt idx="10">
                  <c:v>5.2822320859999996</c:v>
                </c:pt>
                <c:pt idx="11">
                  <c:v>5.2907328140000001</c:v>
                </c:pt>
                <c:pt idx="16">
                  <c:v>4.0505313139999997</c:v>
                </c:pt>
                <c:pt idx="17">
                  <c:v>4.0495957379999998</c:v>
                </c:pt>
                <c:pt idx="18">
                  <c:v>4.0583367319999999</c:v>
                </c:pt>
                <c:pt idx="19">
                  <c:v>4.0570419920000003</c:v>
                </c:pt>
                <c:pt idx="21">
                  <c:v>4.050815633</c:v>
                </c:pt>
                <c:pt idx="22">
                  <c:v>4.0475642360000004</c:v>
                </c:pt>
                <c:pt idx="23">
                  <c:v>4.0517472510000001</c:v>
                </c:pt>
                <c:pt idx="24">
                  <c:v>4.0529537609999995</c:v>
                </c:pt>
              </c:numCache>
            </c:numRef>
          </c:val>
        </c:ser>
        <c:ser>
          <c:idx val="2"/>
          <c:order val="2"/>
          <c:tx>
            <c:strRef>
              <c:f>Summary!$F$38</c:f>
              <c:strCache>
                <c:ptCount val="1"/>
                <c:pt idx="0">
                  <c:v>Local compute</c:v>
                </c:pt>
              </c:strCache>
            </c:strRef>
          </c:tx>
          <c:spPr>
            <a:solidFill>
              <a:srgbClr val="2D4E73"/>
            </a:solidFill>
            <a:ln>
              <a:solidFill>
                <a:srgbClr val="2D4E73"/>
              </a:solidFill>
            </a:ln>
            <a:effectLst/>
          </c:spPr>
          <c:invertIfNegative val="0"/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Summary!$F$39:$F$63</c:f>
              <c:numCache>
                <c:formatCode>General</c:formatCode>
                <c:ptCount val="25"/>
                <c:pt idx="3">
                  <c:v>41.265239297000001</c:v>
                </c:pt>
                <c:pt idx="4">
                  <c:v>22.572801369</c:v>
                </c:pt>
                <c:pt idx="5">
                  <c:v>19.442218107999999</c:v>
                </c:pt>
                <c:pt idx="6">
                  <c:v>16.767514811000002</c:v>
                </c:pt>
                <c:pt idx="8">
                  <c:v>43.779439218999997</c:v>
                </c:pt>
                <c:pt idx="9">
                  <c:v>26.716531908</c:v>
                </c:pt>
                <c:pt idx="10">
                  <c:v>23.287832812000001</c:v>
                </c:pt>
                <c:pt idx="11">
                  <c:v>21.995251124999999</c:v>
                </c:pt>
                <c:pt idx="16">
                  <c:v>13.214382723</c:v>
                </c:pt>
                <c:pt idx="17">
                  <c:v>8.0459528119999995</c:v>
                </c:pt>
                <c:pt idx="18">
                  <c:v>7.1446685390000004</c:v>
                </c:pt>
                <c:pt idx="19">
                  <c:v>6.7270018360000003</c:v>
                </c:pt>
                <c:pt idx="21">
                  <c:v>13.120601938</c:v>
                </c:pt>
                <c:pt idx="22">
                  <c:v>7.3972924530000004</c:v>
                </c:pt>
                <c:pt idx="23">
                  <c:v>7.3248608580000001</c:v>
                </c:pt>
                <c:pt idx="24">
                  <c:v>6.2925690349999996</c:v>
                </c:pt>
              </c:numCache>
            </c:numRef>
          </c:val>
        </c:ser>
        <c:ser>
          <c:idx val="3"/>
          <c:order val="3"/>
          <c:tx>
            <c:strRef>
              <c:f>Summary!$G$38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Summary!$G$39:$G$63</c:f>
              <c:numCache>
                <c:formatCode>General</c:formatCode>
                <c:ptCount val="25"/>
              </c:numCache>
            </c:numRef>
          </c:val>
        </c:ser>
        <c:ser>
          <c:idx val="4"/>
          <c:order val="4"/>
          <c:tx>
            <c:strRef>
              <c:f>Summary!$H$38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Summary!$H$39:$H$63</c:f>
              <c:numCache>
                <c:formatCode>General</c:formatCode>
                <c:ptCount val="25"/>
                <c:pt idx="0">
                  <c:v>58.806149906999998</c:v>
                </c:pt>
                <c:pt idx="1">
                  <c:v>61.220720872000001</c:v>
                </c:pt>
                <c:pt idx="3">
                  <c:v>1.7397292999994818E-2</c:v>
                </c:pt>
                <c:pt idx="4">
                  <c:v>2.805272900000233E-2</c:v>
                </c:pt>
                <c:pt idx="5">
                  <c:v>4.2306936999999323E-2</c:v>
                </c:pt>
                <c:pt idx="6">
                  <c:v>5.4439863999995453E-2</c:v>
                </c:pt>
                <c:pt idx="8">
                  <c:v>5.474892900000583E-2</c:v>
                </c:pt>
                <c:pt idx="9">
                  <c:v>1.7053654999998002E-2</c:v>
                </c:pt>
                <c:pt idx="10">
                  <c:v>3.3248819999997181E-2</c:v>
                </c:pt>
                <c:pt idx="11">
                  <c:v>4.2113129000007632E-2</c:v>
                </c:pt>
                <c:pt idx="13">
                  <c:v>46.317440986999998</c:v>
                </c:pt>
                <c:pt idx="14">
                  <c:v>47.765254474000002</c:v>
                </c:pt>
                <c:pt idx="16">
                  <c:v>2.0801196999997273E-2</c:v>
                </c:pt>
                <c:pt idx="17">
                  <c:v>2.3329460000002911E-2</c:v>
                </c:pt>
                <c:pt idx="18">
                  <c:v>8.4912649000001394E-2</c:v>
                </c:pt>
                <c:pt idx="19">
                  <c:v>5.0832554999999502E-2</c:v>
                </c:pt>
                <c:pt idx="21">
                  <c:v>3.9484625000000051E-2</c:v>
                </c:pt>
                <c:pt idx="22">
                  <c:v>2.0822311999999954E-2</c:v>
                </c:pt>
                <c:pt idx="23">
                  <c:v>2.7409184999999781E-2</c:v>
                </c:pt>
                <c:pt idx="24">
                  <c:v>5.7534227999999743E-2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34776704"/>
        <c:axId val="495916736"/>
      </c:barChart>
      <c:lineChart>
        <c:grouping val="standard"/>
        <c:varyColors val="0"/>
        <c:ser>
          <c:idx val="5"/>
          <c:order val="5"/>
          <c:tx>
            <c:strRef>
              <c:f>Summary!$I$38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Summary!$A$39:$C$63</c:f>
              <c:multiLvlStrCache>
                <c:ptCount val="25"/>
                <c:lvl>
                  <c:pt idx="0">
                    <c:v>Farm</c:v>
                  </c:pt>
                  <c:pt idx="1">
                    <c:v>M3 128</c:v>
                  </c:pt>
                  <c:pt idx="3">
                    <c:v>M3 128</c:v>
                  </c:pt>
                  <c:pt idx="4">
                    <c:v>+Prefetch</c:v>
                  </c:pt>
                  <c:pt idx="5">
                    <c:v>+AVX2</c:v>
                  </c:pt>
                  <c:pt idx="6">
                    <c:v>+CRC32C</c:v>
                  </c:pt>
                  <c:pt idx="8">
                    <c:v>M3 128</c:v>
                  </c:pt>
                  <c:pt idx="9">
                    <c:v>+Prefetch</c:v>
                  </c:pt>
                  <c:pt idx="10">
                    <c:v>+AVX2</c:v>
                  </c:pt>
                  <c:pt idx="11">
                    <c:v>+CRC32C</c:v>
                  </c:pt>
                  <c:pt idx="13">
                    <c:v>Farm</c:v>
                  </c:pt>
                  <c:pt idx="14">
                    <c:v>M3 128</c:v>
                  </c:pt>
                  <c:pt idx="16">
                    <c:v>M3 128</c:v>
                  </c:pt>
                  <c:pt idx="17">
                    <c:v>+Prefetch</c:v>
                  </c:pt>
                  <c:pt idx="18">
                    <c:v>+AVX2</c:v>
                  </c:pt>
                  <c:pt idx="19">
                    <c:v>+CRC32C</c:v>
                  </c:pt>
                  <c:pt idx="21">
                    <c:v>M3 128</c:v>
                  </c:pt>
                  <c:pt idx="22">
                    <c:v>+Prefetch</c:v>
                  </c:pt>
                  <c:pt idx="23">
                    <c:v>+AVX2</c:v>
                  </c:pt>
                  <c:pt idx="24">
                    <c:v>+CRC32C</c:v>
                  </c:pt>
                </c:lvl>
                <c:lvl>
                  <c:pt idx="0">
                    <c:v>KI</c:v>
                  </c:pt>
                  <c:pt idx="3">
                    <c:v>RS</c:v>
                  </c:pt>
                  <c:pt idx="8">
                    <c:v>RH</c:v>
                  </c:pt>
                  <c:pt idx="13">
                    <c:v>KI</c:v>
                  </c:pt>
                  <c:pt idx="16">
                    <c:v>RS</c:v>
                  </c:pt>
                  <c:pt idx="21">
                    <c:v>RH</c:v>
                  </c:pt>
                </c:lvl>
                <c:lvl>
                  <c:pt idx="0">
                    <c:v>Insert</c:v>
                  </c:pt>
                  <c:pt idx="13">
                    <c:v>Find</c:v>
                  </c:pt>
                </c:lvl>
              </c:multiLvlStrCache>
            </c:multiLvlStrRef>
          </c:cat>
          <c:val>
            <c:numRef>
              <c:f>Summary!$I$39:$I$63</c:f>
              <c:numCache>
                <c:formatCode>General</c:formatCode>
                <c:ptCount val="25"/>
                <c:pt idx="1">
                  <c:v>1</c:v>
                </c:pt>
                <c:pt idx="3">
                  <c:v>1.0137506653250941</c:v>
                </c:pt>
                <c:pt idx="4">
                  <c:v>1.6030785742476683</c:v>
                </c:pt>
                <c:pt idx="5">
                  <c:v>1.9024289861088588</c:v>
                </c:pt>
                <c:pt idx="6">
                  <c:v>2.063208005487843</c:v>
                </c:pt>
                <c:pt idx="8">
                  <c:v>0.972704591138008</c:v>
                </c:pt>
                <c:pt idx="9">
                  <c:v>1.4464814160099264</c:v>
                </c:pt>
                <c:pt idx="10">
                  <c:v>1.7070965285238588</c:v>
                </c:pt>
                <c:pt idx="11">
                  <c:v>1.7713711212379615</c:v>
                </c:pt>
                <c:pt idx="14">
                  <c:v>1</c:v>
                </c:pt>
                <c:pt idx="16">
                  <c:v>1.9641518082233611</c:v>
                </c:pt>
                <c:pt idx="17">
                  <c:v>2.7508204997015362</c:v>
                </c:pt>
                <c:pt idx="18">
                  <c:v>3.1711550110637945</c:v>
                </c:pt>
                <c:pt idx="19">
                  <c:v>3.2714995873353159</c:v>
                </c:pt>
                <c:pt idx="21">
                  <c:v>1.9695910449465321</c:v>
                </c:pt>
                <c:pt idx="22">
                  <c:v>2.8582490178375815</c:v>
                </c:pt>
                <c:pt idx="23">
                  <c:v>3.1487313980040246</c:v>
                </c:pt>
                <c:pt idx="24">
                  <c:v>3.3765151115582919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913600"/>
        <c:axId val="495914384"/>
      </c:lineChart>
      <c:catAx>
        <c:axId val="3347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916736"/>
        <c:crosses val="autoZero"/>
        <c:auto val="1"/>
        <c:lblAlgn val="ctr"/>
        <c:lblOffset val="100"/>
        <c:noMultiLvlLbl val="0"/>
      </c:catAx>
      <c:valAx>
        <c:axId val="49591673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"/>
              <c:y val="0.18794338207724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4776704"/>
        <c:crosses val="autoZero"/>
        <c:crossBetween val="between"/>
        <c:majorUnit val="10"/>
        <c:minorUnit val="5"/>
      </c:valAx>
      <c:valAx>
        <c:axId val="495914384"/>
        <c:scaling>
          <c:orientation val="minMax"/>
          <c:max val="4"/>
          <c:min val="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 vs. KI M3 128</a:t>
                </a:r>
              </a:p>
            </c:rich>
          </c:tx>
          <c:layout>
            <c:manualLayout>
              <c:xMode val="edge"/>
              <c:yMode val="edge"/>
              <c:x val="0.95753968253968258"/>
              <c:y val="8.21234845644294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913600"/>
        <c:crosses val="max"/>
        <c:crossBetween val="between"/>
        <c:majorUnit val="1"/>
      </c:valAx>
      <c:catAx>
        <c:axId val="4959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91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9.3597675290589002E-4"/>
          <c:y val="0"/>
          <c:w val="0.99906402324709409"/>
          <c:h val="8.1363267091613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41</xdr:row>
      <xdr:rowOff>157162</xdr:rowOff>
    </xdr:from>
    <xdr:to>
      <xdr:col>17</xdr:col>
      <xdr:colOff>1390650</xdr:colOff>
      <xdr:row>60</xdr:row>
      <xdr:rowOff>12382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bioOptimizations_Bimpatie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bioOptimizations_Bimpatien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bioOptimizations_Bimpatien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49.563349652781" createdVersion="5" refreshedVersion="5" minRefreshableVersion="3" recordCount="39">
  <cacheSource type="worksheet">
    <worksheetSource ref="A1:AR40" sheet="SUMMARY_FIND_DURMAX" r:id="rId2"/>
  </cacheSource>
  <cacheFields count="44">
    <cacheField name="experiment" numFmtId="0">
      <sharedItems containsBlank="1" count="3">
        <s v="noPref_KmerIndex"/>
        <s v="testKmerIndex"/>
        <m/>
      </sharedItems>
    </cacheField>
    <cacheField name="format" numFmtId="0">
      <sharedItems containsBlank="1"/>
    </cacheField>
    <cacheField name="dna" numFmtId="0">
      <sharedItems containsBlank="1"/>
    </cacheField>
    <cacheField name="k" numFmtId="0">
      <sharedItems containsBlank="1"/>
    </cacheField>
    <cacheField name="strand" numFmtId="0">
      <sharedItems containsBlank="1"/>
    </cacheField>
    <cacheField name="map" numFmtId="0">
      <sharedItems containsBlank="1" count="4">
        <s v="BROBINHOOD"/>
        <s v="RADIXSORT"/>
        <s v="DENSEHASH"/>
        <m/>
      </sharedItems>
    </cacheField>
    <cacheField name="counting" numFmtId="0">
      <sharedItems containsBlank="1"/>
    </cacheField>
    <cacheField name="transform" numFmtId="0">
      <sharedItems containsBlank="1"/>
    </cacheField>
    <cacheField name="dist hash" numFmtId="0">
      <sharedItems containsBlank="1" count="4">
        <s v="dhMURMUR"/>
        <s v="dhMURMUR64avx"/>
        <s v="dhFARM"/>
        <m/>
      </sharedItems>
    </cacheField>
    <cacheField name="store hash" numFmtId="0">
      <sharedItems containsBlank="1" count="5">
        <s v="shMURMUR"/>
        <s v="shCRC32C"/>
        <s v="shMURMUR64avx"/>
        <s v="shFARM"/>
        <m/>
      </sharedItems>
    </cacheField>
    <cacheField name="cores" numFmtId="0">
      <sharedItems containsBlank="1" count="2">
        <s v="p64"/>
        <m/>
      </sharedItems>
    </cacheField>
    <cacheField name="load" numFmtId="0">
      <sharedItems containsBlank="1"/>
    </cacheField>
    <cacheField name="pref dist" numFmtId="0">
      <sharedItems containsBlank="1"/>
    </cacheField>
    <cacheField name="iter" numFmtId="0">
      <sharedItems containsString="0" containsBlank="1" containsNumber="1" containsInteger="1" minValue="1" maxValue="3"/>
    </cacheField>
    <cacheField name="file" numFmtId="0">
      <sharedItems containsNonDate="0" containsString="0" containsBlank="1"/>
    </cacheField>
    <cacheField name="step" numFmtId="0">
      <sharedItems containsBlank="1"/>
    </cacheField>
    <cacheField name="measurement" numFmtId="0">
      <sharedItems containsBlank="1"/>
    </cacheField>
    <cacheField name="unique" numFmtId="0">
      <sharedItems containsString="0" containsBlank="1" containsNumber="1" minValue="6.7999999999999995E-7" maxValue="1.0589999999999999E-6"/>
    </cacheField>
    <cacheField name="barrier_dist_query" numFmtId="0">
      <sharedItems containsString="0" containsBlank="1" containsNumber="1" minValue="9.8010969999999999E-3" maxValue="1.3438377E-2"/>
    </cacheField>
    <cacheField name="barrier_empty" numFmtId="0">
      <sharedItems containsString="0" containsBlank="1" containsNumber="1" minValue="1.66646E-4" maxValue="6.0519299999999996E-4"/>
    </cacheField>
    <cacheField name="empty" numFmtId="0">
      <sharedItems containsString="0" containsBlank="1" containsNumber="1" minValue="1.0321E-5" maxValue="2.3042000000000001E-5"/>
    </cacheField>
    <cacheField name="barrier_alloc" numFmtId="0">
      <sharedItems containsString="0" containsBlank="1" containsNumber="1" minValue="6.3659999999999997E-6" maxValue="1.4267000000000001E-5"/>
    </cacheField>
    <cacheField name="(alloc_map)" numFmtId="0">
      <sharedItems containsString="0" containsBlank="1" containsNumber="1" minValue="0.71425388400000001" maxValue="0.72646737400000005"/>
    </cacheField>
    <cacheField name="(reserve)" numFmtId="0">
      <sharedItems containsString="0" containsBlank="1" containsNumber="1" minValue="1.4241E-5" maxValue="5.2660800000000002E-4"/>
    </cacheField>
    <cacheField name="alloc" numFmtId="0">
      <sharedItems containsString="0" containsBlank="1" containsNumber="1" minValue="5.8715000000000003E-5" maxValue="0.72648246400000005"/>
    </cacheField>
    <cacheField name="barrier_transform" numFmtId="0">
      <sharedItems containsString="0" containsBlank="1" containsNumber="1" minValue="1.08374E-4" maxValue="1.62373E-4"/>
    </cacheField>
    <cacheField name="transform2" numFmtId="0">
      <sharedItems containsString="0" containsBlank="1" containsNumber="1" minValue="0.73487443500000005" maxValue="1.268369479"/>
    </cacheField>
    <cacheField name="barrier_permute" numFmtId="0">
      <sharedItems containsString="0" containsBlank="1" containsNumber="1" minValue="1.9243343E-2" maxValue="4.0535498000000003E-2"/>
    </cacheField>
    <cacheField name="(bucket)" numFmtId="0">
      <sharedItems containsString="0" containsBlank="1" containsNumber="1" minValue="3.9956406310000001" maxValue="5.4232871439999997"/>
    </cacheField>
    <cacheField name="(to_pos)" numFmtId="0">
      <sharedItems containsString="0" containsBlank="1" containsNumber="1" minValue="0.68009588799999998" maxValue="0.68283121099999999"/>
    </cacheField>
    <cacheField name="(alloc_permute)" numFmtId="0">
      <sharedItems containsString="0" containsBlank="1" containsNumber="1" minValue="0.67085326999999995" maxValue="0.673792006"/>
    </cacheField>
    <cacheField name="(permute)" numFmtId="0">
      <sharedItems containsString="0" containsBlank="1" containsNumber="1" minValue="2.8996309020000002" maxValue="2.9033150249999999"/>
    </cacheField>
    <cacheField name="permute" numFmtId="0">
      <sharedItems containsString="0" containsBlank="1" containsNumber="1" minValue="2.4902256459999998" maxValue="9.6765490310000004"/>
    </cacheField>
    <cacheField name="barrier_a2a_count" numFmtId="0">
      <sharedItems containsString="0" containsBlank="1" containsNumber="1" minValue="2.8945184999999998E-2" maxValue="0.21832553499999999"/>
    </cacheField>
    <cacheField name="(a2a_count)" numFmtId="0">
      <sharedItems containsString="0" containsBlank="1" containsNumber="1" minValue="1.0730099999999999E-4" maxValue="2.6539499999999998E-4"/>
    </cacheField>
    <cacheField name="(alloc_output)" numFmtId="0">
      <sharedItems containsString="0" containsBlank="1" containsNumber="1" minValue="1.4304000000000001E-5" maxValue="0.51100151500000002"/>
    </cacheField>
    <cacheField name="(barrier_a2a)" numFmtId="0">
      <sharedItems containsString="0" containsBlank="1" containsNumber="1" minValue="1.17707E-4" maxValue="5.4516700000000005E-4"/>
    </cacheField>
    <cacheField name="(a2av)" numFmtId="0">
      <sharedItems containsString="0" containsBlank="1" containsNumber="1" minValue="2.379663555" maxValue="2.6965381380000002"/>
    </cacheField>
    <cacheField name="a2av" numFmtId="0">
      <sharedItems containsString="0" containsBlank="1" containsNumber="1" minValue="2.6876074700000001" maxValue="2.9030846019999998"/>
    </cacheField>
    <cacheField name="barrier_find" numFmtId="0">
      <sharedItems containsString="0" containsBlank="1" containsNumber="1" minValue="9.6908000000000001E-5" maxValue="1.6065099999999999E-4"/>
    </cacheField>
    <cacheField name="find" numFmtId="0">
      <sharedItems containsString="0" containsBlank="1" containsNumber="1" minValue="6.2925690349999996" maxValue="28.507733197"/>
    </cacheField>
    <cacheField name="clean up" numFmtId="0">
      <sharedItems containsString="0" containsBlank="1" containsNumber="1" minValue="4.123102E-3" maxValue="5.7431330000000001E-3"/>
    </cacheField>
    <cacheField name="barrier_a2a2" numFmtId="0">
      <sharedItems containsString="0" containsBlank="1" containsNumber="1" minValue="0.29326627199999999" maxValue="2.3847475469999999"/>
    </cacheField>
    <cacheField name="a2a2" numFmtId="0">
      <sharedItems containsString="0" containsBlank="1" containsNumber="1" minValue="1.3596400239999999" maxValue="5.465263065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249.563376388891" createdVersion="5" refreshedVersion="5" minRefreshableVersion="3" recordCount="39">
  <cacheSource type="worksheet">
    <worksheetSource ref="A1:AQ40" sheet="SUMMARY_INSERT_DURMAX" r:id="rId2"/>
  </cacheSource>
  <cacheFields count="43">
    <cacheField name="experiment" numFmtId="0">
      <sharedItems containsBlank="1" count="3">
        <s v="noPref_KmerIndex"/>
        <s v="testKmerIndex"/>
        <m/>
      </sharedItems>
    </cacheField>
    <cacheField name="format" numFmtId="0">
      <sharedItems containsBlank="1"/>
    </cacheField>
    <cacheField name="dna" numFmtId="0">
      <sharedItems containsBlank="1"/>
    </cacheField>
    <cacheField name="k" numFmtId="0">
      <sharedItems containsBlank="1"/>
    </cacheField>
    <cacheField name="strand" numFmtId="0">
      <sharedItems containsBlank="1"/>
    </cacheField>
    <cacheField name="map" numFmtId="0">
      <sharedItems containsBlank="1" count="4">
        <s v="BROBINHOOD"/>
        <s v="RADIXSORT"/>
        <s v="DENSEHASH"/>
        <m/>
      </sharedItems>
    </cacheField>
    <cacheField name="counting" numFmtId="0">
      <sharedItems containsBlank="1"/>
    </cacheField>
    <cacheField name="transform" numFmtId="0">
      <sharedItems containsBlank="1"/>
    </cacheField>
    <cacheField name="dist hash" numFmtId="0">
      <sharedItems containsBlank="1" count="4">
        <s v="dhMURMUR"/>
        <s v="dhMURMUR64avx"/>
        <s v="dhFARM"/>
        <m/>
      </sharedItems>
    </cacheField>
    <cacheField name="store hash" numFmtId="0">
      <sharedItems containsBlank="1" count="5">
        <s v="shMURMUR"/>
        <s v="shCRC32C"/>
        <s v="shMURMUR64avx"/>
        <s v="shFARM"/>
        <m/>
      </sharedItems>
    </cacheField>
    <cacheField name="cores" numFmtId="0">
      <sharedItems containsBlank="1" count="2">
        <s v="p64"/>
        <m/>
      </sharedItems>
    </cacheField>
    <cacheField name="max load" numFmtId="0">
      <sharedItems containsBlank="1"/>
    </cacheField>
    <cacheField name="prefetch dist" numFmtId="0">
      <sharedItems containsBlank="1"/>
    </cacheField>
    <cacheField name="iter" numFmtId="0">
      <sharedItems containsString="0" containsBlank="1" containsNumber="1" containsInteger="1" minValue="1" maxValue="3"/>
    </cacheField>
    <cacheField name="filename" numFmtId="0">
      <sharedItems containsBlank="1"/>
    </cacheField>
    <cacheField name="step" numFmtId="0">
      <sharedItems containsBlank="1"/>
    </cacheField>
    <cacheField name="measurement" numFmtId="0">
      <sharedItems containsBlank="1"/>
    </cacheField>
    <cacheField name="barrier_empty" numFmtId="0">
      <sharedItems containsString="0" containsBlank="1" containsNumber="1" minValue="1.8254197E-2" maxValue="2.5611113000000001E-2"/>
    </cacheField>
    <cacheField name="empty" numFmtId="0">
      <sharedItems containsString="0" containsBlank="1" containsNumber="1" minValue="2.3098000000000001E-5" maxValue="2.7854000000000001E-5"/>
    </cacheField>
    <cacheField name="barrier_alloc" numFmtId="0">
      <sharedItems containsString="0" containsBlank="1" containsNumber="1" minValue="4.7330000000000003E-6" maxValue="4.2500300000000002E-4"/>
    </cacheField>
    <cacheField name="alloc" numFmtId="0">
      <sharedItems containsString="0" containsBlank="1" containsNumber="1" minValue="6.3324999999999994E-5" maxValue="4.5996900000000001E-4"/>
    </cacheField>
    <cacheField name="barrier_transform" numFmtId="0">
      <sharedItems containsString="0" containsBlank="1" containsNumber="1" minValue="1.09143E-4" maxValue="4.4995799999999998E-4"/>
    </cacheField>
    <cacheField name="transform2" numFmtId="0">
      <sharedItems containsString="0" containsBlank="1" containsNumber="1" minValue="1.4114673820000001" maxValue="2.5206038949999998"/>
    </cacheField>
    <cacheField name="(bucket)" numFmtId="0">
      <sharedItems containsString="0" containsBlank="1" containsNumber="1" minValue="7.9014795270000002" maxValue="11.133302"/>
    </cacheField>
    <cacheField name="(to_pos)" numFmtId="0">
      <sharedItems containsString="0" containsBlank="1" containsNumber="1" minValue="1.333942841" maxValue="1.3387609330000001"/>
    </cacheField>
    <cacheField name="(alloc_permute)" numFmtId="0">
      <sharedItems containsString="0" containsBlank="1" containsNumber="1" minValue="1.316783831" maxValue="1.3216956719999999"/>
    </cacheField>
    <cacheField name="(permute)" numFmtId="0">
      <sharedItems containsString="0" containsBlank="1" containsNumber="1" minValue="5.6987679250000003" maxValue="5.7004511439999996"/>
    </cacheField>
    <cacheField name="barrier_permute_estimate" numFmtId="0">
      <sharedItems containsString="0" containsBlank="1" containsNumber="1" minValue="3.4824526000000001E-2" maxValue="8.2949027999999994E-2"/>
    </cacheField>
    <cacheField name="permute_estimate" numFmtId="0">
      <sharedItems containsString="0" containsBlank="1" containsNumber="1" minValue="4.7626152389999996" maxValue="19.487786577000001"/>
    </cacheField>
    <cacheField name="barrier_a2a_count" numFmtId="0">
      <sharedItems containsString="0" containsBlank="1" containsNumber="1" minValue="5.7421400999999997E-2" maxValue="0.42526871100000002"/>
    </cacheField>
    <cacheField name="(a2a_count)" numFmtId="0">
      <sharedItems containsString="0" containsBlank="1" containsNumber="1" minValue="1.4153899999999999E-4" maxValue="6.1717E-4"/>
    </cacheField>
    <cacheField name="(alloc_output)" numFmtId="0">
      <sharedItems containsString="0" containsBlank="1" containsNumber="1" minValue="7.9330000000000001E-6" maxValue="0.92243428599999999"/>
    </cacheField>
    <cacheField name="(barrier_a2a)" numFmtId="0">
      <sharedItems containsString="0" containsBlank="1" containsNumber="1" minValue="1.02308E-4" maxValue="5.2147000000000001E-4"/>
    </cacheField>
    <cacheField name="(a2a)" numFmtId="0">
      <sharedItems containsString="0" containsBlank="1" containsNumber="1" minValue="4.7032129180000002" maxValue="5.3009507669999998"/>
    </cacheField>
    <cacheField name="a2av" numFmtId="0">
      <sharedItems containsString="0" containsBlank="1" containsNumber="1" minValue="5.2796213920000001" maxValue="5.6337905890000002"/>
    </cacheField>
    <cacheField name="(barrier_estimate)" numFmtId="0">
      <sharedItems containsString="0" containsBlank="1" containsNumber="1" minValue="9.3462999999999996E-5" maxValue="1.6448100000000001E-4"/>
    </cacheField>
    <cacheField name="(estimate)" numFmtId="0">
      <sharedItems containsString="0" containsBlank="1" containsNumber="1" minValue="2.2377679449999999" maxValue="7.5593449899999996"/>
    </cacheField>
    <cacheField name="(barrier_alloc_hashtable)" numFmtId="0">
      <sharedItems containsString="0" containsBlank="1" containsNumber="1" minValue="0.29039532299999998" maxValue="0.82669410300000001"/>
    </cacheField>
    <cacheField name="(alloc_hashtable)" numFmtId="0">
      <sharedItems containsString="0" containsBlank="1" containsNumber="1" minValue="6.5013236000000002E-2" maxValue="1.417884031"/>
    </cacheField>
    <cacheField name="(barrier_insert)" numFmtId="0">
      <sharedItems containsString="0" containsBlank="1" containsNumber="1" minValue="9.4006999999999996E-5" maxValue="6.4562889999999996E-3"/>
    </cacheField>
    <cacheField name="(insert)" numFmtId="0">
      <sharedItems containsString="0" containsBlank="1" containsNumber="1" minValue="14.459695969" maxValue="45.664099731"/>
    </cacheField>
    <cacheField name="Insert" numFmtId="0">
      <sharedItems containsString="0" containsBlank="1" containsNumber="1" minValue="16.767514811000002" maxValue="45.664099731"/>
    </cacheField>
    <cacheField name="clean up" numFmtId="0">
      <sharedItems containsString="0" containsBlank="1" containsNumber="1" minValue="8.9869770000000002E-3" maxValue="1.8792842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249.563420601851" createdVersion="5" refreshedVersion="5" minRefreshableVersion="3" recordCount="31">
  <cacheSource type="worksheet">
    <worksheetSource ref="A1:AF40" sheet="SUMMARY_APP_DURMAX" r:id="rId2"/>
  </cacheSource>
  <cacheFields count="32">
    <cacheField name="experiment" numFmtId="0">
      <sharedItems containsBlank="1" count="3">
        <s v="noPref_KmerIndex"/>
        <s v="testKmerIndex"/>
        <m/>
      </sharedItems>
    </cacheField>
    <cacheField name="format" numFmtId="0">
      <sharedItems containsBlank="1"/>
    </cacheField>
    <cacheField name="dna" numFmtId="0">
      <sharedItems containsBlank="1"/>
    </cacheField>
    <cacheField name="k" numFmtId="0">
      <sharedItems containsBlank="1"/>
    </cacheField>
    <cacheField name="strand" numFmtId="0">
      <sharedItems containsBlank="1"/>
    </cacheField>
    <cacheField name="map" numFmtId="0">
      <sharedItems containsBlank="1" count="4">
        <s v="BROBINHOOD"/>
        <s v="RADIXSORT"/>
        <s v="DENSEHASH"/>
        <m/>
      </sharedItems>
    </cacheField>
    <cacheField name="counting" numFmtId="0">
      <sharedItems containsBlank="1"/>
    </cacheField>
    <cacheField name="transform" numFmtId="0">
      <sharedItems containsBlank="1"/>
    </cacheField>
    <cacheField name="dist hash" numFmtId="0">
      <sharedItems containsBlank="1" count="4">
        <s v="dhMURMUR"/>
        <s v="dhMURMUR64avx"/>
        <s v="dhFARM"/>
        <m/>
      </sharedItems>
    </cacheField>
    <cacheField name="store hash" numFmtId="0">
      <sharedItems containsBlank="1" count="5">
        <s v="shMURMUR"/>
        <s v="shCRC32C"/>
        <s v="shMURMUR64avx"/>
        <s v="shFARM"/>
        <m/>
      </sharedItems>
    </cacheField>
    <cacheField name="cores" numFmtId="0">
      <sharedItems containsBlank="1" count="2">
        <s v="p64"/>
        <m/>
      </sharedItems>
    </cacheField>
    <cacheField name="load" numFmtId="0">
      <sharedItems containsBlank="1"/>
    </cacheField>
    <cacheField name="prefetch" numFmtId="0">
      <sharedItems containsBlank="1"/>
    </cacheField>
    <cacheField name="iter" numFmtId="0">
      <sharedItems containsString="0" containsBlank="1" containsNumber="1" containsInteger="1" minValue="1" maxValue="3"/>
    </cacheField>
    <cacheField name="file" numFmtId="0">
      <sharedItems containsBlank="1"/>
    </cacheField>
    <cacheField name="measurement" numFmtId="0">
      <sharedItems containsBlank="1"/>
    </cacheField>
    <cacheField name="barrier_read" numFmtId="0">
      <sharedItems containsString="0" containsBlank="1" containsNumber="1" minValue="2.21871E-4" maxValue="2.2003510000000001E-3"/>
    </cacheField>
    <cacheField name="read" numFmtId="0">
      <sharedItems containsString="0" containsBlank="1" containsNumber="1" minValue="9.3295654470000002" maxValue="296.616058931"/>
    </cacheField>
    <cacheField name="barrier_balance" numFmtId="0">
      <sharedItems containsString="0" containsBlank="1" containsNumber="1" minValue="7.8669999999999994E-6" maxValue="4.2660999999999997E-5"/>
    </cacheField>
    <cacheField name="balance" numFmtId="0">
      <sharedItems containsString="0" containsBlank="1" containsNumber="1" minValue="0.51330999300000002" maxValue="0.51891351699999999"/>
    </cacheField>
    <cacheField name="barrier_insert" numFmtId="0">
      <sharedItems containsString="0" containsBlank="1" containsNumber="1" minValue="9.3653000000000006E-5" maxValue="1.71239E-4"/>
    </cacheField>
    <cacheField name="insert" numFmtId="0">
      <sharedItems containsString="0" containsBlank="1" containsNumber="1" minValue="29.672587886999999" maxValue="64.805199223000002"/>
    </cacheField>
    <cacheField name="barrier_read_query" numFmtId="0">
      <sharedItems containsString="0" containsBlank="1" containsNumber="1" minValue="5.1050549999999998E-3" maxValue="6.8018540000000004E-3"/>
    </cacheField>
    <cacheField name="read_query" numFmtId="0">
      <sharedItems containsString="0" containsBlank="1" containsNumber="1" minValue="9.8157439289999999" maxValue="12.599832351"/>
    </cacheField>
    <cacheField name="barrier_sample" numFmtId="0">
      <sharedItems containsString="0" containsBlank="1" containsNumber="1" minValue="1.4845599999999999E-4" maxValue="2.1655200000000001E-4"/>
    </cacheField>
    <cacheField name="sample" numFmtId="0">
      <sharedItems containsString="0" containsBlank="1" containsNumber="1" minValue="3.1048374010000002" maxValue="3.1198198540000002"/>
    </cacheField>
    <cacheField name="barrier_count" numFmtId="0">
      <sharedItems containsString="0" containsBlank="1" containsNumber="1" minValue="2.1607973999999999E-2" maxValue="3.1637849000000003E-2"/>
    </cacheField>
    <cacheField name="count" numFmtId="0">
      <sharedItems containsString="0" containsBlank="1" containsNumber="1" minValue="12.665108412" maxValue="34.695286191000001"/>
    </cacheField>
    <cacheField name="barrier_find" numFmtId="0">
      <sharedItems containsString="0" containsBlank="1" containsNumber="1" minValue="1.8555149E-2" maxValue="3.1256561000000002E-2"/>
    </cacheField>
    <cacheField name="find" numFmtId="0">
      <sharedItems containsString="0" containsBlank="1" containsNumber="1" minValue="14.146317399999999" maxValue="48.015327806000002"/>
    </cacheField>
    <cacheField name="barrier_erase" numFmtId="0">
      <sharedItems containsString="0" containsBlank="1" containsNumber="1" minValue="3.0428320000000001E-3" maxValue="9.1679450000000003E-3"/>
    </cacheField>
    <cacheField name="erase" numFmtId="0">
      <sharedItems containsString="0" containsBlank="1" containsNumber="1" minValue="14.059494651" maxValue="37.896164972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s v="FASTQ"/>
    <s v="a4"/>
    <s v="k31"/>
    <s v="CANONICAL"/>
    <x v="0"/>
    <s v="COUNT"/>
    <s v="dtIDEN"/>
    <x v="0"/>
    <x v="0"/>
    <x v="0"/>
    <s v="l0.8"/>
    <s v="pfd8"/>
    <n v="1"/>
    <m/>
    <s v="hashmap:find_p"/>
    <s v="dur_max"/>
    <m/>
    <m/>
    <m/>
    <m/>
    <n v="8.7120000000000006E-6"/>
    <m/>
    <m/>
    <n v="7.0978999999999999E-5"/>
    <n v="1.5343799999999999E-4"/>
    <n v="1.266623362"/>
    <n v="2.5891323000000001E-2"/>
    <m/>
    <m/>
    <m/>
    <m/>
    <n v="5.7792886259999996"/>
    <n v="7.4896084000000002E-2"/>
    <n v="1.6445899999999999E-4"/>
    <n v="1.9375E-5"/>
    <n v="2.8091900000000003E-4"/>
    <n v="2.6908004050000001"/>
    <n v="2.6909842390000001"/>
    <n v="1.5318100000000001E-4"/>
    <n v="13.174083249000001"/>
    <n v="4.4473059999999998E-3"/>
    <n v="1.0115128950000001"/>
    <n v="1.364222152"/>
  </r>
  <r>
    <x v="0"/>
    <s v="FASTQ"/>
    <s v="a4"/>
    <s v="k31"/>
    <s v="CANONICAL"/>
    <x v="0"/>
    <s v="COUNT"/>
    <s v="dtIDEN"/>
    <x v="0"/>
    <x v="0"/>
    <x v="0"/>
    <s v="l0.8"/>
    <s v="pfd8"/>
    <n v="2"/>
    <m/>
    <s v="hashmap:find_p"/>
    <s v="dur_max"/>
    <m/>
    <m/>
    <m/>
    <m/>
    <n v="1.1153E-5"/>
    <m/>
    <m/>
    <n v="7.0510000000000001E-5"/>
    <n v="1.50113E-4"/>
    <n v="1.2654593270000001"/>
    <n v="3.0841940000000002E-2"/>
    <m/>
    <m/>
    <m/>
    <m/>
    <n v="5.7779408600000002"/>
    <n v="7.2537220999999999E-2"/>
    <n v="1.7867999999999999E-4"/>
    <n v="1.6371999999999998E-5"/>
    <n v="1.17707E-4"/>
    <n v="2.6901739770000002"/>
    <n v="2.6903690290000002"/>
    <n v="1.05232E-4"/>
    <n v="13.149297545"/>
    <n v="4.123102E-3"/>
    <n v="0.96844016600000005"/>
    <n v="1.3627887889999999"/>
  </r>
  <r>
    <x v="0"/>
    <s v="FASTQ"/>
    <s v="a4"/>
    <s v="k31"/>
    <s v="CANONICAL"/>
    <x v="0"/>
    <s v="COUNT"/>
    <s v="dtIDEN"/>
    <x v="0"/>
    <x v="0"/>
    <x v="0"/>
    <s v="l0.8"/>
    <s v="pfd8"/>
    <n v="3"/>
    <m/>
    <s v="hashmap:find_p"/>
    <s v="dur_max"/>
    <m/>
    <m/>
    <m/>
    <m/>
    <n v="1.0719E-5"/>
    <m/>
    <m/>
    <n v="7.3915E-5"/>
    <n v="1.4410000000000001E-4"/>
    <n v="1.2625133850000001"/>
    <n v="2.2259803000000002E-2"/>
    <m/>
    <m/>
    <m/>
    <m/>
    <n v="5.7945711390000003"/>
    <n v="9.5649969000000001E-2"/>
    <n v="1.45186E-4"/>
    <n v="1.9145000000000001E-5"/>
    <n v="1.65062E-4"/>
    <n v="2.6945087029999999"/>
    <n v="2.694673034"/>
    <n v="1.48644E-4"/>
    <n v="13.120601938"/>
    <n v="4.3963919999999998E-3"/>
    <n v="0.85739079200000001"/>
    <n v="1.3604466040000001"/>
  </r>
  <r>
    <x v="1"/>
    <s v="FASTQ"/>
    <s v="a4"/>
    <s v="k31"/>
    <s v="CANONICAL"/>
    <x v="0"/>
    <s v="COUNT"/>
    <s v="dtIDEN"/>
    <x v="1"/>
    <x v="1"/>
    <x v="0"/>
    <s v="l0.8"/>
    <s v="pfd8"/>
    <n v="1"/>
    <m/>
    <s v="hashmap:find_p"/>
    <s v="dur_max"/>
    <m/>
    <m/>
    <m/>
    <m/>
    <n v="1.0795000000000001E-5"/>
    <m/>
    <m/>
    <n v="7.0533999999999999E-5"/>
    <n v="1.4684400000000001E-4"/>
    <n v="1.2557901440000001"/>
    <n v="1.9727238000000001E-2"/>
    <m/>
    <m/>
    <m/>
    <m/>
    <n v="2.4902256459999998"/>
    <n v="9.9845584000000001E-2"/>
    <n v="1.3127599999999999E-4"/>
    <n v="1.7680999999999999E-5"/>
    <n v="1.3762400000000001E-4"/>
    <n v="2.6952373299999999"/>
    <n v="2.6953862869999998"/>
    <n v="1.17037E-4"/>
    <n v="6.3202577690000004"/>
    <n v="5.676955E-3"/>
    <n v="0.30197183900000002"/>
    <n v="1.366035245"/>
  </r>
  <r>
    <x v="1"/>
    <s v="FASTQ"/>
    <s v="a4"/>
    <s v="k31"/>
    <s v="CANONICAL"/>
    <x v="0"/>
    <s v="COUNT"/>
    <s v="dtIDEN"/>
    <x v="1"/>
    <x v="1"/>
    <x v="0"/>
    <s v="l0.8"/>
    <s v="pfd8"/>
    <n v="2"/>
    <m/>
    <s v="hashmap:find_p"/>
    <s v="dur_max"/>
    <m/>
    <m/>
    <m/>
    <m/>
    <n v="1.3237E-5"/>
    <m/>
    <m/>
    <n v="6.9436000000000004E-5"/>
    <n v="1.4697500000000001E-4"/>
    <n v="1.25303473"/>
    <n v="2.395044E-2"/>
    <m/>
    <m/>
    <m/>
    <m/>
    <n v="2.6074524729999999"/>
    <n v="0.21832553499999999"/>
    <n v="1.4541399999999999E-4"/>
    <n v="1.4304000000000001E-5"/>
    <n v="1.4555500000000001E-4"/>
    <n v="2.6906511100000001"/>
    <n v="2.690810828"/>
    <n v="1.5039200000000001E-4"/>
    <n v="6.2925690349999996"/>
    <n v="5.4401709999999997E-3"/>
    <n v="0.29326627199999999"/>
    <n v="1.3621429329999999"/>
  </r>
  <r>
    <x v="1"/>
    <s v="FASTQ"/>
    <s v="a4"/>
    <s v="k31"/>
    <s v="CANONICAL"/>
    <x v="0"/>
    <s v="COUNT"/>
    <s v="dtIDEN"/>
    <x v="1"/>
    <x v="1"/>
    <x v="0"/>
    <s v="l0.8"/>
    <s v="pfd8"/>
    <n v="3"/>
    <m/>
    <s v="hashmap:find_p"/>
    <s v="dur_max"/>
    <m/>
    <m/>
    <m/>
    <m/>
    <n v="1.1898E-5"/>
    <m/>
    <m/>
    <n v="7.2739999999999998E-5"/>
    <n v="1.47257E-4"/>
    <n v="1.2678201520000001"/>
    <n v="3.5630096E-2"/>
    <m/>
    <m/>
    <m/>
    <m/>
    <n v="2.5082587119999999"/>
    <n v="0.119317783"/>
    <n v="1.20414E-4"/>
    <n v="3.3462999999999999E-4"/>
    <n v="5.4516700000000005E-4"/>
    <n v="2.6954311529999999"/>
    <n v="2.6958861970000001"/>
    <n v="1.1633600000000001E-4"/>
    <n v="6.3137877429999998"/>
    <n v="5.7431330000000001E-3"/>
    <n v="0.305719988"/>
    <n v="1.3645258899999999"/>
  </r>
  <r>
    <x v="1"/>
    <s v="FASTQ"/>
    <s v="a4"/>
    <s v="k31"/>
    <s v="CANONICAL"/>
    <x v="0"/>
    <s v="COUNT"/>
    <s v="dtIDEN"/>
    <x v="1"/>
    <x v="2"/>
    <x v="0"/>
    <s v="l0.8"/>
    <s v="pfd8"/>
    <n v="1"/>
    <m/>
    <s v="hashmap:find_p"/>
    <s v="dur_max"/>
    <m/>
    <m/>
    <m/>
    <m/>
    <n v="1.1552000000000001E-5"/>
    <m/>
    <m/>
    <n v="6.7169999999999996E-5"/>
    <n v="1.3962100000000001E-4"/>
    <n v="1.2644968000000001"/>
    <n v="2.1483729E-2"/>
    <m/>
    <m/>
    <m/>
    <m/>
    <n v="2.5011680529999998"/>
    <n v="0.11120055"/>
    <n v="1.4772099999999999E-4"/>
    <n v="1.7173999999999999E-5"/>
    <n v="3.3417400000000002E-4"/>
    <n v="2.6949631310000002"/>
    <n v="2.6951280260000003"/>
    <n v="1.4803799999999999E-4"/>
    <n v="7.3248608580000001"/>
    <n v="5.0295560000000001E-3"/>
    <n v="0.49041145800000002"/>
    <n v="1.3651163239999999"/>
  </r>
  <r>
    <x v="1"/>
    <s v="FASTQ"/>
    <s v="a4"/>
    <s v="k31"/>
    <s v="CANONICAL"/>
    <x v="0"/>
    <s v="COUNT"/>
    <s v="dtIDEN"/>
    <x v="1"/>
    <x v="2"/>
    <x v="0"/>
    <s v="l0.8"/>
    <s v="pfd8"/>
    <n v="2"/>
    <m/>
    <s v="hashmap:find_p"/>
    <s v="dur_max"/>
    <m/>
    <m/>
    <m/>
    <m/>
    <n v="1.0217000000000001E-5"/>
    <m/>
    <m/>
    <n v="6.6317999999999998E-5"/>
    <n v="1.3571899999999999E-4"/>
    <n v="1.268369479"/>
    <n v="2.9034869000000001E-2"/>
    <m/>
    <m/>
    <m/>
    <m/>
    <n v="2.5106496580000002"/>
    <n v="0.121654742"/>
    <n v="1.12203E-4"/>
    <n v="3.8543E-5"/>
    <n v="1.6992099999999999E-4"/>
    <n v="2.6887677129999998"/>
    <n v="2.6889184589999999"/>
    <n v="1.5817699999999999E-4"/>
    <n v="7.349091166"/>
    <n v="5.1099960000000003E-3"/>
    <n v="0.55109540999999995"/>
    <n v="1.3653446890000001"/>
  </r>
  <r>
    <x v="1"/>
    <s v="FASTQ"/>
    <s v="a4"/>
    <s v="k31"/>
    <s v="CANONICAL"/>
    <x v="0"/>
    <s v="COUNT"/>
    <s v="dtIDEN"/>
    <x v="1"/>
    <x v="2"/>
    <x v="0"/>
    <s v="l0.8"/>
    <s v="pfd8"/>
    <n v="3"/>
    <m/>
    <s v="hashmap:find_p"/>
    <s v="dur_max"/>
    <m/>
    <m/>
    <m/>
    <m/>
    <n v="1.1857E-5"/>
    <m/>
    <m/>
    <n v="6.9987000000000006E-5"/>
    <n v="1.3202099999999999E-4"/>
    <n v="1.266095757"/>
    <n v="1.9678476E-2"/>
    <m/>
    <m/>
    <m/>
    <m/>
    <n v="2.5192527240000002"/>
    <n v="0.12807453399999999"/>
    <n v="1.2747999999999999E-4"/>
    <n v="2.1773999999999999E-5"/>
    <n v="2.6965700000000002E-4"/>
    <n v="2.6926392219999999"/>
    <n v="2.692788476"/>
    <n v="9.6908000000000001E-5"/>
    <n v="7.3437901569999999"/>
    <n v="5.6597069999999999E-3"/>
    <n v="0.54288437700000003"/>
    <n v="1.362828792"/>
  </r>
  <r>
    <x v="1"/>
    <s v="FASTQ"/>
    <s v="a4"/>
    <s v="k31"/>
    <s v="CANONICAL"/>
    <x v="0"/>
    <s v="COUNT"/>
    <s v="dtIDEN"/>
    <x v="0"/>
    <x v="0"/>
    <x v="0"/>
    <s v="l0.8"/>
    <s v="pfd8"/>
    <n v="1"/>
    <m/>
    <s v="hashmap:find_p"/>
    <s v="dur_max"/>
    <m/>
    <m/>
    <m/>
    <m/>
    <n v="1.2232000000000001E-5"/>
    <m/>
    <m/>
    <n v="7.6462000000000001E-5"/>
    <n v="1.3774999999999999E-4"/>
    <n v="1.264281086"/>
    <n v="2.3891256999999999E-2"/>
    <m/>
    <m/>
    <m/>
    <m/>
    <n v="3.98390405"/>
    <n v="2.8945184999999998E-2"/>
    <n v="1.3331700000000001E-4"/>
    <n v="1.9765000000000001E-5"/>
    <n v="2.4863799999999997E-4"/>
    <n v="2.6874543879999999"/>
    <n v="2.6876074700000001"/>
    <n v="1.32466E-4"/>
    <n v="7.3972924530000004"/>
    <n v="5.1850510000000004E-3"/>
    <n v="0.43924814600000001"/>
    <n v="1.359956766"/>
  </r>
  <r>
    <x v="1"/>
    <s v="FASTQ"/>
    <s v="a4"/>
    <s v="k31"/>
    <s v="CANONICAL"/>
    <x v="0"/>
    <s v="COUNT"/>
    <s v="dtIDEN"/>
    <x v="0"/>
    <x v="0"/>
    <x v="0"/>
    <s v="l0.8"/>
    <s v="pfd8"/>
    <n v="2"/>
    <m/>
    <s v="hashmap:find_p"/>
    <s v="dur_max"/>
    <m/>
    <m/>
    <m/>
    <m/>
    <n v="1.1137E-5"/>
    <m/>
    <m/>
    <n v="6.8398000000000005E-5"/>
    <n v="1.45189E-4"/>
    <n v="1.2635685940000001"/>
    <n v="2.4611682999999999E-2"/>
    <m/>
    <m/>
    <m/>
    <m/>
    <n v="3.9923404960000002"/>
    <n v="4.3278308000000001E-2"/>
    <n v="1.0730099999999999E-4"/>
    <n v="1.7598E-5"/>
    <n v="1.2725799999999999E-4"/>
    <n v="2.6889473420000001"/>
    <n v="2.6890722409999999"/>
    <n v="1.6065099999999999E-4"/>
    <n v="7.4157760240000004"/>
    <n v="5.2986320000000002E-3"/>
    <n v="0.42220695499999999"/>
    <n v="1.360396216"/>
  </r>
  <r>
    <x v="1"/>
    <s v="FASTQ"/>
    <s v="a4"/>
    <s v="k31"/>
    <s v="CANONICAL"/>
    <x v="0"/>
    <s v="COUNT"/>
    <s v="dtIDEN"/>
    <x v="0"/>
    <x v="0"/>
    <x v="0"/>
    <s v="l0.8"/>
    <s v="pfd8"/>
    <n v="3"/>
    <m/>
    <s v="hashmap:find_p"/>
    <s v="dur_max"/>
    <m/>
    <m/>
    <m/>
    <m/>
    <n v="1.2354000000000001E-5"/>
    <m/>
    <m/>
    <n v="7.1464000000000006E-5"/>
    <n v="1.4698700000000001E-4"/>
    <n v="1.261786104"/>
    <n v="1.9243343E-2"/>
    <m/>
    <m/>
    <m/>
    <m/>
    <n v="3.9920815549999999"/>
    <n v="3.979779E-2"/>
    <n v="1.1196000000000001E-4"/>
    <n v="2.1793999999999998E-5"/>
    <n v="1.4448299999999999E-4"/>
    <n v="2.690366885"/>
    <n v="2.6905006390000001"/>
    <n v="1.5472500000000001E-4"/>
    <n v="7.3980179970000002"/>
    <n v="5.4213869999999997E-3"/>
    <n v="0.436575186"/>
    <n v="1.361936459"/>
  </r>
  <r>
    <x v="0"/>
    <s v="FASTQ"/>
    <s v="a4"/>
    <s v="k31"/>
    <s v="CANONICAL"/>
    <x v="1"/>
    <s v="COUNT"/>
    <s v="dtIDEN"/>
    <x v="0"/>
    <x v="0"/>
    <x v="0"/>
    <s v="l0.8"/>
    <s v="pfd8"/>
    <n v="1"/>
    <m/>
    <s v="hashmap:find_p"/>
    <s v="dur_max"/>
    <m/>
    <m/>
    <m/>
    <m/>
    <n v="6.3659999999999997E-6"/>
    <m/>
    <m/>
    <n v="7.1359000000000006E-5"/>
    <n v="1.5026500000000001E-4"/>
    <n v="1.2606856829999999"/>
    <n v="2.2880853999999999E-2"/>
    <m/>
    <m/>
    <m/>
    <m/>
    <n v="5.773053934"/>
    <n v="6.8952289999999999E-2"/>
    <n v="1.7264299999999999E-4"/>
    <n v="1.9874999999999999E-5"/>
    <n v="1.2543E-4"/>
    <n v="2.689010085"/>
    <n v="2.689202603"/>
    <n v="1.5446599999999999E-4"/>
    <n v="13.214382723"/>
    <n v="4.2236019999999999E-3"/>
    <n v="0.96266645100000003"/>
    <n v="1.3620299389999999"/>
  </r>
  <r>
    <x v="0"/>
    <s v="FASTQ"/>
    <s v="a4"/>
    <s v="k31"/>
    <s v="CANONICAL"/>
    <x v="1"/>
    <s v="COUNT"/>
    <s v="dtIDEN"/>
    <x v="0"/>
    <x v="0"/>
    <x v="0"/>
    <s v="l0.8"/>
    <s v="pfd8"/>
    <n v="2"/>
    <m/>
    <s v="hashmap:find_p"/>
    <s v="dur_max"/>
    <m/>
    <m/>
    <m/>
    <m/>
    <n v="8.8340000000000005E-6"/>
    <m/>
    <m/>
    <n v="6.1072000000000001E-5"/>
    <n v="1.62373E-4"/>
    <n v="1.264303511"/>
    <n v="2.8106491000000001E-2"/>
    <m/>
    <m/>
    <m/>
    <m/>
    <n v="5.7766374540000003"/>
    <n v="7.4309964000000006E-2"/>
    <n v="1.3567700000000001E-4"/>
    <n v="5.0130200000000002E-4"/>
    <n v="3.3956299999999997E-4"/>
    <n v="2.6881506850000001"/>
    <n v="2.6887876639999999"/>
    <n v="1.14073E-4"/>
    <n v="13.268062212"/>
    <n v="4.3388080000000004E-3"/>
    <n v="0.96946173199999996"/>
    <n v="1.363182731"/>
  </r>
  <r>
    <x v="0"/>
    <s v="FASTQ"/>
    <s v="a4"/>
    <s v="k31"/>
    <s v="CANONICAL"/>
    <x v="1"/>
    <s v="COUNT"/>
    <s v="dtIDEN"/>
    <x v="0"/>
    <x v="0"/>
    <x v="0"/>
    <s v="l0.8"/>
    <s v="pfd8"/>
    <n v="3"/>
    <m/>
    <s v="hashmap:find_p"/>
    <s v="dur_max"/>
    <m/>
    <m/>
    <m/>
    <m/>
    <n v="1.149E-5"/>
    <m/>
    <m/>
    <n v="7.3429000000000005E-5"/>
    <n v="1.4476800000000001E-4"/>
    <n v="1.259745457"/>
    <n v="2.0905732999999999E-2"/>
    <m/>
    <m/>
    <m/>
    <m/>
    <n v="5.7800307599999998"/>
    <n v="7.6244923000000006E-2"/>
    <n v="1.4845599999999999E-4"/>
    <n v="2.1917E-5"/>
    <n v="2.9587E-4"/>
    <n v="2.688331002"/>
    <n v="2.688501375"/>
    <n v="1.4692399999999999E-4"/>
    <n v="13.291644234"/>
    <n v="4.2523270000000002E-3"/>
    <n v="0.97494471900000002"/>
    <n v="1.3624501769999999"/>
  </r>
  <r>
    <x v="1"/>
    <s v="FASTQ"/>
    <s v="a4"/>
    <s v="k31"/>
    <s v="CANONICAL"/>
    <x v="1"/>
    <s v="COUNT"/>
    <s v="dtIDEN"/>
    <x v="1"/>
    <x v="1"/>
    <x v="0"/>
    <s v="l0.8"/>
    <s v="pfd8"/>
    <n v="1"/>
    <m/>
    <s v="hashmap:find_p"/>
    <s v="dur_max"/>
    <m/>
    <m/>
    <m/>
    <m/>
    <n v="8.0569999999999993E-6"/>
    <m/>
    <m/>
    <n v="5.8715000000000003E-5"/>
    <n v="1.29336E-4"/>
    <n v="1.255172014"/>
    <n v="2.5399673000000001E-2"/>
    <m/>
    <m/>
    <m/>
    <m/>
    <n v="2.510367467"/>
    <n v="0.120731851"/>
    <n v="1.23838E-4"/>
    <n v="1.9576999999999999E-5"/>
    <n v="1.25568E-4"/>
    <n v="2.6929892259999999"/>
    <n v="2.693132641"/>
    <n v="1.42414E-4"/>
    <n v="6.7580929909999998"/>
    <n v="5.5814539999999996E-3"/>
    <n v="0.47923134499999998"/>
    <n v="1.364575407"/>
  </r>
  <r>
    <x v="1"/>
    <s v="FASTQ"/>
    <s v="a4"/>
    <s v="k31"/>
    <s v="CANONICAL"/>
    <x v="1"/>
    <s v="COUNT"/>
    <s v="dtIDEN"/>
    <x v="1"/>
    <x v="1"/>
    <x v="0"/>
    <s v="l0.8"/>
    <s v="pfd8"/>
    <n v="2"/>
    <m/>
    <s v="hashmap:find_p"/>
    <s v="dur_max"/>
    <m/>
    <m/>
    <m/>
    <m/>
    <n v="1.2456000000000001E-5"/>
    <m/>
    <m/>
    <n v="6.9529000000000005E-5"/>
    <n v="1.3301900000000001E-4"/>
    <n v="1.2604234139999999"/>
    <n v="4.0535498000000003E-2"/>
    <m/>
    <m/>
    <m/>
    <m/>
    <n v="2.602289158"/>
    <n v="0.212416828"/>
    <n v="1.52385E-4"/>
    <n v="1.8678999999999999E-5"/>
    <n v="1.25024E-4"/>
    <n v="2.6922955210000001"/>
    <n v="2.692466585"/>
    <n v="1.48128E-4"/>
    <n v="6.7303953989999998"/>
    <n v="5.231281E-3"/>
    <n v="0.43442855400000002"/>
    <n v="1.3650606059999999"/>
  </r>
  <r>
    <x v="1"/>
    <s v="FASTQ"/>
    <s v="a4"/>
    <s v="k31"/>
    <s v="CANONICAL"/>
    <x v="1"/>
    <s v="COUNT"/>
    <s v="dtIDEN"/>
    <x v="1"/>
    <x v="1"/>
    <x v="0"/>
    <s v="l0.8"/>
    <s v="pfd8"/>
    <n v="3"/>
    <m/>
    <s v="hashmap:find_p"/>
    <s v="dur_max"/>
    <m/>
    <m/>
    <m/>
    <m/>
    <n v="1.0512E-5"/>
    <m/>
    <m/>
    <n v="7.4302999999999997E-5"/>
    <n v="1.26346E-4"/>
    <n v="1.2576236620000001"/>
    <n v="2.4403306999999999E-2"/>
    <m/>
    <m/>
    <m/>
    <m/>
    <n v="2.5921917329999999"/>
    <n v="0.204472389"/>
    <n v="1.4842800000000001E-4"/>
    <n v="2.7178E-5"/>
    <n v="1.2497100000000001E-4"/>
    <n v="2.6965381380000002"/>
    <n v="2.6967137440000002"/>
    <n v="1.4602699999999999E-4"/>
    <n v="6.7270018360000003"/>
    <n v="5.4478740000000001E-3"/>
    <n v="0.455239962"/>
    <n v="1.3652106900000001"/>
  </r>
  <r>
    <x v="1"/>
    <s v="FASTQ"/>
    <s v="a4"/>
    <s v="k31"/>
    <s v="CANONICAL"/>
    <x v="1"/>
    <s v="COUNT"/>
    <s v="dtIDEN"/>
    <x v="1"/>
    <x v="2"/>
    <x v="0"/>
    <s v="l0.8"/>
    <s v="pfd8"/>
    <n v="1"/>
    <m/>
    <s v="hashmap:find_p"/>
    <s v="dur_max"/>
    <m/>
    <m/>
    <m/>
    <m/>
    <n v="8.7099999999999996E-6"/>
    <m/>
    <m/>
    <n v="7.2249999999999994E-5"/>
    <n v="1.27422E-4"/>
    <n v="1.2649845369999999"/>
    <n v="2.8710475999999999E-2"/>
    <m/>
    <m/>
    <m/>
    <m/>
    <n v="2.5148463410000002"/>
    <n v="0.124289282"/>
    <n v="2.24179E-4"/>
    <n v="1.6262000000000001E-5"/>
    <n v="2.6077700000000001E-4"/>
    <n v="2.6948377720000001"/>
    <n v="2.6950782129999999"/>
    <n v="1.5522999999999999E-4"/>
    <n v="7.2038873199999998"/>
    <n v="5.1656669999999997E-3"/>
    <n v="0.453464382"/>
    <n v="1.3648471170000001"/>
  </r>
  <r>
    <x v="1"/>
    <s v="FASTQ"/>
    <s v="a4"/>
    <s v="k31"/>
    <s v="CANONICAL"/>
    <x v="1"/>
    <s v="COUNT"/>
    <s v="dtIDEN"/>
    <x v="1"/>
    <x v="2"/>
    <x v="0"/>
    <s v="l0.8"/>
    <s v="pfd8"/>
    <n v="2"/>
    <m/>
    <s v="hashmap:find_p"/>
    <s v="dur_max"/>
    <m/>
    <m/>
    <m/>
    <m/>
    <n v="1.2527999999999999E-5"/>
    <m/>
    <m/>
    <n v="7.0486000000000002E-5"/>
    <n v="1.08374E-4"/>
    <n v="1.2629291970000001"/>
    <n v="2.7530433E-2"/>
    <m/>
    <m/>
    <m/>
    <m/>
    <n v="2.6039705139999998"/>
    <n v="0.21636956600000001"/>
    <n v="1.2367500000000001E-4"/>
    <n v="2.4048000000000001E-5"/>
    <n v="1.6412499999999999E-4"/>
    <n v="2.6933418919999998"/>
    <n v="2.6934896149999998"/>
    <n v="1.5265600000000001E-4"/>
    <n v="7.200879606"/>
    <n v="5.6011489999999997E-3"/>
    <n v="0.53273959199999998"/>
    <n v="1.366177746"/>
  </r>
  <r>
    <x v="1"/>
    <s v="FASTQ"/>
    <s v="a4"/>
    <s v="k31"/>
    <s v="CANONICAL"/>
    <x v="1"/>
    <s v="COUNT"/>
    <s v="dtIDEN"/>
    <x v="1"/>
    <x v="2"/>
    <x v="0"/>
    <s v="l0.8"/>
    <s v="pfd8"/>
    <n v="3"/>
    <m/>
    <s v="hashmap:find_p"/>
    <s v="dur_max"/>
    <m/>
    <m/>
    <m/>
    <m/>
    <n v="1.4267000000000001E-5"/>
    <m/>
    <m/>
    <n v="7.1439999999999994E-5"/>
    <n v="1.49405E-4"/>
    <n v="1.259651265"/>
    <n v="2.4522044999999999E-2"/>
    <m/>
    <m/>
    <m/>
    <m/>
    <n v="2.59811623"/>
    <n v="0.21108792400000001"/>
    <n v="1.3987200000000001E-4"/>
    <n v="1.489E-5"/>
    <n v="1.3184500000000001E-4"/>
    <n v="2.6962968219999999"/>
    <n v="2.6964515840000001"/>
    <n v="1.52795E-4"/>
    <n v="7.1446685390000004"/>
    <n v="5.5519269999999999E-3"/>
    <n v="0.48481488700000003"/>
    <n v="1.3651174189999999"/>
  </r>
  <r>
    <x v="1"/>
    <s v="FASTQ"/>
    <s v="a4"/>
    <s v="k31"/>
    <s v="CANONICAL"/>
    <x v="1"/>
    <s v="COUNT"/>
    <s v="dtIDEN"/>
    <x v="0"/>
    <x v="0"/>
    <x v="0"/>
    <s v="l0.8"/>
    <s v="pfd8"/>
    <n v="1"/>
    <m/>
    <s v="hashmap:find_p"/>
    <s v="dur_max"/>
    <m/>
    <m/>
    <m/>
    <m/>
    <n v="1.1584E-5"/>
    <m/>
    <m/>
    <n v="6.9956000000000006E-5"/>
    <n v="1.19193E-4"/>
    <n v="1.263459648"/>
    <n v="2.2982329999999999E-2"/>
    <m/>
    <m/>
    <m/>
    <m/>
    <n v="3.9863189060000002"/>
    <n v="3.5515974999999998E-2"/>
    <n v="1.20052E-4"/>
    <n v="2.2045E-5"/>
    <n v="2.08323E-4"/>
    <n v="2.689813617"/>
    <n v="2.6899557139999999"/>
    <n v="9.8685999999999997E-5"/>
    <n v="8.0459528119999995"/>
    <n v="4.9427439999999998E-3"/>
    <n v="0.42311724099999998"/>
    <n v="1.3596400239999999"/>
  </r>
  <r>
    <x v="1"/>
    <s v="FASTQ"/>
    <s v="a4"/>
    <s v="k31"/>
    <s v="CANONICAL"/>
    <x v="1"/>
    <s v="COUNT"/>
    <s v="dtIDEN"/>
    <x v="0"/>
    <x v="0"/>
    <x v="0"/>
    <s v="l0.8"/>
    <s v="pfd8"/>
    <n v="2"/>
    <m/>
    <s v="hashmap:find_p"/>
    <s v="dur_max"/>
    <m/>
    <m/>
    <m/>
    <m/>
    <n v="1.0939E-5"/>
    <m/>
    <m/>
    <n v="7.1332000000000001E-5"/>
    <n v="1.4764800000000001E-4"/>
    <n v="1.258805744"/>
    <n v="2.2579663E-2"/>
    <m/>
    <m/>
    <m/>
    <m/>
    <n v="3.9895948429999999"/>
    <n v="3.9078628999999997E-2"/>
    <n v="1.12812E-4"/>
    <n v="2.2396999999999999E-5"/>
    <n v="1.5194899999999999E-4"/>
    <n v="2.6945417260000002"/>
    <n v="2.6946769350000004"/>
    <n v="1.4488599999999999E-4"/>
    <n v="8.0468006570000004"/>
    <n v="5.1033290000000002E-3"/>
    <n v="0.50337492500000003"/>
    <n v="1.3639567260000001"/>
  </r>
  <r>
    <x v="1"/>
    <s v="FASTQ"/>
    <s v="a4"/>
    <s v="k31"/>
    <s v="CANONICAL"/>
    <x v="1"/>
    <s v="COUNT"/>
    <s v="dtIDEN"/>
    <x v="0"/>
    <x v="0"/>
    <x v="0"/>
    <s v="l0.8"/>
    <s v="pfd8"/>
    <n v="3"/>
    <m/>
    <s v="hashmap:find_p"/>
    <s v="dur_max"/>
    <m/>
    <m/>
    <m/>
    <m/>
    <n v="1.3913E-5"/>
    <m/>
    <m/>
    <n v="7.5605999999999994E-5"/>
    <n v="1.51619E-4"/>
    <n v="1.260974182"/>
    <n v="2.2172863000000001E-2"/>
    <m/>
    <m/>
    <m/>
    <m/>
    <n v="3.99080389"/>
    <n v="3.9171661000000003E-2"/>
    <n v="1.1414200000000001E-4"/>
    <n v="1.5002E-5"/>
    <n v="1.5048500000000001E-4"/>
    <n v="2.691080924"/>
    <n v="2.6912100680000002"/>
    <n v="1.5495099999999999E-4"/>
    <n v="8.0477978799999992"/>
    <n v="4.8156750000000002E-3"/>
    <n v="0.41315208799999997"/>
    <n v="1.365004968"/>
  </r>
  <r>
    <x v="1"/>
    <s v="FASTQ"/>
    <s v="a4"/>
    <s v="k31"/>
    <s v="CANONICAL"/>
    <x v="2"/>
    <s v="COUNT"/>
    <s v="dtIDEN"/>
    <x v="2"/>
    <x v="3"/>
    <x v="0"/>
    <s v="l0.8"/>
    <s v="pfd8"/>
    <n v="1"/>
    <m/>
    <s v="base_densehash:find"/>
    <s v="dur_max"/>
    <n v="8.2999999999999999E-7"/>
    <n v="9.8010969999999999E-3"/>
    <n v="1.66646E-4"/>
    <n v="1.2213E-5"/>
    <m/>
    <n v="0.71425388400000001"/>
    <n v="5.0220999999999999E-5"/>
    <n v="0.71430410499999997"/>
    <m/>
    <n v="0.73487443500000005"/>
    <m/>
    <n v="3.9956406310000001"/>
    <n v="0.68092354600000005"/>
    <n v="0.67309898099999999"/>
    <n v="2.9033150249999999"/>
    <n v="8.2529781829999997"/>
    <m/>
    <n v="2.4297500000000001E-4"/>
    <n v="0.507637907"/>
    <m/>
    <n v="2.394338088"/>
    <n v="2.9022189699999998"/>
    <m/>
    <n v="28.207888572000002"/>
    <m/>
    <n v="2.3688438029999999"/>
    <n v="5.4593326849999997"/>
  </r>
  <r>
    <x v="1"/>
    <s v="FASTQ"/>
    <s v="a4"/>
    <s v="k31"/>
    <s v="CANONICAL"/>
    <x v="2"/>
    <s v="COUNT"/>
    <s v="dtIDEN"/>
    <x v="2"/>
    <x v="3"/>
    <x v="0"/>
    <s v="l0.8"/>
    <s v="pfd8"/>
    <n v="2"/>
    <m/>
    <s v="base_densehash:find"/>
    <s v="dur_max"/>
    <n v="7.5300000000000003E-7"/>
    <n v="9.8840119999999993E-3"/>
    <n v="1.7648499999999999E-4"/>
    <n v="1.4036000000000001E-5"/>
    <m/>
    <n v="0.72646737400000005"/>
    <n v="1.509E-5"/>
    <n v="0.72648246400000005"/>
    <m/>
    <n v="0.73565864999999997"/>
    <m/>
    <n v="4.243367406"/>
    <n v="0.68029633599999995"/>
    <n v="0.67085326999999995"/>
    <n v="2.8999544629999998"/>
    <n v="8.4944714749999992"/>
    <m/>
    <n v="2.4237799999999999E-4"/>
    <n v="0.51100151500000002"/>
    <m/>
    <n v="2.3918407089999998"/>
    <n v="2.9030846019999998"/>
    <m/>
    <n v="28.245419751"/>
    <m/>
    <n v="2.3847475469999999"/>
    <n v="5.4531140950000001"/>
  </r>
  <r>
    <x v="1"/>
    <s v="FASTQ"/>
    <s v="a4"/>
    <s v="k31"/>
    <s v="CANONICAL"/>
    <x v="2"/>
    <s v="COUNT"/>
    <s v="dtIDEN"/>
    <x v="2"/>
    <x v="3"/>
    <x v="0"/>
    <s v="l0.8"/>
    <s v="pfd8"/>
    <n v="3"/>
    <m/>
    <s v="base_densehash:find"/>
    <s v="dur_max"/>
    <n v="7.0100000000000004E-7"/>
    <n v="1.2975263000000001E-2"/>
    <n v="1.8306E-4"/>
    <n v="1.4165000000000001E-5"/>
    <m/>
    <n v="0.71690976500000003"/>
    <n v="3.9263E-5"/>
    <n v="0.71694902800000004"/>
    <m/>
    <n v="0.73788936000000005"/>
    <m/>
    <n v="4.7406314419999998"/>
    <n v="0.68283121099999999"/>
    <n v="0.67278426000000002"/>
    <n v="2.8996309020000002"/>
    <n v="8.9958778150000001"/>
    <m/>
    <n v="2.2892600000000001E-4"/>
    <n v="0.507480653"/>
    <m/>
    <n v="2.3925618879999999"/>
    <n v="2.900271467"/>
    <m/>
    <n v="28.324378643999999"/>
    <m/>
    <n v="2.356653712"/>
    <n v="5.4649625820000001"/>
  </r>
  <r>
    <x v="1"/>
    <s v="FASTQ"/>
    <s v="a4"/>
    <s v="k31"/>
    <s v="CANONICAL"/>
    <x v="2"/>
    <s v="COUNT"/>
    <s v="dtIDEN"/>
    <x v="0"/>
    <x v="0"/>
    <x v="0"/>
    <s v="l0.8"/>
    <s v="pfd8"/>
    <n v="1"/>
    <m/>
    <s v="base_densehash:find"/>
    <s v="dur_max"/>
    <n v="6.7999999999999995E-7"/>
    <n v="9.9530279999999992E-3"/>
    <n v="6.0519299999999996E-4"/>
    <n v="2.3042000000000001E-5"/>
    <m/>
    <n v="0.72060526999999996"/>
    <n v="1.8215000000000001E-5"/>
    <n v="0.72062348499999995"/>
    <m/>
    <n v="0.73513600700000004"/>
    <m/>
    <n v="5.4019163739999998"/>
    <n v="0.68019369900000004"/>
    <n v="0.673792006"/>
    <n v="2.9001922150000001"/>
    <n v="9.6560942940000007"/>
    <m/>
    <n v="2.6539499999999998E-4"/>
    <n v="0.50659546600000005"/>
    <m/>
    <n v="2.3829698609999999"/>
    <n v="2.8898307220000001"/>
    <m/>
    <n v="28.507733197"/>
    <m/>
    <n v="1.530623278"/>
    <n v="5.4596919540000002"/>
  </r>
  <r>
    <x v="1"/>
    <s v="FASTQ"/>
    <s v="a4"/>
    <s v="k31"/>
    <s v="CANONICAL"/>
    <x v="2"/>
    <s v="COUNT"/>
    <s v="dtIDEN"/>
    <x v="0"/>
    <x v="0"/>
    <x v="0"/>
    <s v="l0.8"/>
    <s v="pfd8"/>
    <n v="2"/>
    <m/>
    <s v="base_densehash:find"/>
    <s v="dur_max"/>
    <n v="9.9999999999999995E-7"/>
    <n v="1.0504008E-2"/>
    <n v="4.5007700000000001E-4"/>
    <n v="1.3491E-5"/>
    <m/>
    <n v="0.71554921699999996"/>
    <n v="1.4241E-5"/>
    <n v="0.71556345799999999"/>
    <m/>
    <n v="0.73526192400000001"/>
    <m/>
    <n v="5.4232871439999997"/>
    <n v="0.68009588799999998"/>
    <n v="0.67099745399999999"/>
    <n v="2.9021685449999999"/>
    <n v="9.6765490310000004"/>
    <m/>
    <n v="2.3569300000000001E-4"/>
    <n v="0.50622533300000006"/>
    <m/>
    <n v="2.383416129"/>
    <n v="2.8898771550000002"/>
    <m/>
    <n v="28.481937456000001"/>
    <m/>
    <n v="1.591249581"/>
    <n v="5.4631872069999998"/>
  </r>
  <r>
    <x v="1"/>
    <s v="FASTQ"/>
    <s v="a4"/>
    <s v="k31"/>
    <s v="CANONICAL"/>
    <x v="2"/>
    <s v="COUNT"/>
    <s v="dtIDEN"/>
    <x v="0"/>
    <x v="0"/>
    <x v="0"/>
    <s v="l0.8"/>
    <s v="pfd8"/>
    <n v="3"/>
    <m/>
    <s v="base_densehash:find"/>
    <s v="dur_max"/>
    <n v="1.0589999999999999E-6"/>
    <n v="1.3438377E-2"/>
    <n v="3.8137499999999999E-4"/>
    <n v="1.0321E-5"/>
    <m/>
    <n v="0.71937497800000005"/>
    <n v="5.2660800000000002E-4"/>
    <n v="0.71990158600000009"/>
    <m/>
    <n v="0.73822434100000001"/>
    <m/>
    <n v="5.1592154350000001"/>
    <n v="0.68181582500000004"/>
    <n v="0.67339301900000004"/>
    <n v="2.90085894"/>
    <n v="9.4152832189999991"/>
    <m/>
    <n v="2.5520099999999998E-4"/>
    <n v="0.50700780000000001"/>
    <m/>
    <n v="2.379663555"/>
    <n v="2.8869265560000001"/>
    <m/>
    <n v="28.493792209999999"/>
    <m/>
    <n v="1.7481675379999999"/>
    <n v="5.4652630650000003"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s v="FASTQ"/>
    <s v="a4"/>
    <s v="k31"/>
    <s v="CANONICAL"/>
    <x v="0"/>
    <s v="COUNT"/>
    <s v="dtIDEN"/>
    <x v="0"/>
    <x v="0"/>
    <x v="0"/>
    <s v="l0.8"/>
    <s v="pfd8"/>
    <n v="1"/>
    <s v="testKmerIndex"/>
    <s v="hashmap:insert_p"/>
    <s v="dur_max"/>
    <m/>
    <m/>
    <n v="5.6010000000000002E-6"/>
    <n v="7.2846E-5"/>
    <n v="1.50326E-4"/>
    <n v="2.4762027230000001"/>
    <m/>
    <m/>
    <m/>
    <m/>
    <n v="4.3043511E-2"/>
    <n v="11.382968486999999"/>
    <n v="0.18460702000000001"/>
    <n v="1.5982400000000001E-4"/>
    <n v="4.9233499999999999E-4"/>
    <n v="4.5595400000000001E-4"/>
    <n v="5.289484871"/>
    <n v="5.2901370300000004"/>
    <m/>
    <m/>
    <m/>
    <m/>
    <n v="1.4282300000000001E-4"/>
    <n v="43.779439218999997"/>
    <n v="43.779439218999997"/>
    <n v="9.5860890000000008E-3"/>
  </r>
  <r>
    <x v="0"/>
    <s v="FASTQ"/>
    <s v="a4"/>
    <s v="k31"/>
    <s v="CANONICAL"/>
    <x v="0"/>
    <s v="COUNT"/>
    <s v="dtIDEN"/>
    <x v="0"/>
    <x v="0"/>
    <x v="0"/>
    <s v="l0.8"/>
    <s v="pfd8"/>
    <n v="2"/>
    <s v="testKmerIndex"/>
    <s v="hashmap:insert_p"/>
    <s v="dur_max"/>
    <m/>
    <m/>
    <n v="4.9690000000000002E-6"/>
    <n v="7.0024000000000006E-5"/>
    <n v="1.3872099999999999E-4"/>
    <n v="2.4754818140000001"/>
    <m/>
    <m/>
    <m/>
    <m/>
    <n v="3.8539298999999999E-2"/>
    <n v="11.343203292"/>
    <n v="0.142012429"/>
    <n v="1.7566000000000001E-4"/>
    <n v="8.8519999999999993E-6"/>
    <n v="1.3900699999999999E-4"/>
    <n v="5.285599489"/>
    <n v="5.2857840009999997"/>
    <m/>
    <m/>
    <m/>
    <m/>
    <n v="1.4459100000000001E-4"/>
    <n v="44.491450798000002"/>
    <n v="44.491450798000002"/>
    <n v="8.9869770000000002E-3"/>
  </r>
  <r>
    <x v="0"/>
    <s v="FASTQ"/>
    <s v="a4"/>
    <s v="k31"/>
    <s v="CANONICAL"/>
    <x v="0"/>
    <s v="COUNT"/>
    <s v="dtIDEN"/>
    <x v="0"/>
    <x v="0"/>
    <x v="0"/>
    <s v="l0.8"/>
    <s v="pfd8"/>
    <n v="3"/>
    <s v="testKmerIndex"/>
    <s v="hashmap:insert_p"/>
    <s v="dur_max"/>
    <m/>
    <m/>
    <n v="6.2299999999999996E-6"/>
    <n v="6.3324999999999994E-5"/>
    <n v="1.28035E-4"/>
    <n v="2.4826486029999999"/>
    <m/>
    <m/>
    <m/>
    <m/>
    <n v="4.2279731000000001E-2"/>
    <n v="11.355635679000001"/>
    <n v="0.15689667800000001"/>
    <n v="1.57682E-4"/>
    <n v="1.0022E-5"/>
    <n v="1.2764100000000001E-4"/>
    <n v="5.2928694920000003"/>
    <n v="5.2930371960000002"/>
    <m/>
    <m/>
    <m/>
    <m/>
    <n v="1.4729000000000001E-4"/>
    <n v="45.664099731"/>
    <n v="45.664099731"/>
    <n v="9.5852469999999999E-3"/>
  </r>
  <r>
    <x v="1"/>
    <s v="FASTQ"/>
    <s v="a4"/>
    <s v="k31"/>
    <s v="CANONICAL"/>
    <x v="0"/>
    <s v="COUNT"/>
    <s v="dtIDEN"/>
    <x v="1"/>
    <x v="1"/>
    <x v="0"/>
    <s v="l0.8"/>
    <s v="pfd8"/>
    <n v="1"/>
    <s v="testKmerIndex"/>
    <s v="hashmap:insert_p"/>
    <s v="dur_max"/>
    <m/>
    <m/>
    <n v="6.1789999999999996E-6"/>
    <n v="1.00926E-4"/>
    <n v="1.5448799999999999E-4"/>
    <n v="2.4704929299999998"/>
    <m/>
    <m/>
    <m/>
    <m/>
    <n v="4.7201661999999998E-2"/>
    <n v="4.7626152389999996"/>
    <n v="6.6564959000000007E-2"/>
    <n v="4.4119500000000002E-4"/>
    <n v="7.9459999999999998E-6"/>
    <n v="1.5132200000000001E-4"/>
    <n v="5.3009507669999998"/>
    <n v="5.3013999079999996"/>
    <m/>
    <m/>
    <m/>
    <m/>
    <n v="1.18238E-4"/>
    <n v="22.016358768"/>
    <n v="22.016358768"/>
    <n v="1.2312462999999999E-2"/>
  </r>
  <r>
    <x v="1"/>
    <s v="FASTQ"/>
    <s v="a4"/>
    <s v="k31"/>
    <s v="CANONICAL"/>
    <x v="0"/>
    <s v="COUNT"/>
    <s v="dtIDEN"/>
    <x v="1"/>
    <x v="1"/>
    <x v="0"/>
    <s v="l0.8"/>
    <s v="pfd8"/>
    <n v="2"/>
    <s v="testKmerIndex"/>
    <s v="hashmap:insert_p"/>
    <s v="dur_max"/>
    <m/>
    <m/>
    <n v="6.0789999999999997E-6"/>
    <n v="6.4556999999999999E-5"/>
    <n v="1.36687E-4"/>
    <n v="2.4739857750000001"/>
    <m/>
    <m/>
    <m/>
    <m/>
    <n v="4.8932969999999999E-2"/>
    <n v="5.1208906189999999"/>
    <n v="0.41815173999999999"/>
    <n v="3.1344700000000001E-4"/>
    <n v="9.3700000000000001E-6"/>
    <n v="1.2591600000000001E-4"/>
    <n v="5.2904099970000003"/>
    <n v="5.2907328140000001"/>
    <m/>
    <m/>
    <m/>
    <m/>
    <n v="1.5541099999999999E-4"/>
    <n v="21.995251124999999"/>
    <n v="21.995251124999999"/>
    <n v="1.2308972E-2"/>
  </r>
  <r>
    <x v="1"/>
    <s v="FASTQ"/>
    <s v="a4"/>
    <s v="k31"/>
    <s v="CANONICAL"/>
    <x v="0"/>
    <s v="COUNT"/>
    <s v="dtIDEN"/>
    <x v="1"/>
    <x v="1"/>
    <x v="0"/>
    <s v="l0.8"/>
    <s v="pfd8"/>
    <n v="3"/>
    <s v="testKmerIndex"/>
    <s v="hashmap:insert_p"/>
    <s v="dur_max"/>
    <m/>
    <m/>
    <n v="6.567E-6"/>
    <n v="6.7230000000000005E-5"/>
    <n v="1.57761E-4"/>
    <n v="2.4711129760000001"/>
    <m/>
    <m/>
    <m/>
    <m/>
    <n v="3.9590067E-2"/>
    <n v="4.7960348709999998"/>
    <n v="9.5638161999999999E-2"/>
    <n v="5.0048400000000004E-4"/>
    <n v="8.5869999999999993E-6"/>
    <n v="1.39825E-4"/>
    <n v="5.2915671010000001"/>
    <n v="5.2920761719999998"/>
    <m/>
    <m/>
    <m/>
    <m/>
    <n v="1.69431E-4"/>
    <n v="22.002154214000001"/>
    <n v="22.002154214000001"/>
    <n v="1.2095557E-2"/>
  </r>
  <r>
    <x v="1"/>
    <s v="FASTQ"/>
    <s v="a4"/>
    <s v="k31"/>
    <s v="CANONICAL"/>
    <x v="0"/>
    <s v="COUNT"/>
    <s v="dtIDEN"/>
    <x v="1"/>
    <x v="2"/>
    <x v="0"/>
    <s v="l0.8"/>
    <s v="pfd8"/>
    <n v="1"/>
    <s v="testKmerIndex"/>
    <s v="hashmap:insert_p"/>
    <s v="dur_max"/>
    <m/>
    <m/>
    <n v="2.9556199999999997E-4"/>
    <n v="7.1746000000000001E-5"/>
    <n v="1.53012E-4"/>
    <n v="2.4788177349999998"/>
    <m/>
    <m/>
    <m/>
    <m/>
    <n v="4.6516083E-2"/>
    <n v="4.7893217640000003"/>
    <n v="8.1484773999999996E-2"/>
    <n v="4.22516E-4"/>
    <n v="8.9220000000000003E-6"/>
    <n v="1.2735900000000001E-4"/>
    <n v="5.2954580729999998"/>
    <n v="5.2958895109999995"/>
    <m/>
    <m/>
    <m/>
    <m/>
    <n v="9.4006999999999996E-5"/>
    <n v="23.287832812000001"/>
    <n v="23.287832812000001"/>
    <n v="1.2224339000000001E-2"/>
  </r>
  <r>
    <x v="1"/>
    <s v="FASTQ"/>
    <s v="a4"/>
    <s v="k31"/>
    <s v="CANONICAL"/>
    <x v="0"/>
    <s v="COUNT"/>
    <s v="dtIDEN"/>
    <x v="1"/>
    <x v="2"/>
    <x v="0"/>
    <s v="l0.8"/>
    <s v="pfd8"/>
    <n v="2"/>
    <s v="testKmerIndex"/>
    <s v="hashmap:insert_p"/>
    <s v="dur_max"/>
    <m/>
    <m/>
    <n v="3.9336299999999998E-4"/>
    <n v="7.3020000000000002E-5"/>
    <n v="1.5238299999999999E-4"/>
    <n v="2.4698478920000002"/>
    <m/>
    <m/>
    <m/>
    <m/>
    <n v="3.4824526000000001E-2"/>
    <n v="4.9329445620000003"/>
    <n v="0.23533365000000001"/>
    <n v="5.0369900000000003E-4"/>
    <n v="9.3670000000000003E-6"/>
    <n v="1.34284E-4"/>
    <n v="5.2817190199999997"/>
    <n v="5.2822320859999996"/>
    <m/>
    <m/>
    <m/>
    <m/>
    <n v="1.5901899999999999E-4"/>
    <n v="23.312812220000001"/>
    <n v="23.312812220000001"/>
    <n v="1.2501996E-2"/>
  </r>
  <r>
    <x v="1"/>
    <s v="FASTQ"/>
    <s v="a4"/>
    <s v="k31"/>
    <s v="CANONICAL"/>
    <x v="0"/>
    <s v="COUNT"/>
    <s v="dtIDEN"/>
    <x v="1"/>
    <x v="2"/>
    <x v="0"/>
    <s v="l0.8"/>
    <s v="pfd8"/>
    <n v="3"/>
    <s v="testKmerIndex"/>
    <s v="hashmap:insert_p"/>
    <s v="dur_max"/>
    <m/>
    <m/>
    <n v="4.2500300000000002E-4"/>
    <n v="6.5825000000000001E-5"/>
    <n v="1.3577700000000001E-4"/>
    <n v="2.4821916310000001"/>
    <m/>
    <m/>
    <m/>
    <m/>
    <n v="4.6538357000000002E-2"/>
    <n v="5.1010773120000001"/>
    <n v="0.40439784600000001"/>
    <n v="6.1717E-4"/>
    <n v="9.1589999999999999E-6"/>
    <n v="1.2973600000000001E-4"/>
    <n v="5.2895663580000001"/>
    <n v="5.2901926870000002"/>
    <m/>
    <m/>
    <m/>
    <m/>
    <n v="1.4835900000000001E-4"/>
    <n v="23.365670787999999"/>
    <n v="23.365670787999999"/>
    <n v="1.2572042E-2"/>
  </r>
  <r>
    <x v="1"/>
    <s v="FASTQ"/>
    <s v="a4"/>
    <s v="k31"/>
    <s v="CANONICAL"/>
    <x v="0"/>
    <s v="COUNT"/>
    <s v="dtIDEN"/>
    <x v="0"/>
    <x v="0"/>
    <x v="0"/>
    <s v="l0.8"/>
    <s v="pfd8"/>
    <n v="1"/>
    <s v="testKmerIndex"/>
    <s v="hashmap:insert_p"/>
    <s v="dur_max"/>
    <m/>
    <m/>
    <n v="5.9789999999999998E-6"/>
    <n v="4.0769100000000001E-4"/>
    <n v="2.71246E-4"/>
    <n v="2.47936091"/>
    <m/>
    <m/>
    <m/>
    <m/>
    <n v="3.9224259999999997E-2"/>
    <n v="7.8777343389999999"/>
    <n v="0.111485232"/>
    <n v="1.7886900000000001E-4"/>
    <n v="1.1701E-5"/>
    <n v="1.32807E-4"/>
    <n v="5.2829974139999996"/>
    <n v="5.2831879839999996"/>
    <m/>
    <m/>
    <m/>
    <m/>
    <n v="1.54556E-4"/>
    <n v="26.753830854"/>
    <n v="26.753830854"/>
    <n v="1.2293495999999999E-2"/>
  </r>
  <r>
    <x v="1"/>
    <s v="FASTQ"/>
    <s v="a4"/>
    <s v="k31"/>
    <s v="CANONICAL"/>
    <x v="0"/>
    <s v="COUNT"/>
    <s v="dtIDEN"/>
    <x v="0"/>
    <x v="0"/>
    <x v="0"/>
    <s v="l0.8"/>
    <s v="pfd8"/>
    <n v="2"/>
    <s v="testKmerIndex"/>
    <s v="hashmap:insert_p"/>
    <s v="dur_max"/>
    <m/>
    <m/>
    <n v="5.395E-6"/>
    <n v="4.3342599999999999E-4"/>
    <n v="4.4995799999999998E-4"/>
    <n v="2.472179063"/>
    <m/>
    <m/>
    <m/>
    <m/>
    <n v="3.8533321000000002E-2"/>
    <n v="7.8413052509999996"/>
    <n v="8.4798382000000005E-2"/>
    <n v="1.7623699999999999E-4"/>
    <n v="4.8482400000000002E-4"/>
    <n v="4.6175799999999999E-4"/>
    <n v="5.283215738"/>
    <n v="5.2838767989999997"/>
    <m/>
    <m/>
    <m/>
    <m/>
    <n v="1.5199699999999999E-4"/>
    <n v="26.716531908"/>
    <n v="26.716531908"/>
    <n v="1.2604805E-2"/>
  </r>
  <r>
    <x v="1"/>
    <s v="FASTQ"/>
    <s v="a4"/>
    <s v="k31"/>
    <s v="CANONICAL"/>
    <x v="0"/>
    <s v="COUNT"/>
    <s v="dtIDEN"/>
    <x v="0"/>
    <x v="0"/>
    <x v="0"/>
    <s v="l0.8"/>
    <s v="pfd8"/>
    <n v="3"/>
    <s v="testKmerIndex"/>
    <s v="hashmap:insert_p"/>
    <s v="dur_max"/>
    <m/>
    <m/>
    <n v="4.7330000000000003E-6"/>
    <n v="4.5996900000000001E-4"/>
    <n v="4.2969299999999998E-4"/>
    <n v="2.4771845849999998"/>
    <m/>
    <m/>
    <m/>
    <m/>
    <n v="4.5718332E-2"/>
    <n v="7.8349377589999998"/>
    <n v="7.0975786999999999E-2"/>
    <n v="1.6686899999999999E-4"/>
    <n v="4.9664499999999999E-4"/>
    <n v="4.56797E-4"/>
    <n v="5.2893292660000002"/>
    <n v="5.2899927800000004"/>
    <m/>
    <m/>
    <m/>
    <m/>
    <n v="1.5329800000000001E-4"/>
    <n v="26.764710889"/>
    <n v="26.764710889"/>
    <n v="1.30102E-2"/>
  </r>
  <r>
    <x v="0"/>
    <s v="FASTQ"/>
    <s v="a4"/>
    <s v="k31"/>
    <s v="CANONICAL"/>
    <x v="1"/>
    <s v="COUNT"/>
    <s v="dtIDEN"/>
    <x v="0"/>
    <x v="0"/>
    <x v="0"/>
    <s v="l0.8"/>
    <s v="pfd8"/>
    <n v="1"/>
    <s v="testKmerIndex"/>
    <s v="hashmap:insert_p"/>
    <s v="dur_max"/>
    <m/>
    <m/>
    <n v="5.7230000000000001E-6"/>
    <n v="6.7198000000000003E-5"/>
    <n v="1.5338400000000001E-4"/>
    <n v="2.5206038949999998"/>
    <m/>
    <m/>
    <m/>
    <m/>
    <n v="8.2949027999999994E-2"/>
    <n v="11.497223163999999"/>
    <n v="0.29113406400000003"/>
    <n v="1.65644E-4"/>
    <n v="4.8918699999999998E-4"/>
    <n v="4.1935799999999999E-4"/>
    <n v="5.29016778"/>
    <n v="5.2908226110000003"/>
    <n v="1.2641900000000001E-4"/>
    <n v="7.4920382400000003"/>
    <n v="0.74306503400000001"/>
    <n v="6.5013236000000002E-2"/>
    <n v="2.4919489999999998E-3"/>
    <n v="34.256965819999998"/>
    <n v="41.814017295999996"/>
    <n v="1.673181E-2"/>
  </r>
  <r>
    <x v="0"/>
    <s v="FASTQ"/>
    <s v="a4"/>
    <s v="k31"/>
    <s v="CANONICAL"/>
    <x v="1"/>
    <s v="COUNT"/>
    <s v="dtIDEN"/>
    <x v="0"/>
    <x v="0"/>
    <x v="0"/>
    <s v="l0.8"/>
    <s v="pfd8"/>
    <n v="2"/>
    <s v="testKmerIndex"/>
    <s v="hashmap:insert_p"/>
    <s v="dur_max"/>
    <m/>
    <m/>
    <n v="6.7150000000000001E-6"/>
    <n v="7.0876000000000004E-5"/>
    <n v="1.4006000000000001E-4"/>
    <n v="2.4894201730000001"/>
    <m/>
    <m/>
    <m/>
    <m/>
    <n v="4.0741500999999999E-2"/>
    <n v="11.378251818000001"/>
    <n v="0.180154331"/>
    <n v="1.50216E-4"/>
    <n v="4.9563899999999998E-4"/>
    <n v="5.2147000000000001E-4"/>
    <n v="5.2891443039999997"/>
    <n v="5.2897901589999998"/>
    <n v="1.47878E-4"/>
    <n v="7.4866472709999998"/>
    <n v="0.72934613100000001"/>
    <n v="6.5848589999999999E-2"/>
    <n v="2.923859E-3"/>
    <n v="34.856423630999998"/>
    <n v="42.408919491999995"/>
    <n v="1.6921979E-2"/>
  </r>
  <r>
    <x v="0"/>
    <s v="FASTQ"/>
    <s v="a4"/>
    <s v="k31"/>
    <s v="CANONICAL"/>
    <x v="1"/>
    <s v="COUNT"/>
    <s v="dtIDEN"/>
    <x v="0"/>
    <x v="0"/>
    <x v="0"/>
    <s v="l0.8"/>
    <s v="pfd8"/>
    <n v="3"/>
    <s v="testKmerIndex"/>
    <s v="hashmap:insert_p"/>
    <s v="dur_max"/>
    <m/>
    <m/>
    <n v="8.2400000000000007E-6"/>
    <n v="6.8153999999999998E-5"/>
    <n v="1.42139E-4"/>
    <n v="2.4827353720000001"/>
    <m/>
    <m/>
    <m/>
    <m/>
    <n v="4.4173895999999997E-2"/>
    <n v="11.345320523"/>
    <n v="0.14641859800000001"/>
    <n v="1.48639E-4"/>
    <n v="4.9000499999999995E-4"/>
    <n v="4.2427699999999998E-4"/>
    <n v="5.2789827479999998"/>
    <n v="5.2796213920000001"/>
    <n v="9.3462999999999996E-5"/>
    <n v="7.488203156"/>
    <n v="0.73672254199999998"/>
    <n v="6.6672229E-2"/>
    <n v="4.2223130000000001E-3"/>
    <n v="33.710363911999998"/>
    <n v="41.265239297000001"/>
    <n v="1.7098933E-2"/>
  </r>
  <r>
    <x v="1"/>
    <s v="FASTQ"/>
    <s v="a4"/>
    <s v="k31"/>
    <s v="CANONICAL"/>
    <x v="1"/>
    <s v="COUNT"/>
    <s v="dtIDEN"/>
    <x v="1"/>
    <x v="1"/>
    <x v="0"/>
    <s v="l0.8"/>
    <s v="pfd8"/>
    <n v="1"/>
    <s v="testKmerIndex"/>
    <s v="hashmap:insert_p"/>
    <s v="dur_max"/>
    <m/>
    <m/>
    <n v="5.6080000000000003E-6"/>
    <n v="7.1781999999999998E-5"/>
    <n v="1.5192600000000001E-4"/>
    <n v="2.4795068320000002"/>
    <m/>
    <m/>
    <m/>
    <m/>
    <n v="5.2385165999999997E-2"/>
    <n v="5.0856935300000004"/>
    <n v="0.390596687"/>
    <n v="1.63702E-4"/>
    <n v="1.0006E-5"/>
    <n v="1.02308E-4"/>
    <n v="5.2884911409999997"/>
    <n v="5.2886648489999999"/>
    <n v="1.55007E-4"/>
    <n v="2.2377679449999999"/>
    <n v="0.29039532299999998"/>
    <n v="6.7028890999999993E-2"/>
    <n v="4.7317269999999998E-3"/>
    <n v="14.720175276999999"/>
    <n v="17.024972113"/>
    <n v="1.3057475000000001E-2"/>
  </r>
  <r>
    <x v="1"/>
    <s v="FASTQ"/>
    <s v="a4"/>
    <s v="k31"/>
    <s v="CANONICAL"/>
    <x v="1"/>
    <s v="COUNT"/>
    <s v="dtIDEN"/>
    <x v="1"/>
    <x v="1"/>
    <x v="0"/>
    <s v="l0.8"/>
    <s v="pfd8"/>
    <n v="2"/>
    <s v="testKmerIndex"/>
    <s v="hashmap:insert_p"/>
    <s v="dur_max"/>
    <m/>
    <m/>
    <n v="7.3300000000000001E-6"/>
    <n v="7.1625999999999995E-5"/>
    <n v="1.4843500000000001E-4"/>
    <n v="2.4762748330000002"/>
    <m/>
    <m/>
    <m/>
    <m/>
    <n v="4.5808371000000001E-2"/>
    <n v="5.1158066550000001"/>
    <n v="0.41625694800000002"/>
    <n v="1.70225E-4"/>
    <n v="1.1357E-5"/>
    <n v="1.5602300000000001E-4"/>
    <n v="5.2969982160000004"/>
    <n v="5.2971797980000002"/>
    <n v="1.5134299999999999E-4"/>
    <n v="2.239251812"/>
    <n v="0.29284561999999997"/>
    <n v="6.8567030000000001E-2"/>
    <n v="6.4562889999999996E-3"/>
    <n v="14.459695969"/>
    <n v="16.767514811000002"/>
    <n v="1.3232081E-2"/>
  </r>
  <r>
    <x v="1"/>
    <s v="FASTQ"/>
    <s v="a4"/>
    <s v="k31"/>
    <s v="CANONICAL"/>
    <x v="1"/>
    <s v="COUNT"/>
    <s v="dtIDEN"/>
    <x v="1"/>
    <x v="1"/>
    <x v="0"/>
    <s v="l0.8"/>
    <s v="pfd8"/>
    <n v="3"/>
    <s v="testKmerIndex"/>
    <s v="hashmap:insert_p"/>
    <s v="dur_max"/>
    <m/>
    <m/>
    <n v="6.5030000000000002E-6"/>
    <n v="6.9616999999999994E-5"/>
    <n v="1.45012E-4"/>
    <n v="2.477232882"/>
    <m/>
    <m/>
    <m/>
    <m/>
    <n v="4.3351375999999997E-2"/>
    <n v="5.1083439090000002"/>
    <n v="0.41516316800000003"/>
    <n v="1.8614400000000001E-4"/>
    <n v="1.0069E-5"/>
    <n v="1.3401099999999999E-4"/>
    <n v="5.2904446829999996"/>
    <n v="5.2906408959999993"/>
    <n v="1.4920999999999999E-4"/>
    <n v="2.2385085020000002"/>
    <n v="0.29052131399999997"/>
    <n v="6.8946565000000001E-2"/>
    <n v="6.1269979999999998E-3"/>
    <n v="14.501010888"/>
    <n v="16.808465954999999"/>
    <n v="1.3032953E-2"/>
  </r>
  <r>
    <x v="1"/>
    <s v="FASTQ"/>
    <s v="a4"/>
    <s v="k31"/>
    <s v="CANONICAL"/>
    <x v="1"/>
    <s v="COUNT"/>
    <s v="dtIDEN"/>
    <x v="1"/>
    <x v="2"/>
    <x v="0"/>
    <s v="l0.8"/>
    <s v="pfd8"/>
    <n v="1"/>
    <s v="testKmerIndex"/>
    <s v="hashmap:insert_p"/>
    <s v="dur_max"/>
    <m/>
    <m/>
    <n v="6.7959999999999998E-6"/>
    <n v="7.1588999999999995E-5"/>
    <n v="1.09143E-4"/>
    <n v="2.4768472859999999"/>
    <m/>
    <m/>
    <m/>
    <m/>
    <n v="5.0914230999999997E-2"/>
    <n v="4.943287991"/>
    <n v="0.246988917"/>
    <n v="1.46303E-4"/>
    <n v="7.9330000000000001E-6"/>
    <n v="1.3090700000000001E-4"/>
    <n v="5.2988411700000002"/>
    <n v="5.2989954060000004"/>
    <n v="1.6448100000000001E-4"/>
    <n v="4.1458293389999996"/>
    <n v="0.51439184000000004"/>
    <n v="6.6507474999999996E-2"/>
    <n v="3.522926E-3"/>
    <n v="15.229881294"/>
    <n v="19.442218107999999"/>
    <n v="1.6865179000000001E-2"/>
  </r>
  <r>
    <x v="1"/>
    <s v="FASTQ"/>
    <s v="a4"/>
    <s v="k31"/>
    <s v="CANONICAL"/>
    <x v="1"/>
    <s v="COUNT"/>
    <s v="dtIDEN"/>
    <x v="1"/>
    <x v="2"/>
    <x v="0"/>
    <s v="l0.8"/>
    <s v="pfd8"/>
    <n v="2"/>
    <s v="testKmerIndex"/>
    <s v="hashmap:insert_p"/>
    <s v="dur_max"/>
    <m/>
    <m/>
    <n v="6.6540000000000002E-6"/>
    <n v="6.7873000000000006E-5"/>
    <n v="1.43158E-4"/>
    <n v="2.4743762899999999"/>
    <m/>
    <m/>
    <m/>
    <m/>
    <n v="4.1359135999999998E-2"/>
    <n v="5.1232908239999997"/>
    <n v="0.42526871100000002"/>
    <n v="1.8160100000000001E-4"/>
    <n v="1.0380999999999999E-5"/>
    <n v="1.17905E-4"/>
    <n v="5.2898940630000002"/>
    <n v="5.2900860449999998"/>
    <n v="1.64434E-4"/>
    <n v="4.4795778149999999"/>
    <n v="0.82669410300000001"/>
    <n v="6.8443480000000001E-2"/>
    <n v="6.1043399999999998E-3"/>
    <n v="15.249594961"/>
    <n v="19.797616255999998"/>
    <n v="1.7222900999999999E-2"/>
  </r>
  <r>
    <x v="1"/>
    <s v="FASTQ"/>
    <s v="a4"/>
    <s v="k31"/>
    <s v="CANONICAL"/>
    <x v="1"/>
    <s v="COUNT"/>
    <s v="dtIDEN"/>
    <x v="1"/>
    <x v="2"/>
    <x v="0"/>
    <s v="l0.8"/>
    <s v="pfd8"/>
    <n v="3"/>
    <s v="testKmerIndex"/>
    <s v="hashmap:insert_p"/>
    <s v="dur_max"/>
    <m/>
    <m/>
    <n v="7.4109999999999999E-6"/>
    <n v="6.8576000000000002E-5"/>
    <n v="1.44809E-4"/>
    <n v="2.4716918400000001"/>
    <m/>
    <m/>
    <m/>
    <m/>
    <n v="3.7395456000000001E-2"/>
    <n v="4.9339893799999999"/>
    <n v="0.238586249"/>
    <n v="1.53182E-4"/>
    <n v="1.081E-5"/>
    <n v="1.19787E-4"/>
    <n v="5.2958084699999999"/>
    <n v="5.2959724619999999"/>
    <n v="1.5278399999999999E-4"/>
    <n v="4.1211448119999998"/>
    <n v="0.45968331299999998"/>
    <n v="6.7400672999999994E-2"/>
    <n v="3.7544280000000002E-3"/>
    <n v="15.371783421"/>
    <n v="19.560328905999999"/>
    <n v="1.7372789E-2"/>
  </r>
  <r>
    <x v="1"/>
    <s v="FASTQ"/>
    <s v="a4"/>
    <s v="k31"/>
    <s v="CANONICAL"/>
    <x v="1"/>
    <s v="COUNT"/>
    <s v="dtIDEN"/>
    <x v="0"/>
    <x v="0"/>
    <x v="0"/>
    <s v="l0.8"/>
    <s v="pfd8"/>
    <n v="1"/>
    <s v="testKmerIndex"/>
    <s v="hashmap:insert_p"/>
    <s v="dur_max"/>
    <m/>
    <m/>
    <n v="7.9829999999999996E-6"/>
    <n v="7.0827999999999993E-5"/>
    <n v="1.6167500000000001E-4"/>
    <n v="2.4907168579999999"/>
    <m/>
    <m/>
    <m/>
    <m/>
    <n v="4.3774438999999998E-2"/>
    <n v="7.8217713169999996"/>
    <n v="5.7421400999999997E-2"/>
    <n v="1.5214699999999999E-4"/>
    <n v="1.0183999999999999E-5"/>
    <n v="1.40593E-4"/>
    <n v="5.2856998290000003"/>
    <n v="5.2858621600000006"/>
    <n v="1.5001200000000001E-4"/>
    <n v="7.5254684919999999"/>
    <n v="0.697503074"/>
    <n v="6.7564181000000001E-2"/>
    <n v="5.0500800000000002E-3"/>
    <n v="14.979768696000001"/>
    <n v="22.572801369"/>
    <n v="1.8792842000000001E-2"/>
  </r>
  <r>
    <x v="1"/>
    <s v="FASTQ"/>
    <s v="a4"/>
    <s v="k31"/>
    <s v="CANONICAL"/>
    <x v="1"/>
    <s v="COUNT"/>
    <s v="dtIDEN"/>
    <x v="0"/>
    <x v="0"/>
    <x v="0"/>
    <s v="l0.8"/>
    <s v="pfd8"/>
    <n v="2"/>
    <s v="testKmerIndex"/>
    <s v="hashmap:insert_p"/>
    <s v="dur_max"/>
    <m/>
    <m/>
    <n v="8.0369999999999995E-6"/>
    <n v="6.7682999999999996E-5"/>
    <n v="1.3804900000000001E-4"/>
    <n v="2.4873252739999998"/>
    <m/>
    <m/>
    <m/>
    <m/>
    <n v="3.7343651999999998E-2"/>
    <n v="7.9706560099999999"/>
    <n v="0.20442628700000001"/>
    <n v="1.5633800000000001E-4"/>
    <n v="9.0240000000000003E-6"/>
    <n v="1.34413E-4"/>
    <n v="5.2965489420000003"/>
    <n v="5.296714304"/>
    <n v="1.46687E-4"/>
    <n v="7.5272175409999997"/>
    <n v="0.69451188900000005"/>
    <n v="6.6197548999999994E-2"/>
    <n v="3.158728E-3"/>
    <n v="15.134778082"/>
    <n v="22.728193172000001"/>
    <n v="1.7807450999999998E-2"/>
  </r>
  <r>
    <x v="1"/>
    <s v="FASTQ"/>
    <s v="a4"/>
    <s v="k31"/>
    <s v="CANONICAL"/>
    <x v="1"/>
    <s v="COUNT"/>
    <s v="dtIDEN"/>
    <x v="0"/>
    <x v="0"/>
    <x v="0"/>
    <s v="l0.8"/>
    <s v="pfd8"/>
    <n v="3"/>
    <s v="testKmerIndex"/>
    <s v="hashmap:insert_p"/>
    <s v="dur_max"/>
    <m/>
    <m/>
    <n v="6.2269999999999998E-6"/>
    <n v="7.2725000000000006E-5"/>
    <n v="1.4239E-4"/>
    <n v="2.4809822709999998"/>
    <m/>
    <m/>
    <m/>
    <m/>
    <n v="3.8911211000000001E-2"/>
    <n v="7.822984537"/>
    <n v="6.0739354000000002E-2"/>
    <n v="1.4153899999999999E-4"/>
    <n v="9.0880000000000001E-6"/>
    <n v="1.09833E-4"/>
    <n v="5.2892724680000001"/>
    <n v="5.2894230950000001"/>
    <n v="1.5686399999999999E-4"/>
    <n v="7.5593449899999996"/>
    <n v="0.72557304"/>
    <n v="6.6430446000000004E-2"/>
    <n v="4.5182720000000003E-3"/>
    <n v="14.973935640000001"/>
    <n v="22.599711075999998"/>
    <n v="1.7855498000000001E-2"/>
  </r>
  <r>
    <x v="1"/>
    <s v="FASTQ"/>
    <s v="a4"/>
    <s v="k31"/>
    <s v="CANONICAL"/>
    <x v="2"/>
    <s v="COUNT"/>
    <s v="dtIDEN"/>
    <x v="2"/>
    <x v="3"/>
    <x v="0"/>
    <s v="l0.8"/>
    <s v="pfd8"/>
    <n v="1"/>
    <s v="testKmerIndex"/>
    <s v="count_densehash_map:insert_key"/>
    <s v="dur_max"/>
    <n v="1.8254197E-2"/>
    <n v="2.7792000000000001E-5"/>
    <m/>
    <m/>
    <m/>
    <n v="1.4114750739999999"/>
    <n v="8.7928004479999995"/>
    <n v="1.333942841"/>
    <n v="1.3216956719999999"/>
    <n v="5.6987679250000003"/>
    <m/>
    <n v="17.147206885999999"/>
    <m/>
    <n v="2.2876600000000001E-4"/>
    <n v="0.92196396400000002"/>
    <m/>
    <n v="4.7032843299999998"/>
    <n v="5.6254770599999997"/>
    <m/>
    <m/>
    <m/>
    <n v="1.4047532920000001"/>
    <m/>
    <n v="33.942093563999997"/>
    <n v="35.346846855999999"/>
    <m/>
  </r>
  <r>
    <x v="1"/>
    <s v="FASTQ"/>
    <s v="a4"/>
    <s v="k31"/>
    <s v="CANONICAL"/>
    <x v="2"/>
    <s v="COUNT"/>
    <s v="dtIDEN"/>
    <x v="2"/>
    <x v="3"/>
    <x v="0"/>
    <s v="l0.8"/>
    <s v="pfd8"/>
    <n v="2"/>
    <s v="testKmerIndex"/>
    <s v="count_densehash_map:insert_key"/>
    <s v="dur_max"/>
    <n v="2.4704140999999999E-2"/>
    <n v="2.4964E-5"/>
    <m/>
    <m/>
    <m/>
    <n v="1.418048033"/>
    <n v="7.9014795270000002"/>
    <n v="1.3387609330000001"/>
    <n v="1.316783831"/>
    <n v="5.6989078580000001"/>
    <m/>
    <n v="16.255932149000003"/>
    <m/>
    <n v="2.32587E-4"/>
    <n v="0.92176365199999999"/>
    <m/>
    <n v="4.710701984"/>
    <n v="5.6326982230000002"/>
    <m/>
    <m/>
    <m/>
    <n v="1.417884031"/>
    <m/>
    <n v="33.996368851"/>
    <n v="35.414252882"/>
    <m/>
  </r>
  <r>
    <x v="1"/>
    <s v="FASTQ"/>
    <s v="a4"/>
    <s v="k31"/>
    <s v="CANONICAL"/>
    <x v="2"/>
    <s v="COUNT"/>
    <s v="dtIDEN"/>
    <x v="2"/>
    <x v="3"/>
    <x v="0"/>
    <s v="l0.8"/>
    <s v="pfd8"/>
    <n v="3"/>
    <s v="testKmerIndex"/>
    <s v="count_densehash_map:insert_key"/>
    <s v="dur_max"/>
    <n v="1.8428031000000001E-2"/>
    <n v="2.7854000000000001E-5"/>
    <m/>
    <m/>
    <m/>
    <n v="1.4114673820000001"/>
    <n v="8.7839939400000002"/>
    <n v="1.335462621"/>
    <n v="1.321319825"/>
    <n v="5.6990539910000004"/>
    <m/>
    <n v="17.139830376999999"/>
    <m/>
    <n v="2.36698E-4"/>
    <n v="0.92243428599999999"/>
    <m/>
    <n v="4.7032129180000002"/>
    <n v="5.625883902"/>
    <m/>
    <m/>
    <m/>
    <n v="1.413260194"/>
    <m/>
    <n v="33.994250805"/>
    <n v="35.407510999000003"/>
    <m/>
  </r>
  <r>
    <x v="1"/>
    <s v="FASTQ"/>
    <s v="a4"/>
    <s v="k31"/>
    <s v="CANONICAL"/>
    <x v="2"/>
    <s v="COUNT"/>
    <s v="dtIDEN"/>
    <x v="0"/>
    <x v="0"/>
    <x v="0"/>
    <s v="l0.8"/>
    <s v="pfd8"/>
    <n v="1"/>
    <s v="testKmerIndex"/>
    <s v="count_densehash_map:insert_key"/>
    <s v="dur_max"/>
    <n v="2.5611113000000001E-2"/>
    <n v="2.3558E-5"/>
    <m/>
    <m/>
    <m/>
    <n v="1.419503907"/>
    <n v="9.6422355720000006"/>
    <n v="1.3381386340000001"/>
    <n v="1.3216259930000001"/>
    <n v="5.7004511439999996"/>
    <m/>
    <n v="18.002451343000001"/>
    <m/>
    <n v="2.5689700000000002E-4"/>
    <n v="0.91076495300000004"/>
    <m/>
    <n v="4.7110135870000001"/>
    <n v="5.6220354370000001"/>
    <m/>
    <m/>
    <m/>
    <n v="1.4137031090000001"/>
    <m/>
    <n v="34.674809252999999"/>
    <n v="36.088512362000003"/>
    <m/>
  </r>
  <r>
    <x v="1"/>
    <s v="FASTQ"/>
    <s v="a4"/>
    <s v="k31"/>
    <s v="CANONICAL"/>
    <x v="2"/>
    <s v="COUNT"/>
    <s v="dtIDEN"/>
    <x v="0"/>
    <x v="0"/>
    <x v="0"/>
    <s v="l0.8"/>
    <s v="pfd8"/>
    <n v="2"/>
    <s v="testKmerIndex"/>
    <s v="count_densehash_map:insert_key"/>
    <s v="dur_max"/>
    <n v="2.0959344000000001E-2"/>
    <n v="2.3989999999999999E-5"/>
    <m/>
    <m/>
    <m/>
    <n v="1.4133198870000001"/>
    <n v="9.9937968319999992"/>
    <n v="1.3377746749999999"/>
    <n v="1.3211740860000001"/>
    <n v="5.6993321229999996"/>
    <m/>
    <n v="18.352077715999997"/>
    <m/>
    <n v="2.2383900000000001E-4"/>
    <n v="0.91005324099999996"/>
    <m/>
    <n v="4.7175111090000001"/>
    <n v="5.6277881890000003"/>
    <m/>
    <m/>
    <m/>
    <n v="1.4116584759999999"/>
    <m/>
    <n v="34.72670342"/>
    <n v="36.138361895999999"/>
    <m/>
  </r>
  <r>
    <x v="1"/>
    <s v="FASTQ"/>
    <s v="a4"/>
    <s v="k31"/>
    <s v="CANONICAL"/>
    <x v="2"/>
    <s v="COUNT"/>
    <s v="dtIDEN"/>
    <x v="0"/>
    <x v="0"/>
    <x v="0"/>
    <s v="l0.8"/>
    <s v="pfd8"/>
    <n v="3"/>
    <s v="testKmerIndex"/>
    <s v="count_densehash_map:insert_key"/>
    <s v="dur_max"/>
    <n v="2.0385018000000001E-2"/>
    <n v="2.3098000000000001E-5"/>
    <m/>
    <m/>
    <m/>
    <n v="1.4133659220000001"/>
    <n v="11.133302"/>
    <n v="1.3370640110000001"/>
    <n v="1.3171263040000001"/>
    <n v="5.7002942619999999"/>
    <m/>
    <n v="19.487786577000001"/>
    <m/>
    <n v="2.0577400000000001E-4"/>
    <n v="0.91114855100000003"/>
    <m/>
    <n v="4.7224362639999997"/>
    <n v="5.6337905890000002"/>
    <m/>
    <m/>
    <m/>
    <n v="1.4026101040000001"/>
    <m/>
    <n v="34.703138512000002"/>
    <n v="36.105748616"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0"/>
    <s v="FASTQ"/>
    <s v="a4"/>
    <s v="k31"/>
    <s v="CANONICAL"/>
    <x v="0"/>
    <s v="COUNT"/>
    <s v="dtIDEN"/>
    <x v="0"/>
    <x v="0"/>
    <x v="0"/>
    <s v="l0.8"/>
    <s v="pfd8"/>
    <n v="1"/>
    <s v="shMURMUR.p64.l0.8.pfd8.1.log:[TIME] app"/>
    <s v="dur_max"/>
    <n v="4.3041999999999999E-4"/>
    <n v="9.3739430119999998"/>
    <n v="1.0576E-5"/>
    <n v="0.51891351699999999"/>
    <n v="1.1135E-4"/>
    <n v="62.938657255000003"/>
    <n v="6.0014040000000001E-3"/>
    <n v="9.9170129750000005"/>
    <n v="1.7602199999999999E-4"/>
    <n v="3.1161063809999998"/>
    <n v="2.6145183999999998E-2"/>
    <n v="22.247938457"/>
    <n v="2.6145887999999999E-2"/>
    <n v="24.294191654999999"/>
    <n v="4.0190770000000002E-3"/>
    <n v="21.748189896"/>
  </r>
  <r>
    <x v="0"/>
    <s v="FASTQ"/>
    <s v="a4"/>
    <s v="k31"/>
    <s v="CANONICAL"/>
    <x v="0"/>
    <s v="COUNT"/>
    <s v="dtIDEN"/>
    <x v="0"/>
    <x v="0"/>
    <x v="0"/>
    <s v="l0.8"/>
    <s v="pfd8"/>
    <n v="2"/>
    <s v="shMURMUR.p64.l0.8.pfd8.2.log:[TIME] app"/>
    <s v="dur_max"/>
    <n v="2.83627E-4"/>
    <n v="9.3903308750000001"/>
    <n v="1.509E-5"/>
    <n v="0.514333284"/>
    <n v="1.16858E-4"/>
    <n v="63.605709628"/>
    <n v="6.0350810000000003E-3"/>
    <n v="9.9331271319999992"/>
    <n v="1.4845599999999999E-4"/>
    <n v="3.1076520950000002"/>
    <n v="2.7255508000000001E-2"/>
    <n v="22.241632237000001"/>
    <n v="2.4185413999999999E-2"/>
    <n v="24.264863588000001"/>
    <n v="3.7295890000000002E-3"/>
    <n v="21.664704566000001"/>
  </r>
  <r>
    <x v="0"/>
    <s v="FASTQ"/>
    <s v="a4"/>
    <s v="k31"/>
    <s v="CANONICAL"/>
    <x v="0"/>
    <s v="COUNT"/>
    <s v="dtIDEN"/>
    <x v="0"/>
    <x v="0"/>
    <x v="0"/>
    <s v="l0.8"/>
    <s v="pfd8"/>
    <n v="3"/>
    <s v="shMURMUR.p64.l0.8.pfd8.3.log:[TIME] app"/>
    <s v="dur_max"/>
    <n v="4.4597099999999998E-4"/>
    <n v="9.3867479140000007"/>
    <n v="3.0128999999999999E-5"/>
    <n v="0.51488901300000001"/>
    <n v="1.3928500000000001E-4"/>
    <n v="64.805199223000002"/>
    <n v="5.4980130000000004E-3"/>
    <n v="9.9309641870000007"/>
    <n v="1.71316E-4"/>
    <n v="3.1080839710000001"/>
    <n v="2.7389665000000001E-2"/>
    <n v="22.223417945000001"/>
    <n v="2.5587463000000001E-2"/>
    <n v="24.251356440999999"/>
    <n v="3.450425E-3"/>
    <n v="21.738766172999998"/>
  </r>
  <r>
    <x v="0"/>
    <s v="FASTQ"/>
    <s v="a4"/>
    <s v="k31"/>
    <s v="CANONICAL"/>
    <x v="1"/>
    <s v="COUNT"/>
    <s v="dtIDEN"/>
    <x v="0"/>
    <x v="0"/>
    <x v="0"/>
    <s v="l0.8"/>
    <s v="pfd8"/>
    <n v="1"/>
    <s v="shMURMUR.p64.l0.8.pfd8.1.log:[TIME] app"/>
    <s v="dur_max"/>
    <n v="1.310105E-3"/>
    <n v="9.5756049880000003"/>
    <n v="1.025E-5"/>
    <n v="0.51531254599999998"/>
    <n v="1.0805400000000001E-4"/>
    <n v="61.140809365000003"/>
    <n v="6.0317599999999997E-3"/>
    <n v="9.9906607110000003"/>
    <n v="1.6955400000000001E-4"/>
    <n v="3.1109106610000001"/>
    <n v="2.255302E-2"/>
    <n v="23.080080679999998"/>
    <n v="1.9226166999999999E-2"/>
    <n v="24.318514624999999"/>
    <n v="3.9903359999999997E-3"/>
    <n v="24.654599157"/>
  </r>
  <r>
    <x v="0"/>
    <s v="FASTQ"/>
    <s v="a4"/>
    <s v="k31"/>
    <s v="CANONICAL"/>
    <x v="1"/>
    <s v="COUNT"/>
    <s v="dtIDEN"/>
    <x v="0"/>
    <x v="0"/>
    <x v="0"/>
    <s v="l0.8"/>
    <s v="pfd8"/>
    <n v="2"/>
    <s v="shMURMUR.p64.l0.8.pfd8.2.log:[TIME] app"/>
    <s v="dur_max"/>
    <n v="5.8158899999999998E-4"/>
    <n v="9.5545265340000007"/>
    <n v="9.9429999999999995E-6"/>
    <n v="0.51456358599999996"/>
    <n v="1.04986E-4"/>
    <n v="61.584834413000003"/>
    <n v="6.193881E-3"/>
    <n v="10.027197783"/>
    <n v="1.56716E-4"/>
    <n v="3.1140057149999998"/>
    <n v="2.4433245999999999E-2"/>
    <n v="23.131871228000001"/>
    <n v="2.5726717E-2"/>
    <n v="24.379276223000002"/>
    <n v="3.890063E-3"/>
    <n v="24.631769708"/>
  </r>
  <r>
    <x v="0"/>
    <s v="FASTQ"/>
    <s v="a4"/>
    <s v="k31"/>
    <s v="CANONICAL"/>
    <x v="1"/>
    <s v="COUNT"/>
    <s v="dtIDEN"/>
    <x v="0"/>
    <x v="0"/>
    <x v="0"/>
    <s v="l0.8"/>
    <s v="pfd8"/>
    <n v="3"/>
    <s v="shMURMUR.p64.l0.8.pfd8.3.log:[TIME] app"/>
    <s v="dur_max"/>
    <n v="1.1159410000000001E-3"/>
    <n v="9.5653763719999993"/>
    <n v="9.5200000000000003E-6"/>
    <n v="0.51626381200000004"/>
    <n v="1.6540500000000001E-4"/>
    <n v="60.390313876999997"/>
    <n v="5.616195E-3"/>
    <n v="10.018089732"/>
    <n v="1.5327200000000001E-4"/>
    <n v="3.1106372379999998"/>
    <n v="2.7674239E-2"/>
    <n v="23.153398907"/>
    <n v="2.5135142999999999E-2"/>
    <n v="24.401113601999999"/>
    <n v="3.9294409999999997E-3"/>
    <n v="24.615666351000002"/>
  </r>
  <r>
    <x v="1"/>
    <s v="FASTQ"/>
    <s v="a4"/>
    <s v="k31"/>
    <s v="CANONICAL"/>
    <x v="0"/>
    <s v="COUNT"/>
    <s v="dtIDEN"/>
    <x v="1"/>
    <x v="1"/>
    <x v="0"/>
    <s v="l0.8"/>
    <s v="pfd8"/>
    <n v="1"/>
    <s v="shCRC32C.p64.l0.8.pfd8.1.log:[TIME] app"/>
    <s v="dur_max"/>
    <n v="3.2471600000000001E-4"/>
    <n v="9.4520337489999999"/>
    <n v="8.9109999999999999E-6"/>
    <n v="0.51529723900000002"/>
    <n v="1.44115E-4"/>
    <n v="34.561205237000003"/>
    <n v="5.4649970000000001E-3"/>
    <n v="9.9724372599999995"/>
    <n v="1.96703E-4"/>
    <n v="3.1157986289999999"/>
    <n v="2.6060502999999999E-2"/>
    <n v="12.690945737"/>
    <n v="2.1752256000000001E-2"/>
    <n v="14.146317399999999"/>
    <n v="3.6700589999999998E-3"/>
    <n v="14.158787545999999"/>
  </r>
  <r>
    <x v="1"/>
    <s v="FASTQ"/>
    <s v="a4"/>
    <s v="k31"/>
    <s v="CANONICAL"/>
    <x v="0"/>
    <s v="COUNT"/>
    <s v="dtIDEN"/>
    <x v="1"/>
    <x v="1"/>
    <x v="0"/>
    <s v="l0.8"/>
    <s v="pfd8"/>
    <n v="2"/>
    <s v="shCRC32C.p64.l0.8.pfd8.2.log:[TIME] app"/>
    <s v="dur_max"/>
    <n v="3.0834500000000002E-4"/>
    <n v="9.4647979600000003"/>
    <n v="9.3880000000000006E-6"/>
    <n v="0.51472301200000004"/>
    <n v="1.3912199999999999E-4"/>
    <n v="34.891236608"/>
    <n v="6.1893139999999996E-3"/>
    <n v="9.9984114739999992"/>
    <n v="1.6119300000000001E-4"/>
    <n v="3.11553849"/>
    <n v="2.6149014000000002E-2"/>
    <n v="12.752361144"/>
    <n v="2.5107359999999999E-2"/>
    <n v="14.224964140000001"/>
    <n v="4.3416549999999998E-3"/>
    <n v="14.130993783999999"/>
  </r>
  <r>
    <x v="1"/>
    <s v="FASTQ"/>
    <s v="a4"/>
    <s v="k31"/>
    <s v="CANONICAL"/>
    <x v="0"/>
    <s v="COUNT"/>
    <s v="dtIDEN"/>
    <x v="1"/>
    <x v="1"/>
    <x v="0"/>
    <s v="l0.8"/>
    <s v="pfd8"/>
    <n v="3"/>
    <s v="shCRC32C.p64.l0.8.pfd8.3.log:[TIME] app"/>
    <s v="dur_max"/>
    <n v="3.4600599999999999E-4"/>
    <n v="9.4644288539999994"/>
    <n v="9.5470000000000002E-6"/>
    <n v="0.51444409099999999"/>
    <n v="1.4193800000000001E-4"/>
    <n v="34.571604516000001"/>
    <n v="5.635681E-3"/>
    <n v="9.9823930860000001"/>
    <n v="2.04713E-4"/>
    <n v="3.1142369109999999"/>
    <n v="2.7783776E-2"/>
    <n v="12.665108412"/>
    <n v="2.3245943000000002E-2"/>
    <n v="14.168938976"/>
    <n v="3.837568E-3"/>
    <n v="14.059494651"/>
  </r>
  <r>
    <x v="1"/>
    <s v="FASTQ"/>
    <s v="a4"/>
    <s v="k31"/>
    <s v="CANONICAL"/>
    <x v="0"/>
    <s v="COUNT"/>
    <s v="dtIDEN"/>
    <x v="1"/>
    <x v="2"/>
    <x v="0"/>
    <s v="l0.8"/>
    <s v="pfd8"/>
    <n v="1"/>
    <s v="shMURMUR64avx.p64.l0.8.pfd8.1.log:[TIME] app"/>
    <s v="dur_max"/>
    <n v="3.34748E-4"/>
    <n v="9.4865000590000008"/>
    <n v="8.303E-6"/>
    <n v="0.51385415899999998"/>
    <n v="1.3326399999999999E-4"/>
    <n v="35.862483374"/>
    <n v="6.1358319999999999E-3"/>
    <n v="9.907498897"/>
    <n v="1.67305E-4"/>
    <n v="3.1182268249999998"/>
    <n v="2.7932864000000002E-2"/>
    <n v="13.756886935000001"/>
    <n v="2.4873976999999999E-2"/>
    <n v="15.169682147"/>
    <n v="3.9177429999999996E-3"/>
    <n v="16.700869436000001"/>
  </r>
  <r>
    <x v="1"/>
    <s v="FASTQ"/>
    <s v="a4"/>
    <s v="k31"/>
    <s v="CANONICAL"/>
    <x v="0"/>
    <s v="COUNT"/>
    <s v="dtIDEN"/>
    <x v="1"/>
    <x v="2"/>
    <x v="0"/>
    <s v="l0.8"/>
    <s v="pfd8"/>
    <n v="2"/>
    <s v="shMURMUR64avx.p64.l0.8.pfd8.2.log:[TIME] app"/>
    <s v="dur_max"/>
    <n v="3.2749299999999999E-4"/>
    <n v="9.489170992"/>
    <n v="3.1000999999999997E-5"/>
    <n v="0.513606758"/>
    <n v="1.27267E-4"/>
    <n v="36.008688012"/>
    <n v="5.6667999999999996E-3"/>
    <n v="9.8875911439999999"/>
    <n v="2.1655200000000001E-4"/>
    <n v="3.114041453"/>
    <n v="2.4364468E-2"/>
    <n v="13.790138182"/>
    <n v="2.2286731000000001E-2"/>
    <n v="15.200989684"/>
    <n v="3.9732709999999996E-3"/>
    <n v="16.621169098999999"/>
  </r>
  <r>
    <x v="1"/>
    <s v="FASTQ"/>
    <s v="a4"/>
    <s v="k31"/>
    <s v="CANONICAL"/>
    <x v="0"/>
    <s v="COUNT"/>
    <s v="dtIDEN"/>
    <x v="1"/>
    <x v="2"/>
    <x v="0"/>
    <s v="l0.8"/>
    <s v="pfd8"/>
    <n v="3"/>
    <s v="shMURMUR64avx.p64.l0.8.pfd8.3.log:[TIME] app"/>
    <s v="dur_max"/>
    <n v="3.3552000000000001E-4"/>
    <n v="9.4692020120000002"/>
    <n v="1.0154E-5"/>
    <n v="0.51470041200000005"/>
    <n v="1.36255E-4"/>
    <n v="36.249942891000003"/>
    <n v="5.5793539999999999E-3"/>
    <n v="9.8882000530000003"/>
    <n v="1.65155E-4"/>
    <n v="3.1120551700000001"/>
    <n v="2.4818977999999998E-2"/>
    <n v="13.748918744999999"/>
    <n v="2.5424035000000001E-2"/>
    <n v="15.203392368999999"/>
    <n v="3.6790519999999999E-3"/>
    <n v="16.628649025000001"/>
  </r>
  <r>
    <x v="1"/>
    <s v="FASTQ"/>
    <s v="a4"/>
    <s v="k31"/>
    <s v="CANONICAL"/>
    <x v="0"/>
    <s v="COUNT"/>
    <s v="dtIDEN"/>
    <x v="0"/>
    <x v="0"/>
    <x v="0"/>
    <s v="l0.8"/>
    <s v="pfd8"/>
    <n v="1"/>
    <s v="shMURMUR.p64.l0.8.pfd8.1.log:[TIME] app"/>
    <s v="dur_max"/>
    <n v="3.3414399999999998E-4"/>
    <n v="9.5074368820000004"/>
    <n v="1.0489000000000001E-5"/>
    <n v="0.51494689199999999"/>
    <n v="1.03434E-4"/>
    <n v="42.404132488999998"/>
    <n v="5.1050549999999998E-3"/>
    <n v="9.9704122280000007"/>
    <n v="1.81566E-4"/>
    <n v="3.1146928690000002"/>
    <n v="2.8430804E-2"/>
    <n v="15.339921823999999"/>
    <n v="2.2169016E-2"/>
    <n v="16.711369155"/>
    <n v="3.0428320000000001E-3"/>
    <n v="17.226315531000001"/>
  </r>
  <r>
    <x v="1"/>
    <s v="FASTQ"/>
    <s v="a4"/>
    <s v="k31"/>
    <s v="CANONICAL"/>
    <x v="0"/>
    <s v="COUNT"/>
    <s v="dtIDEN"/>
    <x v="0"/>
    <x v="0"/>
    <x v="0"/>
    <s v="l0.8"/>
    <s v="pfd8"/>
    <n v="2"/>
    <s v="shMURMUR.p64.l0.8.pfd8.2.log:[TIME] app"/>
    <s v="dur_max"/>
    <n v="2.83231E-4"/>
    <n v="9.4995697690000007"/>
    <n v="8.8769999999999999E-6"/>
    <n v="0.51423797000000004"/>
    <n v="1.2507499999999999E-4"/>
    <n v="42.323890368999997"/>
    <n v="6.0903110000000002E-3"/>
    <n v="9.9896625700000001"/>
    <n v="1.7183899999999999E-4"/>
    <n v="3.117929943"/>
    <n v="2.614708E-2"/>
    <n v="15.352170577000001"/>
    <n v="2.3750819999999999E-2"/>
    <n v="16.739798750999999"/>
    <n v="3.814235E-3"/>
    <n v="17.224945927"/>
  </r>
  <r>
    <x v="1"/>
    <s v="FASTQ"/>
    <s v="a4"/>
    <s v="k31"/>
    <s v="CANONICAL"/>
    <x v="0"/>
    <s v="COUNT"/>
    <s v="dtIDEN"/>
    <x v="0"/>
    <x v="0"/>
    <x v="0"/>
    <s v="l0.8"/>
    <s v="pfd8"/>
    <n v="3"/>
    <s v="shMURMUR.p64.l0.8.pfd8.3.log:[TIME] app"/>
    <s v="dur_max"/>
    <n v="2.21871E-4"/>
    <n v="9.4993877900000001"/>
    <n v="3.0590999999999999E-5"/>
    <n v="0.51399863400000001"/>
    <n v="1.37062E-4"/>
    <n v="42.376845424999999"/>
    <n v="5.8228079999999996E-3"/>
    <n v="10.002552237"/>
    <n v="1.6366699999999999E-4"/>
    <n v="3.1048374010000002"/>
    <n v="2.7105653E-2"/>
    <n v="15.344077448"/>
    <n v="2.4319726E-2"/>
    <n v="16.723322487000001"/>
    <n v="4.096092E-3"/>
    <n v="17.230633884"/>
  </r>
  <r>
    <x v="1"/>
    <s v="FASTQ"/>
    <s v="a4"/>
    <s v="k31"/>
    <s v="CANONICAL"/>
    <x v="2"/>
    <s v="COUNT"/>
    <s v="dtIDEN"/>
    <x v="2"/>
    <x v="3"/>
    <x v="0"/>
    <s v="l0.8"/>
    <s v="pfd8"/>
    <n v="1"/>
    <s v="shFARM.p64.l0.8.pfd8.1.log:[TIME] app"/>
    <s v="dur_max"/>
    <n v="3.82956E-4"/>
    <n v="9.5133345970000001"/>
    <n v="2.6448000000000002E-5"/>
    <n v="0.51434528099999999"/>
    <n v="1.4568099999999999E-4"/>
    <n v="59.617497381"/>
    <n v="6.3365510000000002E-3"/>
    <n v="10.040077166"/>
    <n v="1.7985899999999999E-4"/>
    <n v="3.1144693719999998"/>
    <n v="2.5874675999999999E-2"/>
    <n v="33.905265114000002"/>
    <n v="2.9911917E-2"/>
    <n v="46.317440986999998"/>
    <n v="8.2467960000000007E-3"/>
    <n v="36.431308893999997"/>
  </r>
  <r>
    <x v="1"/>
    <s v="FASTQ"/>
    <s v="a4"/>
    <s v="k31"/>
    <s v="CANONICAL"/>
    <x v="2"/>
    <s v="COUNT"/>
    <s v="dtIDEN"/>
    <x v="2"/>
    <x v="3"/>
    <x v="0"/>
    <s v="l0.8"/>
    <s v="pfd8"/>
    <n v="2"/>
    <s v="shFARM.p64.l0.8.pfd8.2.log:[TIME] app"/>
    <s v="dur_max"/>
    <n v="4.0558800000000002E-4"/>
    <n v="9.5097660939999997"/>
    <n v="9.9680000000000001E-6"/>
    <n v="0.51575875100000002"/>
    <n v="9.3653000000000006E-5"/>
    <n v="58.806149906999998"/>
    <n v="6.8018540000000004E-3"/>
    <n v="10.034229431"/>
    <n v="1.92871E-4"/>
    <n v="3.1135119200000001"/>
    <n v="3.1637849000000003E-2"/>
    <n v="34.163453615000002"/>
    <n v="2.8991263E-2"/>
    <n v="46.603522408000003"/>
    <n v="8.3495940000000001E-3"/>
    <n v="36.740104381000002"/>
  </r>
  <r>
    <x v="1"/>
    <s v="FASTQ"/>
    <s v="a4"/>
    <s v="k31"/>
    <s v="CANONICAL"/>
    <x v="2"/>
    <s v="COUNT"/>
    <s v="dtIDEN"/>
    <x v="2"/>
    <x v="3"/>
    <x v="0"/>
    <s v="l0.8"/>
    <s v="pfd8"/>
    <n v="3"/>
    <s v="shFARM.p64.l0.8.pfd8.3.log:[TIME] app"/>
    <s v="dur_max"/>
    <n v="2.6626500000000001E-4"/>
    <n v="9.5172517469999995"/>
    <n v="2.1631999999999999E-5"/>
    <n v="0.51383391199999995"/>
    <n v="1.3690600000000001E-4"/>
    <n v="59.670811817000001"/>
    <n v="6.4990489999999998E-3"/>
    <n v="10.033621843000001"/>
    <n v="1.91244E-4"/>
    <n v="3.1123685000000001"/>
    <n v="2.9405367000000002E-2"/>
    <n v="34.695286191000001"/>
    <n v="3.1256561000000002E-2"/>
    <n v="47.185851292999999"/>
    <n v="8.1717160000000007E-3"/>
    <n v="36.143687673000002"/>
  </r>
  <r>
    <x v="1"/>
    <s v="FASTQ"/>
    <s v="a4"/>
    <s v="k31"/>
    <s v="CANONICAL"/>
    <x v="2"/>
    <s v="COUNT"/>
    <s v="dtIDEN"/>
    <x v="0"/>
    <x v="0"/>
    <x v="0"/>
    <s v="l0.8"/>
    <s v="pfd8"/>
    <n v="1"/>
    <s v="shMURMUR.p64.l0.8.pfd8.1.log:[TIME] app"/>
    <s v="dur_max"/>
    <n v="3.3618E-4"/>
    <n v="296.616058931"/>
    <n v="1.2353E-5"/>
    <n v="0.51523528200000002"/>
    <n v="1.71239E-4"/>
    <n v="61.220720872000001"/>
    <n v="6.658003E-3"/>
    <n v="12.594219553"/>
    <n v="1.6449499999999999E-4"/>
    <n v="3.1198198540000002"/>
    <n v="2.1607973999999999E-2"/>
    <n v="34.297380038999997"/>
    <n v="2.2728865000000001E-2"/>
    <n v="48.015327806000002"/>
    <n v="9.1679450000000003E-3"/>
    <n v="37.747274597999997"/>
  </r>
  <r>
    <x v="1"/>
    <s v="FASTQ"/>
    <s v="a4"/>
    <s v="k31"/>
    <s v="CANONICAL"/>
    <x v="2"/>
    <s v="COUNT"/>
    <s v="dtIDEN"/>
    <x v="0"/>
    <x v="0"/>
    <x v="0"/>
    <s v="l0.8"/>
    <s v="pfd8"/>
    <n v="2"/>
    <s v="shMURMUR.p64.l0.8.pfd8.2.log:[TIME] app"/>
    <s v="dur_max"/>
    <n v="4.4063400000000002E-4"/>
    <n v="9.3674215360000002"/>
    <n v="9.3300000000000005E-6"/>
    <n v="0.51501606799999999"/>
    <n v="1.4180200000000001E-4"/>
    <n v="61.616225761000003"/>
    <n v="6.5202009999999998E-3"/>
    <n v="9.8584798899999999"/>
    <n v="1.89717E-4"/>
    <n v="3.1125155250000001"/>
    <n v="2.8363352000000001E-2"/>
    <n v="34.397526499999998"/>
    <n v="2.5279569000000002E-2"/>
    <n v="48.005842154"/>
    <n v="8.755924E-3"/>
    <n v="37.896164972999998"/>
  </r>
  <r>
    <x v="1"/>
    <s v="FASTQ"/>
    <s v="a4"/>
    <s v="k31"/>
    <s v="CANONICAL"/>
    <x v="2"/>
    <s v="COUNT"/>
    <s v="dtIDEN"/>
    <x v="0"/>
    <x v="0"/>
    <x v="0"/>
    <s v="l0.8"/>
    <s v="pfd8"/>
    <n v="3"/>
    <s v="shMURMUR.p64.l0.8.pfd8.3.log:[TIME] app"/>
    <s v="dur_max"/>
    <n v="2.8319400000000001E-4"/>
    <n v="9.4015718429999993"/>
    <n v="9.5470000000000002E-6"/>
    <n v="0.51330999300000002"/>
    <n v="1.2263399999999999E-4"/>
    <n v="62.727199319999997"/>
    <n v="6.3194699999999998E-3"/>
    <n v="9.8546621010000006"/>
    <n v="1.69753E-4"/>
    <n v="3.1144670900000002"/>
    <n v="2.6449203000000001E-2"/>
    <n v="34.458932582000003"/>
    <n v="2.9424265000000002E-2"/>
    <n v="47.765254474000002"/>
    <n v="7.9131089999999998E-3"/>
    <n v="37.507386685"/>
  </r>
  <r>
    <x v="1"/>
    <s v="FASTQ"/>
    <s v="a4"/>
    <s v="k31"/>
    <s v="CANONICAL"/>
    <x v="1"/>
    <s v="COUNT"/>
    <s v="dtIDEN"/>
    <x v="1"/>
    <x v="1"/>
    <x v="0"/>
    <s v="l0.8"/>
    <s v="pfd8"/>
    <n v="1"/>
    <s v="shCRC32C.p64.l0.8.pfd8.1.log:[TIME] app"/>
    <s v="dur_max"/>
    <n v="7.2732199999999997E-4"/>
    <n v="9.4109777440000002"/>
    <n v="9.5859999999999994E-6"/>
    <n v="0.51460626300000001"/>
    <n v="1.4233400000000001E-4"/>
    <n v="29.893811783"/>
    <n v="6.1100549999999997E-3"/>
    <n v="9.9043092559999995"/>
    <n v="1.6248799999999999E-4"/>
    <n v="3.1189418710000001"/>
    <n v="3.1078521000000001E-2"/>
    <n v="12.963390468"/>
    <n v="2.3258549999999999E-2"/>
    <n v="14.600415864"/>
    <n v="3.6191330000000001E-3"/>
    <n v="15.166822257"/>
  </r>
  <r>
    <x v="1"/>
    <s v="FASTQ"/>
    <s v="a4"/>
    <s v="k31"/>
    <s v="CANONICAL"/>
    <x v="1"/>
    <s v="COUNT"/>
    <s v="dtIDEN"/>
    <x v="1"/>
    <x v="1"/>
    <x v="0"/>
    <s v="l0.8"/>
    <s v="pfd8"/>
    <n v="2"/>
    <s v="shCRC32C.p64.l0.8.pfd8.2.log:[TIME] app"/>
    <s v="dur_max"/>
    <n v="1.020144E-3"/>
    <n v="9.4190745800000002"/>
    <n v="2.3203000000000001E-5"/>
    <n v="0.51620391899999996"/>
    <n v="1.3291099999999999E-4"/>
    <n v="29.672587886999999"/>
    <n v="6.0778689999999996E-3"/>
    <n v="9.886401674"/>
    <n v="1.5749000000000001E-4"/>
    <n v="3.118965126"/>
    <n v="2.4953600999999999E-2"/>
    <n v="13.031068992"/>
    <n v="1.9756793000000002E-2"/>
    <n v="14.669464561"/>
    <n v="4.1395670000000002E-3"/>
    <n v="15.195971179000001"/>
  </r>
  <r>
    <x v="1"/>
    <s v="FASTQ"/>
    <s v="a4"/>
    <s v="k31"/>
    <s v="CANONICAL"/>
    <x v="1"/>
    <s v="COUNT"/>
    <s v="dtIDEN"/>
    <x v="1"/>
    <x v="1"/>
    <x v="0"/>
    <s v="l0.8"/>
    <s v="pfd8"/>
    <n v="3"/>
    <s v="shCRC32C.p64.l0.8.pfd8.3.log:[TIME] app"/>
    <s v="dur_max"/>
    <n v="8.7819600000000003E-4"/>
    <n v="9.4265103379999999"/>
    <n v="7.8669999999999994E-6"/>
    <n v="0.51649322099999995"/>
    <n v="1.47455E-4"/>
    <n v="29.699744645999999"/>
    <n v="5.8204279999999999E-3"/>
    <n v="9.8812167219999996"/>
    <n v="1.69455E-4"/>
    <n v="3.108476032"/>
    <n v="2.1742356000000001E-2"/>
    <n v="13.030080916999999"/>
    <n v="2.1240487999999998E-2"/>
    <n v="14.65747762"/>
    <n v="3.178878E-3"/>
    <n v="15.107935324"/>
  </r>
  <r>
    <x v="1"/>
    <s v="FASTQ"/>
    <s v="a4"/>
    <s v="k31"/>
    <s v="CANONICAL"/>
    <x v="1"/>
    <s v="COUNT"/>
    <s v="dtIDEN"/>
    <x v="1"/>
    <x v="2"/>
    <x v="0"/>
    <s v="l0.8"/>
    <s v="pfd8"/>
    <n v="1"/>
    <s v="shMURMUR64avx.p64.l0.8.pfd8.1.log:[TIME] app"/>
    <s v="dur_max"/>
    <n v="6.1240000000000003E-4"/>
    <n v="9.4322633850000006"/>
    <n v="1.1090000000000001E-5"/>
    <n v="0.51545961100000004"/>
    <n v="1.3373599999999999E-4"/>
    <n v="32.180292309999999"/>
    <n v="6.135929E-3"/>
    <n v="9.8816429780000004"/>
    <n v="1.6899600000000001E-4"/>
    <n v="3.1169905820000001"/>
    <n v="2.4819504999999999E-2"/>
    <n v="13.458724685"/>
    <n v="1.9004804E-2"/>
    <n v="15.062415526000001"/>
    <n v="4.3897149999999998E-3"/>
    <n v="15.567656491999999"/>
  </r>
  <r>
    <x v="1"/>
    <s v="FASTQ"/>
    <s v="a4"/>
    <s v="k31"/>
    <s v="CANONICAL"/>
    <x v="1"/>
    <s v="COUNT"/>
    <s v="dtIDEN"/>
    <x v="1"/>
    <x v="2"/>
    <x v="0"/>
    <s v="l0.8"/>
    <s v="pfd8"/>
    <n v="2"/>
    <s v="shMURMUR64avx.p64.l0.8.pfd8.2.log:[TIME] app"/>
    <s v="dur_max"/>
    <n v="2.2003510000000001E-3"/>
    <n v="295.033501075"/>
    <n v="2.8968000000000001E-5"/>
    <n v="0.51532985499999995"/>
    <n v="1.4981E-4"/>
    <n v="32.704378259999999"/>
    <n v="5.6628069999999997E-3"/>
    <n v="12.599832351"/>
    <n v="1.5301299999999999E-4"/>
    <n v="3.1111390999999999"/>
    <n v="2.3532803000000001E-2"/>
    <n v="13.542317057"/>
    <n v="1.8555149E-2"/>
    <n v="15.146089194"/>
    <n v="4.4503390000000002E-3"/>
    <n v="15.646140579000001"/>
  </r>
  <r>
    <x v="1"/>
    <s v="FASTQ"/>
    <s v="a4"/>
    <s v="k31"/>
    <s v="CANONICAL"/>
    <x v="1"/>
    <s v="COUNT"/>
    <s v="dtIDEN"/>
    <x v="1"/>
    <x v="2"/>
    <x v="0"/>
    <s v="l0.8"/>
    <s v="pfd8"/>
    <n v="3"/>
    <s v="shMURMUR64avx.p64.l0.8.pfd8.3.log:[TIME] app"/>
    <s v="dur_max"/>
    <n v="6.6855500000000004E-4"/>
    <n v="9.4419159520000004"/>
    <n v="1.0375E-5"/>
    <n v="0.51472209700000005"/>
    <n v="1.4273500000000001E-4"/>
    <n v="32.280815627999999"/>
    <n v="6.0839379999999997E-3"/>
    <n v="9.8914616379999991"/>
    <n v="1.5386299999999999E-4"/>
    <n v="3.1082690940000002"/>
    <n v="2.4382501000000001E-2"/>
    <n v="13.485871323"/>
    <n v="2.3570251E-2"/>
    <n v="15.08275531"/>
    <n v="4.3626469999999999E-3"/>
    <n v="15.515442197"/>
  </r>
  <r>
    <x v="1"/>
    <s v="FASTQ"/>
    <s v="a4"/>
    <s v="k31"/>
    <s v="CANONICAL"/>
    <x v="1"/>
    <s v="COUNT"/>
    <s v="dtIDEN"/>
    <x v="0"/>
    <x v="0"/>
    <x v="0"/>
    <s v="l0.8"/>
    <s v="pfd8"/>
    <n v="1"/>
    <s v="shMURMUR.p64.l0.8.pfd8.1.log:[TIME] app"/>
    <s v="dur_max"/>
    <n v="7.3371799999999996E-4"/>
    <n v="9.3295654470000002"/>
    <n v="4.2660999999999997E-5"/>
    <n v="0.51701990200000003"/>
    <n v="1.44315E-4"/>
    <n v="38.189469846000001"/>
    <n v="5.9923140000000003E-3"/>
    <n v="9.821927573"/>
    <n v="1.5498500000000001E-4"/>
    <n v="3.118733508"/>
    <n v="2.8003371999999999E-2"/>
    <n v="15.976408842"/>
    <n v="2.6397898E-2"/>
    <n v="17.364002660000001"/>
    <n v="4.3069980000000002E-3"/>
    <n v="17.642430589"/>
  </r>
  <r>
    <x v="1"/>
    <s v="FASTQ"/>
    <s v="a4"/>
    <s v="k31"/>
    <s v="CANONICAL"/>
    <x v="1"/>
    <s v="COUNT"/>
    <s v="dtIDEN"/>
    <x v="0"/>
    <x v="0"/>
    <x v="0"/>
    <s v="l0.8"/>
    <s v="pfd8"/>
    <n v="2"/>
    <s v="shMURMUR.p64.l0.8.pfd8.2.log:[TIME] app"/>
    <s v="dur_max"/>
    <n v="7.1958799999999996E-4"/>
    <n v="9.3459136669999996"/>
    <n v="2.6267000000000001E-5"/>
    <n v="0.51539941700000003"/>
    <n v="1.2193000000000001E-4"/>
    <n v="38.501060514999999"/>
    <n v="5.7869530000000001E-3"/>
    <n v="9.8300294170000004"/>
    <n v="1.8635799999999999E-4"/>
    <n v="3.1064782399999999"/>
    <n v="3.1416738E-2"/>
    <n v="15.974998931"/>
    <n v="2.9004043E-2"/>
    <n v="17.372496558000002"/>
    <n v="3.9915990000000002E-3"/>
    <n v="17.661370749"/>
  </r>
  <r>
    <x v="1"/>
    <s v="FASTQ"/>
    <s v="a4"/>
    <s v="k31"/>
    <s v="CANONICAL"/>
    <x v="1"/>
    <s v="COUNT"/>
    <s v="dtIDEN"/>
    <x v="0"/>
    <x v="0"/>
    <x v="0"/>
    <s v="l0.8"/>
    <s v="pfd8"/>
    <n v="3"/>
    <s v="shMURMUR.p64.l0.8.pfd8.3.log:[TIME] app"/>
    <s v="dur_max"/>
    <n v="7.6840299999999997E-4"/>
    <n v="9.3326545759999995"/>
    <n v="9.7729999999999994E-6"/>
    <n v="0.51576176200000001"/>
    <n v="1.2921699999999999E-4"/>
    <n v="38.211304691999999"/>
    <n v="5.8678080000000004E-3"/>
    <n v="9.8157439289999999"/>
    <n v="1.6179599999999999E-4"/>
    <n v="3.1126362740000002"/>
    <n v="3.0095131000000001E-2"/>
    <n v="15.985608812000001"/>
    <n v="2.7481531999999999E-2"/>
    <n v="17.374715368"/>
    <n v="4.2338699999999998E-3"/>
    <n v="17.649895085000001"/>
  </r>
  <r>
    <x v="2"/>
    <m/>
    <m/>
    <m/>
    <m/>
    <x v="3"/>
    <m/>
    <m/>
    <x v="3"/>
    <x v="4"/>
    <x v="1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K31" firstHeaderRow="0" firstDataRow="1" firstDataCol="1" rowPageCount="1" colPageCount="1"/>
  <pivotFields count="43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4">
    <field x="5"/>
    <field x="8"/>
    <field x="9"/>
    <field x="0"/>
  </rowFields>
  <rowItems count="28">
    <i>
      <x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>
      <x v="1"/>
    </i>
    <i r="1">
      <x/>
    </i>
    <i r="2">
      <x v="1"/>
    </i>
    <i r="3">
      <x v="1"/>
    </i>
    <i r="1">
      <x v="2"/>
    </i>
    <i r="2">
      <x v="3"/>
    </i>
    <i r="3">
      <x v="1"/>
    </i>
    <i>
      <x v="2"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Min of transform2" fld="22" subtotal="min" baseField="0" baseItem="0"/>
    <dataField name="Min of permute_estimate" fld="28" subtotal="min" baseField="0" baseItem="0"/>
    <dataField name="Min of a2av" fld="34" subtotal="min" baseField="5" baseItem="0"/>
    <dataField name="Min of Insert" fld="41" subtotal="min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31" firstHeaderRow="0" firstDataRow="1" firstDataCol="1" rowPageCount="1" colPageCount="1"/>
  <pivotFields count="32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4">
    <field x="5"/>
    <field x="8"/>
    <field x="9"/>
    <field x="0"/>
  </rowFields>
  <rowItems count="28">
    <i>
      <x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>
      <x v="1"/>
    </i>
    <i r="1">
      <x/>
    </i>
    <i r="2">
      <x v="1"/>
    </i>
    <i r="3">
      <x v="1"/>
    </i>
    <i r="1">
      <x v="2"/>
    </i>
    <i r="2">
      <x v="3"/>
    </i>
    <i r="3">
      <x v="1"/>
    </i>
    <i>
      <x v="2"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Min of insert" fld="21" subtotal="min" baseField="5" baseItem="0"/>
    <dataField name="Min of count" fld="27" subtotal="min" baseField="5" baseItem="0"/>
    <dataField name="Min of find" fld="29" subtotal="min" baseField="5" baseItem="0"/>
    <dataField name="Min of erase" fld="31" subtotal="min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:T31" firstHeaderRow="0" firstDataRow="1" firstDataCol="1" rowPageCount="1" colPageCount="1"/>
  <pivotFields count="4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/>
    <pivotField showAll="0" defaultSubtotal="0"/>
    <pivotField showAll="0"/>
    <pivotField showAll="0" defaultSubtota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dataField="1" showAll="0"/>
    <pivotField showAll="0" defaultSubtotal="0"/>
    <pivotField showAll="0"/>
    <pivotField showAll="0"/>
    <pivotField showAll="0"/>
    <pivotField showAll="0"/>
    <pivotField dataField="1"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/>
    <pivotField showAll="0" defaultSubtotal="0"/>
    <pivotField dataField="1" showAll="0" defaultSubtotal="0"/>
  </pivotFields>
  <rowFields count="4">
    <field x="5"/>
    <field x="8"/>
    <field x="9"/>
    <field x="0"/>
  </rowFields>
  <rowItems count="28">
    <i>
      <x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>
      <x v="1"/>
    </i>
    <i r="1">
      <x/>
    </i>
    <i r="2">
      <x v="1"/>
    </i>
    <i r="3">
      <x v="1"/>
    </i>
    <i r="1">
      <x v="2"/>
    </i>
    <i r="2">
      <x v="3"/>
    </i>
    <i r="3">
      <x v="1"/>
    </i>
    <i>
      <x v="2"/>
    </i>
    <i r="1">
      <x/>
    </i>
    <i r="2">
      <x v="1"/>
    </i>
    <i r="3">
      <x/>
    </i>
    <i r="3">
      <x v="1"/>
    </i>
    <i r="1">
      <x v="1"/>
    </i>
    <i r="2">
      <x/>
    </i>
    <i r="3">
      <x v="1"/>
    </i>
    <i r="2">
      <x v="2"/>
    </i>
    <i r="3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0" hier="-1"/>
  </pageFields>
  <dataFields count="6">
    <dataField name="Min of alloc" fld="24" subtotal="min" baseField="8" baseItem="0"/>
    <dataField name="Min of transform2" fld="26" subtotal="min" baseField="0" baseItem="0"/>
    <dataField name="Min of permute" fld="32" subtotal="min" baseField="5" baseItem="0"/>
    <dataField name="Min of a2av" fld="38" subtotal="min" baseField="5" baseItem="0"/>
    <dataField name="Min of find" fld="40" subtotal="min" baseField="8" baseItem="0"/>
    <dataField name="Min of a2a2" fld="43" subtotal="min" baseField="8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120</v>
      </c>
    </row>
    <row r="2" spans="1:3" ht="409.5" x14ac:dyDescent="0.25">
      <c r="B2" t="s">
        <v>121</v>
      </c>
      <c r="C2" s="10" t="s">
        <v>141</v>
      </c>
    </row>
    <row r="3" spans="1:3" x14ac:dyDescent="0.25">
      <c r="B3" t="s">
        <v>122</v>
      </c>
      <c r="C3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topLeftCell="A31" workbookViewId="0">
      <selection activeCell="Q41" sqref="Q41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4.85546875" bestFit="1" customWidth="1"/>
    <col min="4" max="4" width="12" bestFit="1" customWidth="1"/>
    <col min="12" max="12" width="25.5703125" customWidth="1"/>
    <col min="13" max="13" width="12.42578125" bestFit="1" customWidth="1"/>
    <col min="14" max="14" width="12.28515625" bestFit="1" customWidth="1"/>
    <col min="15" max="15" width="12" bestFit="1" customWidth="1"/>
    <col min="16" max="16" width="12.140625" bestFit="1" customWidth="1"/>
    <col min="18" max="18" width="25.5703125" bestFit="1" customWidth="1"/>
    <col min="19" max="19" width="17.28515625" bestFit="1" customWidth="1"/>
    <col min="20" max="20" width="24.28515625" bestFit="1" customWidth="1"/>
    <col min="21" max="21" width="12" customWidth="1"/>
    <col min="22" max="22" width="12.42578125" bestFit="1" customWidth="1"/>
    <col min="25" max="25" width="25.5703125" bestFit="1" customWidth="1"/>
    <col min="26" max="26" width="12" customWidth="1"/>
    <col min="27" max="27" width="17.28515625" bestFit="1" customWidth="1"/>
    <col min="28" max="28" width="15.140625" customWidth="1"/>
    <col min="29" max="31" width="12" bestFit="1" customWidth="1"/>
  </cols>
  <sheetData>
    <row r="1" spans="1:21" x14ac:dyDescent="0.25">
      <c r="A1" s="2" t="s">
        <v>72</v>
      </c>
      <c r="B1" t="s">
        <v>61</v>
      </c>
      <c r="G1" s="2" t="s">
        <v>72</v>
      </c>
      <c r="H1" t="s">
        <v>61</v>
      </c>
      <c r="N1" s="2" t="s">
        <v>72</v>
      </c>
      <c r="O1" t="s">
        <v>61</v>
      </c>
    </row>
    <row r="3" spans="1:21" x14ac:dyDescent="0.25">
      <c r="A3" s="2" t="s">
        <v>94</v>
      </c>
      <c r="B3" t="s">
        <v>96</v>
      </c>
      <c r="C3" t="s">
        <v>97</v>
      </c>
      <c r="D3" t="s">
        <v>98</v>
      </c>
      <c r="E3" t="s">
        <v>99</v>
      </c>
      <c r="G3" s="2" t="s">
        <v>94</v>
      </c>
      <c r="H3" t="s">
        <v>100</v>
      </c>
      <c r="I3" t="s">
        <v>101</v>
      </c>
      <c r="J3" t="s">
        <v>107</v>
      </c>
      <c r="K3" t="s">
        <v>102</v>
      </c>
      <c r="L3" t="s">
        <v>40</v>
      </c>
      <c r="N3" s="2" t="s">
        <v>94</v>
      </c>
      <c r="O3" t="s">
        <v>112</v>
      </c>
      <c r="P3" t="s">
        <v>100</v>
      </c>
      <c r="Q3" t="s">
        <v>115</v>
      </c>
      <c r="R3" t="s">
        <v>107</v>
      </c>
      <c r="S3" t="s">
        <v>98</v>
      </c>
      <c r="T3" t="s">
        <v>114</v>
      </c>
      <c r="U3" t="s">
        <v>40</v>
      </c>
    </row>
    <row r="4" spans="1:21" x14ac:dyDescent="0.25">
      <c r="A4" s="3" t="s">
        <v>51</v>
      </c>
      <c r="B4" s="7">
        <v>34.561205237000003</v>
      </c>
      <c r="C4" s="7">
        <v>12.665108412</v>
      </c>
      <c r="D4" s="7">
        <v>14.146317399999999</v>
      </c>
      <c r="E4" s="7">
        <v>14.059494651</v>
      </c>
      <c r="G4" s="3" t="s">
        <v>51</v>
      </c>
      <c r="H4" s="7">
        <v>2.4698478920000002</v>
      </c>
      <c r="I4" s="7">
        <v>4.7626152389999996</v>
      </c>
      <c r="J4" s="7">
        <v>5.2822320859999996</v>
      </c>
      <c r="K4" s="7">
        <v>21.995251124999999</v>
      </c>
      <c r="L4">
        <f t="shared" ref="L4:L30" si="0">B4-SUM(H4:K4)</f>
        <v>5.125889500000369E-2</v>
      </c>
      <c r="N4" s="3" t="s">
        <v>51</v>
      </c>
      <c r="O4" s="7">
        <v>6.6317999999999998E-5</v>
      </c>
      <c r="P4" s="7">
        <v>1.25303473</v>
      </c>
      <c r="Q4" s="7">
        <v>2.4902256459999998</v>
      </c>
      <c r="R4" s="7">
        <v>2.6876074700000001</v>
      </c>
      <c r="S4" s="7">
        <v>6.2925690349999996</v>
      </c>
      <c r="T4" s="7">
        <v>1.359956766</v>
      </c>
      <c r="U4">
        <f>D4-SUM(O4:T4)</f>
        <v>6.2857434999999739E-2</v>
      </c>
    </row>
    <row r="5" spans="1:21" x14ac:dyDescent="0.25">
      <c r="A5" s="4" t="s">
        <v>54</v>
      </c>
      <c r="B5" s="7">
        <v>42.323890368999997</v>
      </c>
      <c r="C5" s="7">
        <v>15.339921823999999</v>
      </c>
      <c r="D5" s="7">
        <v>16.711369155</v>
      </c>
      <c r="E5" s="7">
        <v>17.224945927</v>
      </c>
      <c r="G5" s="4" t="s">
        <v>54</v>
      </c>
      <c r="H5" s="7">
        <v>2.472179063</v>
      </c>
      <c r="I5" s="7">
        <v>7.8349377589999998</v>
      </c>
      <c r="J5" s="7">
        <v>5.2831879839999996</v>
      </c>
      <c r="K5" s="7">
        <v>26.716531908</v>
      </c>
      <c r="L5">
        <f t="shared" si="0"/>
        <v>1.7053654999998002E-2</v>
      </c>
      <c r="N5" s="4" t="s">
        <v>54</v>
      </c>
      <c r="O5" s="7">
        <v>6.8398000000000005E-5</v>
      </c>
      <c r="P5" s="7">
        <v>1.261786104</v>
      </c>
      <c r="Q5" s="7">
        <v>3.98390405</v>
      </c>
      <c r="R5" s="7">
        <v>2.6876074700000001</v>
      </c>
      <c r="S5" s="7">
        <v>7.3972924530000004</v>
      </c>
      <c r="T5" s="7">
        <v>1.359956766</v>
      </c>
      <c r="U5">
        <f t="shared" ref="U5:U30" si="1">D5-SUM(O5:T5)</f>
        <v>2.0753914000000151E-2</v>
      </c>
    </row>
    <row r="6" spans="1:21" x14ac:dyDescent="0.25">
      <c r="A6" s="5" t="s">
        <v>59</v>
      </c>
      <c r="B6" s="7">
        <v>42.323890368999997</v>
      </c>
      <c r="C6" s="7">
        <v>15.339921823999999</v>
      </c>
      <c r="D6" s="7">
        <v>16.711369155</v>
      </c>
      <c r="E6" s="7">
        <v>17.224945927</v>
      </c>
      <c r="G6" s="5" t="s">
        <v>59</v>
      </c>
      <c r="H6" s="7">
        <v>2.472179063</v>
      </c>
      <c r="I6" s="7">
        <v>7.8349377589999998</v>
      </c>
      <c r="J6" s="7">
        <v>5.2831879839999996</v>
      </c>
      <c r="K6" s="7">
        <v>26.716531908</v>
      </c>
      <c r="L6">
        <f t="shared" si="0"/>
        <v>1.7053654999998002E-2</v>
      </c>
      <c r="N6" s="5" t="s">
        <v>59</v>
      </c>
      <c r="O6" s="7">
        <v>6.8398000000000005E-5</v>
      </c>
      <c r="P6" s="7">
        <v>1.261786104</v>
      </c>
      <c r="Q6" s="7">
        <v>3.98390405</v>
      </c>
      <c r="R6" s="7">
        <v>2.6876074700000001</v>
      </c>
      <c r="S6" s="7">
        <v>7.3972924530000004</v>
      </c>
      <c r="T6" s="7">
        <v>1.359956766</v>
      </c>
      <c r="U6">
        <f t="shared" si="1"/>
        <v>2.0753914000000151E-2</v>
      </c>
    </row>
    <row r="7" spans="1:21" x14ac:dyDescent="0.25">
      <c r="A7" s="6" t="s">
        <v>46</v>
      </c>
      <c r="B7" s="7">
        <v>62.938657255000003</v>
      </c>
      <c r="C7" s="7">
        <v>22.223417945000001</v>
      </c>
      <c r="D7" s="7">
        <v>24.251356440999999</v>
      </c>
      <c r="E7" s="7">
        <v>21.664704566000001</v>
      </c>
      <c r="G7" s="6" t="s">
        <v>46</v>
      </c>
      <c r="H7" s="7">
        <v>2.4754818140000001</v>
      </c>
      <c r="I7" s="7">
        <v>11.343203292</v>
      </c>
      <c r="J7" s="7">
        <v>5.2857840009999997</v>
      </c>
      <c r="K7" s="7">
        <v>43.779439218999997</v>
      </c>
      <c r="L7">
        <f t="shared" si="0"/>
        <v>5.474892900000583E-2</v>
      </c>
      <c r="N7" s="6" t="s">
        <v>46</v>
      </c>
      <c r="O7" s="7">
        <v>7.0510000000000001E-5</v>
      </c>
      <c r="P7" s="7">
        <v>1.2625133850000001</v>
      </c>
      <c r="Q7" s="7">
        <v>5.7779408600000002</v>
      </c>
      <c r="R7" s="7">
        <v>2.6903690290000002</v>
      </c>
      <c r="S7" s="7">
        <v>13.120601938</v>
      </c>
      <c r="T7" s="7">
        <v>1.3604466040000001</v>
      </c>
      <c r="U7">
        <f t="shared" si="1"/>
        <v>3.9414114999999583E-2</v>
      </c>
    </row>
    <row r="8" spans="1:21" x14ac:dyDescent="0.25">
      <c r="A8" s="6" t="s">
        <v>56</v>
      </c>
      <c r="B8" s="7">
        <v>42.323890368999997</v>
      </c>
      <c r="C8" s="7">
        <v>15.339921823999999</v>
      </c>
      <c r="D8" s="7">
        <v>16.711369155</v>
      </c>
      <c r="E8" s="7">
        <v>17.224945927</v>
      </c>
      <c r="G8" s="6" t="s">
        <v>56</v>
      </c>
      <c r="H8" s="7">
        <v>2.472179063</v>
      </c>
      <c r="I8" s="7">
        <v>7.8349377589999998</v>
      </c>
      <c r="J8" s="7">
        <v>5.2831879839999996</v>
      </c>
      <c r="K8" s="7">
        <v>26.716531908</v>
      </c>
      <c r="L8">
        <f t="shared" si="0"/>
        <v>1.7053654999998002E-2</v>
      </c>
      <c r="N8" s="6" t="s">
        <v>56</v>
      </c>
      <c r="O8" s="7">
        <v>6.8398000000000005E-5</v>
      </c>
      <c r="P8" s="7">
        <v>1.261786104</v>
      </c>
      <c r="Q8" s="7">
        <v>3.98390405</v>
      </c>
      <c r="R8" s="7">
        <v>2.6876074700000001</v>
      </c>
      <c r="S8" s="7">
        <v>7.3972924530000004</v>
      </c>
      <c r="T8" s="7">
        <v>1.359956766</v>
      </c>
      <c r="U8">
        <f t="shared" si="1"/>
        <v>2.0753914000000151E-2</v>
      </c>
    </row>
    <row r="9" spans="1:21" x14ac:dyDescent="0.25">
      <c r="A9" s="4" t="s">
        <v>57</v>
      </c>
      <c r="B9" s="7">
        <v>34.561205237000003</v>
      </c>
      <c r="C9" s="7">
        <v>12.665108412</v>
      </c>
      <c r="D9" s="7">
        <v>14.146317399999999</v>
      </c>
      <c r="E9" s="7">
        <v>14.059494651</v>
      </c>
      <c r="G9" s="4" t="s">
        <v>57</v>
      </c>
      <c r="H9" s="7">
        <v>2.4698478920000002</v>
      </c>
      <c r="I9" s="7">
        <v>4.7626152389999996</v>
      </c>
      <c r="J9" s="7">
        <v>5.2822320859999996</v>
      </c>
      <c r="K9" s="7">
        <v>21.995251124999999</v>
      </c>
      <c r="L9">
        <f t="shared" si="0"/>
        <v>5.125889500000369E-2</v>
      </c>
      <c r="N9" s="4" t="s">
        <v>57</v>
      </c>
      <c r="O9" s="7">
        <v>6.6317999999999998E-5</v>
      </c>
      <c r="P9" s="7">
        <v>1.25303473</v>
      </c>
      <c r="Q9" s="7">
        <v>2.4902256459999998</v>
      </c>
      <c r="R9" s="7">
        <v>2.6889184589999999</v>
      </c>
      <c r="S9" s="7">
        <v>6.2925690349999996</v>
      </c>
      <c r="T9" s="7">
        <v>1.3621429329999999</v>
      </c>
      <c r="U9">
        <f t="shared" si="1"/>
        <v>5.9360278999999849E-2</v>
      </c>
    </row>
    <row r="10" spans="1:21" x14ac:dyDescent="0.25">
      <c r="A10" s="5" t="s">
        <v>62</v>
      </c>
      <c r="B10" s="7">
        <v>34.561205237000003</v>
      </c>
      <c r="C10" s="7">
        <v>12.665108412</v>
      </c>
      <c r="D10" s="7">
        <v>14.146317399999999</v>
      </c>
      <c r="E10" s="7">
        <v>14.059494651</v>
      </c>
      <c r="G10" s="5" t="s">
        <v>62</v>
      </c>
      <c r="H10" s="7">
        <v>2.4704929299999998</v>
      </c>
      <c r="I10" s="7">
        <v>4.7626152389999996</v>
      </c>
      <c r="J10" s="7">
        <v>5.2907328140000001</v>
      </c>
      <c r="K10" s="7">
        <v>21.995251124999999</v>
      </c>
      <c r="L10">
        <f t="shared" si="0"/>
        <v>4.2113129000007632E-2</v>
      </c>
      <c r="N10" s="5" t="s">
        <v>62</v>
      </c>
      <c r="O10" s="7">
        <v>6.9436000000000004E-5</v>
      </c>
      <c r="P10" s="7">
        <v>1.25303473</v>
      </c>
      <c r="Q10" s="7">
        <v>2.4902256459999998</v>
      </c>
      <c r="R10" s="7">
        <v>2.690810828</v>
      </c>
      <c r="S10" s="7">
        <v>6.2925690349999996</v>
      </c>
      <c r="T10" s="7">
        <v>1.3621429329999999</v>
      </c>
      <c r="U10">
        <f t="shared" si="1"/>
        <v>5.7464792000001097E-2</v>
      </c>
    </row>
    <row r="11" spans="1:21" x14ac:dyDescent="0.25">
      <c r="A11" s="6" t="s">
        <v>56</v>
      </c>
      <c r="B11" s="7">
        <v>34.561205237000003</v>
      </c>
      <c r="C11" s="7">
        <v>12.665108412</v>
      </c>
      <c r="D11" s="7">
        <v>14.146317399999999</v>
      </c>
      <c r="E11" s="7">
        <v>14.059494651</v>
      </c>
      <c r="G11" s="6" t="s">
        <v>56</v>
      </c>
      <c r="H11" s="7">
        <v>2.4704929299999998</v>
      </c>
      <c r="I11" s="7">
        <v>4.7626152389999996</v>
      </c>
      <c r="J11" s="7">
        <v>5.2907328140000001</v>
      </c>
      <c r="K11" s="7">
        <v>21.995251124999999</v>
      </c>
      <c r="L11">
        <f t="shared" si="0"/>
        <v>4.2113129000007632E-2</v>
      </c>
      <c r="N11" s="6" t="s">
        <v>56</v>
      </c>
      <c r="O11" s="7">
        <v>6.9436000000000004E-5</v>
      </c>
      <c r="P11" s="7">
        <v>1.25303473</v>
      </c>
      <c r="Q11" s="7">
        <v>2.4902256459999998</v>
      </c>
      <c r="R11" s="7">
        <v>2.690810828</v>
      </c>
      <c r="S11" s="7">
        <v>6.2925690349999996</v>
      </c>
      <c r="T11" s="7">
        <v>1.3621429329999999</v>
      </c>
      <c r="U11">
        <f t="shared" si="1"/>
        <v>5.7464792000001097E-2</v>
      </c>
    </row>
    <row r="12" spans="1:21" x14ac:dyDescent="0.25">
      <c r="A12" s="5" t="s">
        <v>63</v>
      </c>
      <c r="B12" s="7">
        <v>35.862483374</v>
      </c>
      <c r="C12" s="7">
        <v>13.748918744999999</v>
      </c>
      <c r="D12" s="7">
        <v>15.169682147</v>
      </c>
      <c r="E12" s="7">
        <v>16.621169098999999</v>
      </c>
      <c r="G12" s="5" t="s">
        <v>63</v>
      </c>
      <c r="H12" s="7">
        <v>2.4698478920000002</v>
      </c>
      <c r="I12" s="7">
        <v>4.7893217640000003</v>
      </c>
      <c r="J12" s="7">
        <v>5.2822320859999996</v>
      </c>
      <c r="K12" s="7">
        <v>23.287832812000001</v>
      </c>
      <c r="L12">
        <f t="shared" si="0"/>
        <v>3.3248819999997181E-2</v>
      </c>
      <c r="N12" s="5" t="s">
        <v>63</v>
      </c>
      <c r="O12" s="7">
        <v>6.6317999999999998E-5</v>
      </c>
      <c r="P12" s="7">
        <v>1.2644968000000001</v>
      </c>
      <c r="Q12" s="7">
        <v>2.5011680529999998</v>
      </c>
      <c r="R12" s="7">
        <v>2.6889184589999999</v>
      </c>
      <c r="S12" s="7">
        <v>7.3248608580000001</v>
      </c>
      <c r="T12" s="7">
        <v>1.362828792</v>
      </c>
      <c r="U12">
        <f t="shared" si="1"/>
        <v>2.7342866999999771E-2</v>
      </c>
    </row>
    <row r="13" spans="1:21" x14ac:dyDescent="0.25">
      <c r="A13" s="6" t="s">
        <v>56</v>
      </c>
      <c r="B13" s="7">
        <v>35.862483374</v>
      </c>
      <c r="C13" s="7">
        <v>13.748918744999999</v>
      </c>
      <c r="D13" s="7">
        <v>15.169682147</v>
      </c>
      <c r="E13" s="7">
        <v>16.621169098999999</v>
      </c>
      <c r="G13" s="6" t="s">
        <v>56</v>
      </c>
      <c r="H13" s="7">
        <v>2.4698478920000002</v>
      </c>
      <c r="I13" s="7">
        <v>4.7893217640000003</v>
      </c>
      <c r="J13" s="7">
        <v>5.2822320859999996</v>
      </c>
      <c r="K13" s="7">
        <v>23.287832812000001</v>
      </c>
      <c r="L13">
        <f t="shared" si="0"/>
        <v>3.3248819999997181E-2</v>
      </c>
      <c r="N13" s="6" t="s">
        <v>56</v>
      </c>
      <c r="O13" s="7">
        <v>6.6317999999999998E-5</v>
      </c>
      <c r="P13" s="7">
        <v>1.2644968000000001</v>
      </c>
      <c r="Q13" s="7">
        <v>2.5011680529999998</v>
      </c>
      <c r="R13" s="7">
        <v>2.6889184589999999</v>
      </c>
      <c r="S13" s="7">
        <v>7.3248608580000001</v>
      </c>
      <c r="T13" s="7">
        <v>1.362828792</v>
      </c>
      <c r="U13">
        <f t="shared" si="1"/>
        <v>2.7342866999999771E-2</v>
      </c>
    </row>
    <row r="14" spans="1:21" x14ac:dyDescent="0.25">
      <c r="A14" s="3" t="s">
        <v>58</v>
      </c>
      <c r="B14" s="7">
        <v>58.806149906999998</v>
      </c>
      <c r="C14" s="7">
        <v>33.905265114000002</v>
      </c>
      <c r="D14" s="7">
        <v>46.317440986999998</v>
      </c>
      <c r="E14" s="7">
        <v>36.143687673000002</v>
      </c>
      <c r="G14" s="3" t="s">
        <v>58</v>
      </c>
      <c r="H14" s="7">
        <v>1.4114673820000001</v>
      </c>
      <c r="I14" s="7">
        <v>16.255932149000003</v>
      </c>
      <c r="J14" s="7">
        <v>5.6220354370000001</v>
      </c>
      <c r="K14" s="7">
        <v>35.346846855999999</v>
      </c>
      <c r="L14">
        <f t="shared" si="0"/>
        <v>0.16986808299999012</v>
      </c>
      <c r="N14" s="3" t="s">
        <v>58</v>
      </c>
      <c r="O14" s="7">
        <v>0.71430410499999997</v>
      </c>
      <c r="P14" s="7">
        <v>0.73487443500000005</v>
      </c>
      <c r="Q14" s="7">
        <v>8.2529781829999997</v>
      </c>
      <c r="R14" s="7">
        <v>2.8869265560000001</v>
      </c>
      <c r="S14" s="7">
        <v>28.207888572000002</v>
      </c>
      <c r="T14" s="7">
        <v>5.4531140950000001</v>
      </c>
      <c r="U14">
        <f t="shared" si="1"/>
        <v>6.7355040999999005E-2</v>
      </c>
    </row>
    <row r="15" spans="1:21" x14ac:dyDescent="0.25">
      <c r="A15" s="4" t="s">
        <v>54</v>
      </c>
      <c r="B15" s="7">
        <v>61.220720872000001</v>
      </c>
      <c r="C15" s="7">
        <v>34.297380038999997</v>
      </c>
      <c r="D15" s="7">
        <v>47.765254474000002</v>
      </c>
      <c r="E15" s="7">
        <v>37.507386685</v>
      </c>
      <c r="G15" s="4" t="s">
        <v>54</v>
      </c>
      <c r="H15" s="7">
        <v>1.4133198870000001</v>
      </c>
      <c r="I15" s="7">
        <v>18.002451343000001</v>
      </c>
      <c r="J15" s="7">
        <v>5.6220354370000001</v>
      </c>
      <c r="K15" s="7">
        <v>36.088512362000003</v>
      </c>
      <c r="L15">
        <f t="shared" si="0"/>
        <v>9.4401842999999985E-2</v>
      </c>
      <c r="N15" s="4" t="s">
        <v>54</v>
      </c>
      <c r="O15" s="7">
        <v>0.71556345799999999</v>
      </c>
      <c r="P15" s="7">
        <v>0.73513600700000004</v>
      </c>
      <c r="Q15" s="7">
        <v>9.4152832189999991</v>
      </c>
      <c r="R15" s="7">
        <v>2.8869265560000001</v>
      </c>
      <c r="S15" s="7">
        <v>28.481937456000001</v>
      </c>
      <c r="T15" s="7">
        <v>5.4596919540000002</v>
      </c>
      <c r="U15">
        <f t="shared" si="1"/>
        <v>7.0715824000004091E-2</v>
      </c>
    </row>
    <row r="16" spans="1:21" x14ac:dyDescent="0.25">
      <c r="A16" s="5" t="s">
        <v>59</v>
      </c>
      <c r="B16" s="7">
        <v>61.220720872000001</v>
      </c>
      <c r="C16" s="7">
        <v>34.297380038999997</v>
      </c>
      <c r="D16" s="7">
        <v>47.765254474000002</v>
      </c>
      <c r="E16" s="7">
        <v>37.507386685</v>
      </c>
      <c r="G16" s="5" t="s">
        <v>59</v>
      </c>
      <c r="H16" s="7">
        <v>1.4133198870000001</v>
      </c>
      <c r="I16" s="7">
        <v>18.002451343000001</v>
      </c>
      <c r="J16" s="7">
        <v>5.6220354370000001</v>
      </c>
      <c r="K16" s="7">
        <v>36.088512362000003</v>
      </c>
      <c r="L16">
        <f t="shared" si="0"/>
        <v>9.4401842999999985E-2</v>
      </c>
      <c r="N16" s="5" t="s">
        <v>59</v>
      </c>
      <c r="O16" s="7">
        <v>0.71556345799999999</v>
      </c>
      <c r="P16" s="7">
        <v>0.73513600700000004</v>
      </c>
      <c r="Q16" s="7">
        <v>9.4152832189999991</v>
      </c>
      <c r="R16" s="7">
        <v>2.8869265560000001</v>
      </c>
      <c r="S16" s="7">
        <v>28.481937456000001</v>
      </c>
      <c r="T16" s="7">
        <v>5.4596919540000002</v>
      </c>
      <c r="U16">
        <f t="shared" si="1"/>
        <v>7.0715824000004091E-2</v>
      </c>
    </row>
    <row r="17" spans="1:31" x14ac:dyDescent="0.25">
      <c r="A17" s="6" t="s">
        <v>56</v>
      </c>
      <c r="B17" s="7">
        <v>61.220720872000001</v>
      </c>
      <c r="C17" s="7">
        <v>34.297380038999997</v>
      </c>
      <c r="D17" s="7">
        <v>47.765254474000002</v>
      </c>
      <c r="E17" s="7">
        <v>37.507386685</v>
      </c>
      <c r="G17" s="6" t="s">
        <v>56</v>
      </c>
      <c r="H17" s="7">
        <v>1.4133198870000001</v>
      </c>
      <c r="I17" s="7">
        <v>18.002451343000001</v>
      </c>
      <c r="J17" s="7">
        <v>5.6220354370000001</v>
      </c>
      <c r="K17" s="7">
        <v>36.088512362000003</v>
      </c>
      <c r="L17">
        <f t="shared" si="0"/>
        <v>9.4401842999999985E-2</v>
      </c>
      <c r="N17" s="6" t="s">
        <v>56</v>
      </c>
      <c r="O17" s="7">
        <v>0.71556345799999999</v>
      </c>
      <c r="P17" s="7">
        <v>0.73513600700000004</v>
      </c>
      <c r="Q17" s="7">
        <v>9.4152832189999991</v>
      </c>
      <c r="R17" s="7">
        <v>2.8869265560000001</v>
      </c>
      <c r="S17" s="7">
        <v>28.481937456000001</v>
      </c>
      <c r="T17" s="7">
        <v>5.4596919540000002</v>
      </c>
      <c r="U17">
        <f t="shared" si="1"/>
        <v>7.0715824000004091E-2</v>
      </c>
    </row>
    <row r="18" spans="1:31" x14ac:dyDescent="0.25">
      <c r="A18" s="4" t="s">
        <v>123</v>
      </c>
      <c r="B18" s="7">
        <v>58.806149906999998</v>
      </c>
      <c r="C18" s="7">
        <v>33.905265114000002</v>
      </c>
      <c r="D18" s="7">
        <v>46.317440986999998</v>
      </c>
      <c r="E18" s="7">
        <v>36.143687673000002</v>
      </c>
      <c r="G18" s="4" t="s">
        <v>123</v>
      </c>
      <c r="H18" s="7">
        <v>1.4114673820000001</v>
      </c>
      <c r="I18" s="7">
        <v>16.255932149000003</v>
      </c>
      <c r="J18" s="7">
        <v>5.6254770599999997</v>
      </c>
      <c r="K18" s="7">
        <v>35.346846855999999</v>
      </c>
      <c r="L18">
        <f t="shared" si="0"/>
        <v>0.16642645999999672</v>
      </c>
      <c r="N18" s="4" t="s">
        <v>123</v>
      </c>
      <c r="O18" s="7">
        <v>0.71430410499999997</v>
      </c>
      <c r="P18" s="7">
        <v>0.73487443500000005</v>
      </c>
      <c r="Q18" s="7">
        <v>8.2529781829999997</v>
      </c>
      <c r="R18" s="7">
        <v>2.900271467</v>
      </c>
      <c r="S18" s="7">
        <v>28.207888572000002</v>
      </c>
      <c r="T18" s="7">
        <v>5.4531140950000001</v>
      </c>
      <c r="U18">
        <f t="shared" si="1"/>
        <v>5.401012999999466E-2</v>
      </c>
    </row>
    <row r="19" spans="1:31" x14ac:dyDescent="0.25">
      <c r="A19" s="5" t="s">
        <v>124</v>
      </c>
      <c r="B19" s="7">
        <v>58.806149906999998</v>
      </c>
      <c r="C19" s="7">
        <v>33.905265114000002</v>
      </c>
      <c r="D19" s="7">
        <v>46.317440986999998</v>
      </c>
      <c r="E19" s="7">
        <v>36.143687673000002</v>
      </c>
      <c r="G19" s="5" t="s">
        <v>124</v>
      </c>
      <c r="H19" s="7">
        <v>1.4114673820000001</v>
      </c>
      <c r="I19" s="7">
        <v>16.255932149000003</v>
      </c>
      <c r="J19" s="7">
        <v>5.6254770599999997</v>
      </c>
      <c r="K19" s="7">
        <v>35.346846855999999</v>
      </c>
      <c r="L19">
        <f t="shared" si="0"/>
        <v>0.16642645999999672</v>
      </c>
      <c r="N19" s="5" t="s">
        <v>124</v>
      </c>
      <c r="O19" s="7">
        <v>0.71430410499999997</v>
      </c>
      <c r="P19" s="7">
        <v>0.73487443500000005</v>
      </c>
      <c r="Q19" s="7">
        <v>8.2529781829999997</v>
      </c>
      <c r="R19" s="7">
        <v>2.900271467</v>
      </c>
      <c r="S19" s="7">
        <v>28.207888572000002</v>
      </c>
      <c r="T19" s="7">
        <v>5.4531140950000001</v>
      </c>
      <c r="U19">
        <f t="shared" si="1"/>
        <v>5.401012999999466E-2</v>
      </c>
    </row>
    <row r="20" spans="1:31" x14ac:dyDescent="0.25">
      <c r="A20" s="6" t="s">
        <v>56</v>
      </c>
      <c r="B20" s="7">
        <v>58.806149906999998</v>
      </c>
      <c r="C20" s="7">
        <v>33.905265114000002</v>
      </c>
      <c r="D20" s="7">
        <v>46.317440986999998</v>
      </c>
      <c r="E20" s="7">
        <v>36.143687673000002</v>
      </c>
      <c r="G20" s="6" t="s">
        <v>56</v>
      </c>
      <c r="H20" s="7">
        <v>1.4114673820000001</v>
      </c>
      <c r="I20" s="7">
        <v>16.255932149000003</v>
      </c>
      <c r="J20" s="7">
        <v>5.6254770599999997</v>
      </c>
      <c r="K20" s="7">
        <v>35.346846855999999</v>
      </c>
      <c r="L20">
        <f t="shared" si="0"/>
        <v>0.16642645999999672</v>
      </c>
      <c r="N20" s="6" t="s">
        <v>56</v>
      </c>
      <c r="O20" s="7">
        <v>0.71430410499999997</v>
      </c>
      <c r="P20" s="7">
        <v>0.73487443500000005</v>
      </c>
      <c r="Q20" s="7">
        <v>8.2529781829999997</v>
      </c>
      <c r="R20" s="7">
        <v>2.900271467</v>
      </c>
      <c r="S20" s="7">
        <v>28.207888572000002</v>
      </c>
      <c r="T20" s="7">
        <v>5.4531140950000001</v>
      </c>
      <c r="U20">
        <f t="shared" si="1"/>
        <v>5.401012999999466E-2</v>
      </c>
    </row>
    <row r="21" spans="1:31" x14ac:dyDescent="0.25">
      <c r="A21" s="3" t="s">
        <v>55</v>
      </c>
      <c r="B21" s="7">
        <v>29.672587886999999</v>
      </c>
      <c r="C21" s="7">
        <v>12.963390468</v>
      </c>
      <c r="D21" s="7">
        <v>14.600415864</v>
      </c>
      <c r="E21" s="7">
        <v>15.107935324</v>
      </c>
      <c r="G21" s="3" t="s">
        <v>55</v>
      </c>
      <c r="H21" s="7">
        <v>2.4716918400000001</v>
      </c>
      <c r="I21" s="7">
        <v>4.9339893799999999</v>
      </c>
      <c r="J21" s="7">
        <v>5.2796213920000001</v>
      </c>
      <c r="K21" s="7">
        <v>16.767514811000002</v>
      </c>
      <c r="L21">
        <f t="shared" si="0"/>
        <v>0.21977046399999622</v>
      </c>
      <c r="N21" s="3" t="s">
        <v>55</v>
      </c>
      <c r="O21" s="7">
        <v>5.8715000000000003E-5</v>
      </c>
      <c r="P21" s="7">
        <v>1.255172014</v>
      </c>
      <c r="Q21" s="7">
        <v>2.510367467</v>
      </c>
      <c r="R21" s="7">
        <v>2.688501375</v>
      </c>
      <c r="S21" s="7">
        <v>6.7270018360000003</v>
      </c>
      <c r="T21" s="7">
        <v>1.3596400239999999</v>
      </c>
      <c r="U21">
        <f t="shared" si="1"/>
        <v>5.9674432999999638E-2</v>
      </c>
    </row>
    <row r="22" spans="1:31" x14ac:dyDescent="0.25">
      <c r="A22" s="4" t="s">
        <v>54</v>
      </c>
      <c r="B22" s="7">
        <v>38.189469846000001</v>
      </c>
      <c r="C22" s="7">
        <v>15.974998931</v>
      </c>
      <c r="D22" s="7">
        <v>17.364002660000001</v>
      </c>
      <c r="E22" s="7">
        <v>17.642430589</v>
      </c>
      <c r="G22" s="4" t="s">
        <v>54</v>
      </c>
      <c r="H22" s="7">
        <v>2.4809822709999998</v>
      </c>
      <c r="I22" s="7">
        <v>7.8217713169999996</v>
      </c>
      <c r="J22" s="7">
        <v>5.2796213920000001</v>
      </c>
      <c r="K22" s="7">
        <v>22.572801369</v>
      </c>
      <c r="L22">
        <f t="shared" si="0"/>
        <v>3.4293497000000173E-2</v>
      </c>
      <c r="N22" s="4" t="s">
        <v>54</v>
      </c>
      <c r="O22" s="7">
        <v>6.1072000000000001E-5</v>
      </c>
      <c r="P22" s="7">
        <v>1.258805744</v>
      </c>
      <c r="Q22" s="7">
        <v>3.9863189060000002</v>
      </c>
      <c r="R22" s="7">
        <v>2.688501375</v>
      </c>
      <c r="S22" s="7">
        <v>8.0459528119999995</v>
      </c>
      <c r="T22" s="7">
        <v>1.3596400239999999</v>
      </c>
      <c r="U22">
        <f t="shared" si="1"/>
        <v>2.4722727000000333E-2</v>
      </c>
    </row>
    <row r="23" spans="1:31" x14ac:dyDescent="0.25">
      <c r="A23" s="5" t="s">
        <v>59</v>
      </c>
      <c r="B23" s="7">
        <v>38.189469846000001</v>
      </c>
      <c r="C23" s="7">
        <v>15.974998931</v>
      </c>
      <c r="D23" s="7">
        <v>17.364002660000001</v>
      </c>
      <c r="E23" s="7">
        <v>17.642430589</v>
      </c>
      <c r="G23" s="5" t="s">
        <v>59</v>
      </c>
      <c r="H23" s="7">
        <v>2.4809822709999998</v>
      </c>
      <c r="I23" s="7">
        <v>7.8217713169999996</v>
      </c>
      <c r="J23" s="7">
        <v>5.2796213920000001</v>
      </c>
      <c r="K23" s="7">
        <v>22.572801369</v>
      </c>
      <c r="L23">
        <f t="shared" si="0"/>
        <v>3.4293497000000173E-2</v>
      </c>
      <c r="N23" s="5" t="s">
        <v>59</v>
      </c>
      <c r="O23" s="7">
        <v>6.1072000000000001E-5</v>
      </c>
      <c r="P23" s="7">
        <v>1.258805744</v>
      </c>
      <c r="Q23" s="7">
        <v>3.9863189060000002</v>
      </c>
      <c r="R23" s="7">
        <v>2.688501375</v>
      </c>
      <c r="S23" s="7">
        <v>8.0459528119999995</v>
      </c>
      <c r="T23" s="7">
        <v>1.3596400239999999</v>
      </c>
      <c r="U23">
        <f t="shared" si="1"/>
        <v>2.4722727000000333E-2</v>
      </c>
    </row>
    <row r="24" spans="1:31" x14ac:dyDescent="0.25">
      <c r="A24" s="6" t="s">
        <v>46</v>
      </c>
      <c r="B24" s="7">
        <v>60.390313876999997</v>
      </c>
      <c r="C24" s="7">
        <v>23.080080679999998</v>
      </c>
      <c r="D24" s="7">
        <v>24.318514624999999</v>
      </c>
      <c r="E24" s="7">
        <v>24.615666351000002</v>
      </c>
      <c r="G24" s="6" t="s">
        <v>46</v>
      </c>
      <c r="H24" s="7">
        <v>2.4827353720000001</v>
      </c>
      <c r="I24" s="7">
        <v>11.345320523</v>
      </c>
      <c r="J24" s="7">
        <v>5.2796213920000001</v>
      </c>
      <c r="K24" s="7">
        <v>41.265239297000001</v>
      </c>
      <c r="L24">
        <f t="shared" si="0"/>
        <v>1.7397292999994818E-2</v>
      </c>
      <c r="N24" s="6" t="s">
        <v>46</v>
      </c>
      <c r="O24" s="7">
        <v>6.1072000000000001E-5</v>
      </c>
      <c r="P24" s="7">
        <v>1.259745457</v>
      </c>
      <c r="Q24" s="7">
        <v>5.773053934</v>
      </c>
      <c r="R24" s="7">
        <v>2.688501375</v>
      </c>
      <c r="S24" s="7">
        <v>13.214382723</v>
      </c>
      <c r="T24" s="7">
        <v>1.3620299389999999</v>
      </c>
      <c r="U24">
        <f t="shared" si="1"/>
        <v>2.0740124999999665E-2</v>
      </c>
    </row>
    <row r="25" spans="1:31" x14ac:dyDescent="0.25">
      <c r="A25" s="6" t="s">
        <v>56</v>
      </c>
      <c r="B25" s="7">
        <v>38.189469846000001</v>
      </c>
      <c r="C25" s="7">
        <v>15.974998931</v>
      </c>
      <c r="D25" s="7">
        <v>17.364002660000001</v>
      </c>
      <c r="E25" s="7">
        <v>17.642430589</v>
      </c>
      <c r="G25" s="6" t="s">
        <v>56</v>
      </c>
      <c r="H25" s="7">
        <v>2.4809822709999998</v>
      </c>
      <c r="I25" s="7">
        <v>7.8217713169999996</v>
      </c>
      <c r="J25" s="7">
        <v>5.2858621600000006</v>
      </c>
      <c r="K25" s="7">
        <v>22.572801369</v>
      </c>
      <c r="L25">
        <f t="shared" si="0"/>
        <v>2.805272900000233E-2</v>
      </c>
      <c r="N25" s="6" t="s">
        <v>56</v>
      </c>
      <c r="O25" s="7">
        <v>6.9956000000000006E-5</v>
      </c>
      <c r="P25" s="7">
        <v>1.258805744</v>
      </c>
      <c r="Q25" s="7">
        <v>3.9863189060000002</v>
      </c>
      <c r="R25" s="7">
        <v>2.6899557139999999</v>
      </c>
      <c r="S25" s="7">
        <v>8.0459528119999995</v>
      </c>
      <c r="T25" s="7">
        <v>1.3596400239999999</v>
      </c>
      <c r="U25">
        <f t="shared" si="1"/>
        <v>2.3259504000002096E-2</v>
      </c>
    </row>
    <row r="26" spans="1:31" x14ac:dyDescent="0.25">
      <c r="A26" s="4" t="s">
        <v>57</v>
      </c>
      <c r="B26" s="7">
        <v>29.672587886999999</v>
      </c>
      <c r="C26" s="7">
        <v>12.963390468</v>
      </c>
      <c r="D26" s="7">
        <v>14.600415864</v>
      </c>
      <c r="E26" s="7">
        <v>15.107935324</v>
      </c>
      <c r="G26" s="4" t="s">
        <v>57</v>
      </c>
      <c r="H26" s="7">
        <v>2.4716918400000001</v>
      </c>
      <c r="I26" s="7">
        <v>4.9339893799999999</v>
      </c>
      <c r="J26" s="7">
        <v>5.2886648489999999</v>
      </c>
      <c r="K26" s="7">
        <v>16.767514811000002</v>
      </c>
      <c r="L26">
        <f t="shared" si="0"/>
        <v>0.21072700699999558</v>
      </c>
      <c r="N26" s="4" t="s">
        <v>57</v>
      </c>
      <c r="O26" s="7">
        <v>5.8715000000000003E-5</v>
      </c>
      <c r="P26" s="7">
        <v>1.255172014</v>
      </c>
      <c r="Q26" s="7">
        <v>2.510367467</v>
      </c>
      <c r="R26" s="7">
        <v>2.692466585</v>
      </c>
      <c r="S26" s="7">
        <v>6.7270018360000003</v>
      </c>
      <c r="T26" s="7">
        <v>1.364575407</v>
      </c>
      <c r="U26">
        <f t="shared" si="1"/>
        <v>5.0773839999999737E-2</v>
      </c>
    </row>
    <row r="27" spans="1:31" x14ac:dyDescent="0.25">
      <c r="A27" s="5" t="s">
        <v>62</v>
      </c>
      <c r="B27" s="7">
        <v>29.672587886999999</v>
      </c>
      <c r="C27" s="7">
        <v>12.963390468</v>
      </c>
      <c r="D27" s="7">
        <v>14.600415864</v>
      </c>
      <c r="E27" s="7">
        <v>15.107935324</v>
      </c>
      <c r="G27" s="5" t="s">
        <v>62</v>
      </c>
      <c r="H27" s="7">
        <v>2.4762748330000002</v>
      </c>
      <c r="I27" s="7">
        <v>5.0856935300000004</v>
      </c>
      <c r="J27" s="7">
        <v>5.2886648489999999</v>
      </c>
      <c r="K27" s="7">
        <v>16.767514811000002</v>
      </c>
      <c r="L27">
        <f t="shared" si="0"/>
        <v>5.4439863999995453E-2</v>
      </c>
      <c r="N27" s="5" t="s">
        <v>62</v>
      </c>
      <c r="O27" s="7">
        <v>5.8715000000000003E-5</v>
      </c>
      <c r="P27" s="7">
        <v>1.255172014</v>
      </c>
      <c r="Q27" s="7">
        <v>2.510367467</v>
      </c>
      <c r="R27" s="7">
        <v>2.692466585</v>
      </c>
      <c r="S27" s="7">
        <v>6.7270018360000003</v>
      </c>
      <c r="T27" s="7">
        <v>1.364575407</v>
      </c>
      <c r="U27">
        <f t="shared" si="1"/>
        <v>5.0773839999999737E-2</v>
      </c>
    </row>
    <row r="28" spans="1:31" x14ac:dyDescent="0.25">
      <c r="A28" s="6" t="s">
        <v>56</v>
      </c>
      <c r="B28" s="7">
        <v>29.672587886999999</v>
      </c>
      <c r="C28" s="7">
        <v>12.963390468</v>
      </c>
      <c r="D28" s="7">
        <v>14.600415864</v>
      </c>
      <c r="E28" s="7">
        <v>15.107935324</v>
      </c>
      <c r="G28" s="6" t="s">
        <v>56</v>
      </c>
      <c r="H28" s="7">
        <v>2.4762748330000002</v>
      </c>
      <c r="I28" s="7">
        <v>5.0856935300000004</v>
      </c>
      <c r="J28" s="7">
        <v>5.2886648489999999</v>
      </c>
      <c r="K28" s="7">
        <v>16.767514811000002</v>
      </c>
      <c r="L28">
        <f t="shared" si="0"/>
        <v>5.4439863999995453E-2</v>
      </c>
      <c r="N28" s="6" t="s">
        <v>56</v>
      </c>
      <c r="O28" s="7">
        <v>5.8715000000000003E-5</v>
      </c>
      <c r="P28" s="7">
        <v>1.255172014</v>
      </c>
      <c r="Q28" s="7">
        <v>2.510367467</v>
      </c>
      <c r="R28" s="7">
        <v>2.692466585</v>
      </c>
      <c r="S28" s="7">
        <v>6.7270018360000003</v>
      </c>
      <c r="T28" s="7">
        <v>1.364575407</v>
      </c>
      <c r="U28">
        <f t="shared" si="1"/>
        <v>5.0773839999999737E-2</v>
      </c>
    </row>
    <row r="29" spans="1:31" x14ac:dyDescent="0.25">
      <c r="A29" s="5" t="s">
        <v>63</v>
      </c>
      <c r="B29" s="7">
        <v>32.180292309999999</v>
      </c>
      <c r="C29" s="7">
        <v>13.458724685</v>
      </c>
      <c r="D29" s="7">
        <v>15.062415526000001</v>
      </c>
      <c r="E29" s="7">
        <v>15.515442197</v>
      </c>
      <c r="G29" s="5" t="s">
        <v>63</v>
      </c>
      <c r="H29" s="7">
        <v>2.4716918400000001</v>
      </c>
      <c r="I29" s="7">
        <v>4.9339893799999999</v>
      </c>
      <c r="J29" s="7">
        <v>5.2900860449999998</v>
      </c>
      <c r="K29" s="7">
        <v>19.442218107999999</v>
      </c>
      <c r="L29">
        <f t="shared" si="0"/>
        <v>4.2306936999999323E-2</v>
      </c>
      <c r="N29" s="5" t="s">
        <v>63</v>
      </c>
      <c r="O29" s="7">
        <v>7.0486000000000002E-5</v>
      </c>
      <c r="P29" s="7">
        <v>1.259651265</v>
      </c>
      <c r="Q29" s="7">
        <v>2.5148463410000002</v>
      </c>
      <c r="R29" s="7">
        <v>2.6934896149999998</v>
      </c>
      <c r="S29" s="7">
        <v>7.1446685390000004</v>
      </c>
      <c r="T29" s="7">
        <v>1.3648471170000001</v>
      </c>
      <c r="U29">
        <f t="shared" si="1"/>
        <v>8.484216299999936E-2</v>
      </c>
    </row>
    <row r="30" spans="1:31" x14ac:dyDescent="0.25">
      <c r="A30" s="6" t="s">
        <v>56</v>
      </c>
      <c r="B30" s="7">
        <v>32.180292309999999</v>
      </c>
      <c r="C30" s="7">
        <v>13.458724685</v>
      </c>
      <c r="D30" s="7">
        <v>15.062415526000001</v>
      </c>
      <c r="E30" s="7">
        <v>15.515442197</v>
      </c>
      <c r="G30" s="6" t="s">
        <v>56</v>
      </c>
      <c r="H30" s="7">
        <v>2.4716918400000001</v>
      </c>
      <c r="I30" s="7">
        <v>4.9339893799999999</v>
      </c>
      <c r="J30" s="7">
        <v>5.2900860449999998</v>
      </c>
      <c r="K30" s="7">
        <v>19.442218107999999</v>
      </c>
      <c r="L30">
        <f t="shared" si="0"/>
        <v>4.2306936999999323E-2</v>
      </c>
      <c r="N30" s="6" t="s">
        <v>56</v>
      </c>
      <c r="O30" s="7">
        <v>7.0486000000000002E-5</v>
      </c>
      <c r="P30" s="7">
        <v>1.259651265</v>
      </c>
      <c r="Q30" s="7">
        <v>2.5148463410000002</v>
      </c>
      <c r="R30" s="7">
        <v>2.6934896149999998</v>
      </c>
      <c r="S30" s="7">
        <v>7.1446685390000004</v>
      </c>
      <c r="T30" s="7">
        <v>1.3648471170000001</v>
      </c>
      <c r="U30">
        <f t="shared" si="1"/>
        <v>8.484216299999936E-2</v>
      </c>
    </row>
    <row r="31" spans="1:31" x14ac:dyDescent="0.25">
      <c r="A31" s="3" t="s">
        <v>95</v>
      </c>
      <c r="B31" s="7">
        <v>29.672587886999999</v>
      </c>
      <c r="C31" s="7">
        <v>12.665108412</v>
      </c>
      <c r="D31" s="7">
        <v>14.146317399999999</v>
      </c>
      <c r="E31" s="7">
        <v>14.059494651</v>
      </c>
      <c r="G31" s="3" t="s">
        <v>95</v>
      </c>
      <c r="H31" s="7">
        <v>1.4114673820000001</v>
      </c>
      <c r="I31" s="7">
        <v>4.7626152389999996</v>
      </c>
      <c r="J31" s="7">
        <v>5.2796213920000001</v>
      </c>
      <c r="K31" s="7">
        <v>16.767514811000002</v>
      </c>
      <c r="N31" s="3" t="s">
        <v>95</v>
      </c>
      <c r="O31" s="7">
        <v>5.8715000000000003E-5</v>
      </c>
      <c r="P31" s="7">
        <v>0.73487443500000005</v>
      </c>
      <c r="Q31" s="7">
        <v>2.4902256459999998</v>
      </c>
      <c r="R31" s="7">
        <v>2.6876074700000001</v>
      </c>
      <c r="S31" s="7">
        <v>6.2925690349999996</v>
      </c>
      <c r="T31" s="7">
        <v>1.3596400239999999</v>
      </c>
    </row>
    <row r="32" spans="1:31" x14ac:dyDescent="0.25">
      <c r="A32" s="11"/>
      <c r="R32" s="3"/>
      <c r="S32" s="7"/>
      <c r="T32" s="7"/>
      <c r="U32" s="7"/>
      <c r="V32" s="7"/>
      <c r="Y32" s="3"/>
      <c r="Z32" s="7"/>
      <c r="AA32" s="7"/>
      <c r="AB32" s="7"/>
      <c r="AC32" s="7"/>
      <c r="AD32" s="7"/>
      <c r="AE32" s="7"/>
    </row>
    <row r="33" spans="1:31" x14ac:dyDescent="0.25">
      <c r="A33" s="11"/>
      <c r="R33" s="3"/>
      <c r="S33" s="7"/>
      <c r="T33" s="7"/>
      <c r="U33" s="7"/>
      <c r="V33" s="7"/>
      <c r="Y33" s="3"/>
      <c r="Z33" s="7"/>
      <c r="AA33" s="7"/>
      <c r="AB33" s="7"/>
      <c r="AC33" s="7"/>
      <c r="AD33" s="7"/>
      <c r="AE33" s="7"/>
    </row>
    <row r="34" spans="1:31" x14ac:dyDescent="0.25">
      <c r="A34" s="11"/>
      <c r="L34" s="3"/>
      <c r="M34" s="7"/>
      <c r="N34" s="7"/>
      <c r="O34" s="7"/>
      <c r="P34" s="7"/>
      <c r="R34" s="3"/>
      <c r="S34" s="7"/>
      <c r="T34" s="7"/>
      <c r="U34" s="7"/>
      <c r="V34" s="7"/>
      <c r="Y34" s="3"/>
      <c r="Z34" s="7"/>
      <c r="AA34" s="7"/>
      <c r="AB34" s="7"/>
      <c r="AC34" s="7"/>
      <c r="AD34" s="7"/>
      <c r="AE34" s="7"/>
    </row>
    <row r="35" spans="1:31" x14ac:dyDescent="0.25">
      <c r="A35" s="11"/>
      <c r="L35" s="3"/>
      <c r="M35" s="7"/>
      <c r="N35" s="7"/>
      <c r="O35" s="7"/>
      <c r="P35" s="7"/>
      <c r="R35" s="3"/>
      <c r="S35" s="7"/>
      <c r="T35" s="7"/>
      <c r="U35" s="7"/>
      <c r="V35" s="7"/>
      <c r="Y35" s="3"/>
      <c r="Z35" s="7"/>
      <c r="AA35" s="7"/>
      <c r="AB35" s="7"/>
      <c r="AC35" s="7"/>
      <c r="AD35" s="7"/>
      <c r="AE35" s="7"/>
    </row>
    <row r="36" spans="1:31" x14ac:dyDescent="0.25">
      <c r="A36" s="9"/>
    </row>
    <row r="38" spans="1:31" x14ac:dyDescent="0.25">
      <c r="A38" t="s">
        <v>140</v>
      </c>
      <c r="B38" t="s">
        <v>0</v>
      </c>
      <c r="C38" t="s">
        <v>1</v>
      </c>
      <c r="D38" t="s">
        <v>143</v>
      </c>
      <c r="E38" t="s">
        <v>38</v>
      </c>
      <c r="F38" t="s">
        <v>144</v>
      </c>
      <c r="G38" t="s">
        <v>39</v>
      </c>
      <c r="H38" t="s">
        <v>40</v>
      </c>
      <c r="I38" t="s">
        <v>119</v>
      </c>
      <c r="K38" t="s">
        <v>145</v>
      </c>
    </row>
    <row r="39" spans="1:31" x14ac:dyDescent="0.25">
      <c r="A39" t="s">
        <v>2</v>
      </c>
      <c r="B39" s="12" t="s">
        <v>118</v>
      </c>
      <c r="C39" t="s">
        <v>125</v>
      </c>
      <c r="H39">
        <f>B20</f>
        <v>58.806149906999998</v>
      </c>
    </row>
    <row r="40" spans="1:31" x14ac:dyDescent="0.25">
      <c r="B40" s="12"/>
      <c r="C40" t="s">
        <v>139</v>
      </c>
      <c r="H40">
        <f>B17</f>
        <v>61.220720872000001</v>
      </c>
      <c r="I40">
        <v>1</v>
      </c>
    </row>
    <row r="41" spans="1:31" x14ac:dyDescent="0.25">
      <c r="B41" s="12"/>
    </row>
    <row r="42" spans="1:31" x14ac:dyDescent="0.25">
      <c r="B42" s="13" t="s">
        <v>116</v>
      </c>
      <c r="C42" t="s">
        <v>139</v>
      </c>
      <c r="D42">
        <f>I24+H24</f>
        <v>13.828055895</v>
      </c>
      <c r="E42">
        <f>J24</f>
        <v>5.2796213920000001</v>
      </c>
      <c r="F42">
        <f>K24</f>
        <v>41.265239297000001</v>
      </c>
      <c r="H42">
        <f>B24-SUM(D42:F42)</f>
        <v>1.7397292999994818E-2</v>
      </c>
      <c r="I42">
        <f>$H$40/SUM(D42:H42)</f>
        <v>1.0137506653250941</v>
      </c>
    </row>
    <row r="43" spans="1:31" x14ac:dyDescent="0.25">
      <c r="B43" s="13"/>
      <c r="C43" t="str">
        <f>CONCATENATE("+",J43)</f>
        <v>+Prefetch</v>
      </c>
      <c r="D43">
        <f>I25+H25</f>
        <v>10.302753588</v>
      </c>
      <c r="E43">
        <f>J25</f>
        <v>5.2858621600000006</v>
      </c>
      <c r="F43">
        <f>K25</f>
        <v>22.572801369</v>
      </c>
      <c r="H43">
        <f>B25-SUM(D43:F43)</f>
        <v>2.805272900000233E-2</v>
      </c>
      <c r="I43">
        <f>$H$40/SUM(D43:H43)</f>
        <v>1.6030785742476683</v>
      </c>
      <c r="J43" t="s">
        <v>37</v>
      </c>
      <c r="K43">
        <f>SUM(D42:H42)/SUM(D43:H43)</f>
        <v>1.5813341772097245</v>
      </c>
    </row>
    <row r="44" spans="1:31" x14ac:dyDescent="0.25">
      <c r="B44" s="13"/>
      <c r="C44" t="str">
        <f t="shared" ref="C44:C45" si="2">CONCATENATE("+",J44)</f>
        <v>+AVX2</v>
      </c>
      <c r="D44">
        <f>I30+H30</f>
        <v>7.40568122</v>
      </c>
      <c r="E44">
        <f>J30</f>
        <v>5.2900860449999998</v>
      </c>
      <c r="F44">
        <f>K30</f>
        <v>19.442218107999999</v>
      </c>
      <c r="H44">
        <f>B30-SUM(D44:F44)</f>
        <v>4.2306936999999323E-2</v>
      </c>
      <c r="I44">
        <f>$H$40/SUM(D44:H44)</f>
        <v>1.9024289861088588</v>
      </c>
      <c r="J44" t="s">
        <v>4</v>
      </c>
      <c r="K44">
        <f>SUM(D43:H43)/SUM(D44:H44)</f>
        <v>1.1867347094958691</v>
      </c>
    </row>
    <row r="45" spans="1:31" x14ac:dyDescent="0.25">
      <c r="B45" s="13"/>
      <c r="C45" t="str">
        <f t="shared" si="2"/>
        <v>+CRC32C</v>
      </c>
      <c r="D45">
        <f>I28+H28</f>
        <v>7.5619683630000001</v>
      </c>
      <c r="E45">
        <f>J28</f>
        <v>5.2886648489999999</v>
      </c>
      <c r="F45">
        <f>K28</f>
        <v>16.767514811000002</v>
      </c>
      <c r="H45">
        <f>B28-SUM(D45:F45)</f>
        <v>5.4439863999995453E-2</v>
      </c>
      <c r="I45">
        <f>$H$40/SUM(D45:H45)</f>
        <v>2.063208005487843</v>
      </c>
      <c r="J45" t="s">
        <v>5</v>
      </c>
      <c r="K45">
        <f>SUM(D44:H44)/SUM(D45:H45)</f>
        <v>1.084512494580854</v>
      </c>
    </row>
    <row r="46" spans="1:31" x14ac:dyDescent="0.25">
      <c r="B46" s="13"/>
    </row>
    <row r="47" spans="1:31" x14ac:dyDescent="0.25">
      <c r="B47" s="13" t="s">
        <v>117</v>
      </c>
      <c r="C47" t="s">
        <v>139</v>
      </c>
      <c r="D47">
        <f>I7+H7</f>
        <v>13.818685106</v>
      </c>
      <c r="E47">
        <f>J7</f>
        <v>5.2857840009999997</v>
      </c>
      <c r="F47">
        <f>K7</f>
        <v>43.779439218999997</v>
      </c>
      <c r="H47">
        <f>B7-SUM(D47:F47)</f>
        <v>5.474892900000583E-2</v>
      </c>
      <c r="I47">
        <f>$H$40/SUM(D47:H47)</f>
        <v>0.972704591138008</v>
      </c>
    </row>
    <row r="48" spans="1:31" x14ac:dyDescent="0.25">
      <c r="B48" s="13"/>
      <c r="C48" t="str">
        <f>CONCATENATE("+",J48)</f>
        <v>+Prefetch</v>
      </c>
      <c r="D48">
        <f>I8+H8</f>
        <v>10.307116821999999</v>
      </c>
      <c r="E48">
        <f>J8</f>
        <v>5.2831879839999996</v>
      </c>
      <c r="F48">
        <f>K8</f>
        <v>26.716531908</v>
      </c>
      <c r="H48">
        <f>B8-SUM(D48:F48)</f>
        <v>1.7053654999998002E-2</v>
      </c>
      <c r="I48">
        <f>$H$40/SUM(D48:H48)</f>
        <v>1.4464814160099264</v>
      </c>
      <c r="J48" t="s">
        <v>37</v>
      </c>
      <c r="K48">
        <f>SUM(D47:H47)/SUM(D48:H48)</f>
        <v>1.4870716445551335</v>
      </c>
    </row>
    <row r="49" spans="1:11" x14ac:dyDescent="0.25">
      <c r="B49" s="13"/>
      <c r="C49" t="str">
        <f t="shared" ref="C49:C50" si="3">CONCATENATE("+",J49)</f>
        <v>+AVX2</v>
      </c>
      <c r="D49">
        <f>I13+H13</f>
        <v>7.259169656000001</v>
      </c>
      <c r="E49">
        <f>J13</f>
        <v>5.2822320859999996</v>
      </c>
      <c r="F49">
        <f>K13</f>
        <v>23.287832812000001</v>
      </c>
      <c r="H49">
        <f>B13-SUM(D49:F49)</f>
        <v>3.3248819999997181E-2</v>
      </c>
      <c r="I49">
        <f>$H$40/SUM(D49:H49)</f>
        <v>1.7070965285238588</v>
      </c>
      <c r="J49" t="s">
        <v>4</v>
      </c>
      <c r="K49">
        <f>SUM(D48:H48)/SUM(D49:H49)</f>
        <v>1.1801717669023575</v>
      </c>
    </row>
    <row r="50" spans="1:11" x14ac:dyDescent="0.25">
      <c r="B50" s="13"/>
      <c r="C50" t="str">
        <f t="shared" si="3"/>
        <v>+CRC32C</v>
      </c>
      <c r="D50">
        <f>I11+H11</f>
        <v>7.2331081689999994</v>
      </c>
      <c r="E50">
        <f>J11</f>
        <v>5.2907328140000001</v>
      </c>
      <c r="F50">
        <f>K11</f>
        <v>21.995251124999999</v>
      </c>
      <c r="H50">
        <f>B11-SUM(D50:F50)</f>
        <v>4.2113129000007632E-2</v>
      </c>
      <c r="I50">
        <f>$H$40/SUM(D50:H50)</f>
        <v>1.7713711212379615</v>
      </c>
      <c r="J50" t="s">
        <v>5</v>
      </c>
      <c r="K50">
        <f>SUM(D49:H49)/SUM(D50:H50)</f>
        <v>1.0376514108254216</v>
      </c>
    </row>
    <row r="52" spans="1:11" x14ac:dyDescent="0.25">
      <c r="A52" t="s">
        <v>3</v>
      </c>
      <c r="B52" s="12" t="s">
        <v>118</v>
      </c>
      <c r="C52" t="s">
        <v>125</v>
      </c>
      <c r="H52">
        <f>D20</f>
        <v>46.317440986999998</v>
      </c>
    </row>
    <row r="53" spans="1:11" x14ac:dyDescent="0.25">
      <c r="B53" s="12"/>
      <c r="C53" t="s">
        <v>139</v>
      </c>
      <c r="H53">
        <f>D17</f>
        <v>47.765254474000002</v>
      </c>
      <c r="I53">
        <v>1</v>
      </c>
    </row>
    <row r="54" spans="1:11" x14ac:dyDescent="0.25">
      <c r="B54" s="12"/>
    </row>
    <row r="55" spans="1:11" x14ac:dyDescent="0.25">
      <c r="B55" s="13" t="s">
        <v>116</v>
      </c>
      <c r="C55" t="s">
        <v>139</v>
      </c>
      <c r="D55">
        <f>P24+Q24</f>
        <v>7.0327993910000002</v>
      </c>
      <c r="E55">
        <f>R24+T24</f>
        <v>4.0505313139999997</v>
      </c>
      <c r="F55">
        <f>S24</f>
        <v>13.214382723</v>
      </c>
      <c r="H55">
        <f>D24-SUM(D55:F55)</f>
        <v>2.0801196999997273E-2</v>
      </c>
      <c r="I55">
        <f>$H$53/(SUM(D55:H55))</f>
        <v>1.9641518082233611</v>
      </c>
    </row>
    <row r="56" spans="1:11" x14ac:dyDescent="0.25">
      <c r="B56" s="13"/>
      <c r="C56" t="str">
        <f>CONCATENATE("+",J56)</f>
        <v>+Prefetch</v>
      </c>
      <c r="D56">
        <f>P25+Q25</f>
        <v>5.2451246500000002</v>
      </c>
      <c r="E56">
        <f>R25+T25</f>
        <v>4.0495957379999998</v>
      </c>
      <c r="F56">
        <f>S25</f>
        <v>8.0459528119999995</v>
      </c>
      <c r="H56">
        <f>D25-SUM(D56:F56)</f>
        <v>2.3329460000002911E-2</v>
      </c>
      <c r="I56">
        <f>$H$53/(SUM(D56:H56))</f>
        <v>2.7508204997015362</v>
      </c>
      <c r="J56" t="s">
        <v>37</v>
      </c>
      <c r="K56">
        <f>SUM(D55:H55)/SUM(D56:H56)</f>
        <v>1.4005131824254164</v>
      </c>
    </row>
    <row r="57" spans="1:11" x14ac:dyDescent="0.25">
      <c r="B57" s="13"/>
      <c r="C57" t="str">
        <f t="shared" ref="C57:C58" si="4">CONCATENATE("+",J57)</f>
        <v>+AVX2</v>
      </c>
      <c r="D57">
        <f>P30+Q30</f>
        <v>3.7744976060000002</v>
      </c>
      <c r="E57">
        <f>R30+T30</f>
        <v>4.0583367319999999</v>
      </c>
      <c r="F57">
        <f>S30</f>
        <v>7.1446685390000004</v>
      </c>
      <c r="H57">
        <f>D30-SUM(D57:F57)</f>
        <v>8.4912649000001394E-2</v>
      </c>
      <c r="I57">
        <f>$H$53/(SUM(D57:H57))</f>
        <v>3.1711550110637945</v>
      </c>
      <c r="J57" t="s">
        <v>4</v>
      </c>
      <c r="K57">
        <f>SUM(D56:H56)/SUM(D57:H57)</f>
        <v>1.1528033222843383</v>
      </c>
    </row>
    <row r="58" spans="1:11" x14ac:dyDescent="0.25">
      <c r="B58" s="13"/>
      <c r="C58" t="str">
        <f t="shared" si="4"/>
        <v>+CRC32C</v>
      </c>
      <c r="D58">
        <f>P28+Q28</f>
        <v>3.7655394810000002</v>
      </c>
      <c r="E58">
        <f>R28+T28</f>
        <v>4.0570419920000003</v>
      </c>
      <c r="F58">
        <f>S28</f>
        <v>6.7270018360000003</v>
      </c>
      <c r="H58">
        <f>D28-SUM(D58:F58)</f>
        <v>5.0832554999999502E-2</v>
      </c>
      <c r="I58">
        <f>$H$53/(SUM(D58:H58))</f>
        <v>3.2714995873353159</v>
      </c>
      <c r="J58" t="s">
        <v>5</v>
      </c>
      <c r="K58">
        <f>SUM(D57:H57)/SUM(D58:H58)</f>
        <v>1.0316429111542738</v>
      </c>
    </row>
    <row r="59" spans="1:11" x14ac:dyDescent="0.25">
      <c r="B59" s="13"/>
    </row>
    <row r="60" spans="1:11" x14ac:dyDescent="0.25">
      <c r="B60" s="13" t="s">
        <v>117</v>
      </c>
      <c r="C60" t="s">
        <v>139</v>
      </c>
      <c r="D60">
        <f>P7+Q7</f>
        <v>7.0404542450000003</v>
      </c>
      <c r="E60">
        <f>R7+T7</f>
        <v>4.050815633</v>
      </c>
      <c r="F60">
        <f>S7</f>
        <v>13.120601938</v>
      </c>
      <c r="H60">
        <f>D7-SUM(D60:F60)</f>
        <v>3.9484625000000051E-2</v>
      </c>
      <c r="I60">
        <f>$H$53/(SUM(D60:H60))</f>
        <v>1.9695910449465321</v>
      </c>
    </row>
    <row r="61" spans="1:11" x14ac:dyDescent="0.25">
      <c r="B61" s="13"/>
      <c r="C61" t="str">
        <f>CONCATENATE("+",J61)</f>
        <v>+Prefetch</v>
      </c>
      <c r="D61">
        <f>P8+Q8</f>
        <v>5.245690154</v>
      </c>
      <c r="E61">
        <f>R8+T8</f>
        <v>4.0475642360000004</v>
      </c>
      <c r="F61">
        <f>S8</f>
        <v>7.3972924530000004</v>
      </c>
      <c r="H61">
        <f>D8-SUM(D61:F61)</f>
        <v>2.0822311999999954E-2</v>
      </c>
      <c r="I61">
        <f>$H$53/(SUM(D61:H61))</f>
        <v>2.8582490178375815</v>
      </c>
      <c r="J61" t="s">
        <v>37</v>
      </c>
      <c r="K61">
        <f>SUM(D60:H60)/SUM(D61:H61)</f>
        <v>1.4511890806830781</v>
      </c>
    </row>
    <row r="62" spans="1:11" x14ac:dyDescent="0.25">
      <c r="B62" s="13"/>
      <c r="C62" t="str">
        <f t="shared" ref="C62:C63" si="5">CONCATENATE("+",J62)</f>
        <v>+AVX2</v>
      </c>
      <c r="D62">
        <f>P13+Q13</f>
        <v>3.7656648529999996</v>
      </c>
      <c r="E62">
        <f>R13+T13</f>
        <v>4.0517472510000001</v>
      </c>
      <c r="F62">
        <f>S13</f>
        <v>7.3248608580000001</v>
      </c>
      <c r="H62">
        <f>D13-SUM(D62:F62)</f>
        <v>2.7409184999999781E-2</v>
      </c>
      <c r="I62">
        <f>$H$53/(SUM(D62:H62))</f>
        <v>3.1487313980040246</v>
      </c>
      <c r="J62" t="s">
        <v>4</v>
      </c>
      <c r="K62">
        <f>SUM(D61:H61)/SUM(D62:H62)</f>
        <v>1.1016294865680418</v>
      </c>
    </row>
    <row r="63" spans="1:11" x14ac:dyDescent="0.25">
      <c r="B63" s="13"/>
      <c r="C63" t="str">
        <f t="shared" si="5"/>
        <v>+CRC32C</v>
      </c>
      <c r="D63">
        <f>P11+Q11</f>
        <v>3.7432603759999998</v>
      </c>
      <c r="E63">
        <f>R11+T11</f>
        <v>4.0529537609999995</v>
      </c>
      <c r="F63">
        <f>S11</f>
        <v>6.2925690349999996</v>
      </c>
      <c r="H63">
        <f>D11-SUM(D63:F63)</f>
        <v>5.7534227999999743E-2</v>
      </c>
      <c r="I63">
        <f>$H$53/(SUM(D63:H63))</f>
        <v>3.3765151115582919</v>
      </c>
      <c r="J63" t="s">
        <v>5</v>
      </c>
      <c r="K63">
        <f>SUM(D62:H62)/SUM(D63:H63)</f>
        <v>1.0723414241362914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Q2" sqref="Q2"/>
    </sheetView>
  </sheetViews>
  <sheetFormatPr defaultRowHeight="15" x14ac:dyDescent="0.25"/>
  <cols>
    <col min="1" max="1" width="18" bestFit="1" customWidth="1"/>
    <col min="6" max="6" width="13.42578125" bestFit="1" customWidth="1"/>
    <col min="9" max="9" width="16.7109375" bestFit="1" customWidth="1"/>
    <col min="10" max="10" width="16.42578125" bestFit="1" customWidth="1"/>
    <col min="15" max="15" width="49.140625" customWidth="1"/>
  </cols>
  <sheetData>
    <row r="1" spans="1:32" x14ac:dyDescent="0.25">
      <c r="A1" t="s">
        <v>65</v>
      </c>
      <c r="B1" t="s">
        <v>66</v>
      </c>
      <c r="C1" t="s">
        <v>67</v>
      </c>
      <c r="D1" t="s">
        <v>77</v>
      </c>
      <c r="E1" t="s">
        <v>68</v>
      </c>
      <c r="F1" t="s">
        <v>69</v>
      </c>
      <c r="G1" t="s">
        <v>70</v>
      </c>
      <c r="H1" t="s">
        <v>23</v>
      </c>
      <c r="I1" t="s">
        <v>78</v>
      </c>
      <c r="J1" t="s">
        <v>71</v>
      </c>
      <c r="K1" t="s">
        <v>72</v>
      </c>
      <c r="L1" t="s">
        <v>73</v>
      </c>
      <c r="M1" t="s">
        <v>79</v>
      </c>
      <c r="N1" t="s">
        <v>75</v>
      </c>
      <c r="O1" t="s">
        <v>76</v>
      </c>
      <c r="P1" t="s">
        <v>80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33</v>
      </c>
      <c r="AD1" t="s">
        <v>34</v>
      </c>
      <c r="AE1" t="s">
        <v>18</v>
      </c>
      <c r="AF1" t="s">
        <v>19</v>
      </c>
    </row>
    <row r="2" spans="1:32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59</v>
      </c>
      <c r="K2" t="s">
        <v>61</v>
      </c>
      <c r="L2" t="s">
        <v>60</v>
      </c>
      <c r="M2" t="s">
        <v>126</v>
      </c>
      <c r="N2">
        <v>1</v>
      </c>
      <c r="O2" t="s">
        <v>127</v>
      </c>
      <c r="P2" t="s">
        <v>41</v>
      </c>
      <c r="Q2">
        <v>4.3041999999999999E-4</v>
      </c>
      <c r="R2">
        <v>9.3739430119999998</v>
      </c>
      <c r="S2">
        <v>1.0576E-5</v>
      </c>
      <c r="T2">
        <v>0.51891351699999999</v>
      </c>
      <c r="U2">
        <v>1.1135E-4</v>
      </c>
      <c r="V2">
        <v>62.938657255000003</v>
      </c>
      <c r="W2">
        <v>6.0014040000000001E-3</v>
      </c>
      <c r="X2">
        <v>9.9170129750000005</v>
      </c>
      <c r="Y2">
        <v>1.7602199999999999E-4</v>
      </c>
      <c r="Z2">
        <v>3.1161063809999998</v>
      </c>
      <c r="AA2">
        <v>2.6145183999999998E-2</v>
      </c>
      <c r="AB2">
        <v>22.247938457</v>
      </c>
      <c r="AC2">
        <v>2.6145887999999999E-2</v>
      </c>
      <c r="AD2">
        <v>24.294191654999999</v>
      </c>
      <c r="AE2">
        <v>4.0190770000000002E-3</v>
      </c>
      <c r="AF2">
        <v>21.748189896</v>
      </c>
    </row>
    <row r="3" spans="1:32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59</v>
      </c>
      <c r="K3" t="s">
        <v>61</v>
      </c>
      <c r="L3" t="s">
        <v>60</v>
      </c>
      <c r="M3" t="s">
        <v>126</v>
      </c>
      <c r="N3">
        <v>2</v>
      </c>
      <c r="O3" t="s">
        <v>128</v>
      </c>
      <c r="P3" t="s">
        <v>41</v>
      </c>
      <c r="Q3">
        <v>2.83627E-4</v>
      </c>
      <c r="R3">
        <v>9.3903308750000001</v>
      </c>
      <c r="S3">
        <v>1.509E-5</v>
      </c>
      <c r="T3">
        <v>0.514333284</v>
      </c>
      <c r="U3">
        <v>1.16858E-4</v>
      </c>
      <c r="V3">
        <v>63.605709628</v>
      </c>
      <c r="W3">
        <v>6.0350810000000003E-3</v>
      </c>
      <c r="X3">
        <v>9.9331271319999992</v>
      </c>
      <c r="Y3">
        <v>1.4845599999999999E-4</v>
      </c>
      <c r="Z3">
        <v>3.1076520950000002</v>
      </c>
      <c r="AA3">
        <v>2.7255508000000001E-2</v>
      </c>
      <c r="AB3">
        <v>22.241632237000001</v>
      </c>
      <c r="AC3">
        <v>2.4185413999999999E-2</v>
      </c>
      <c r="AD3">
        <v>24.264863588000001</v>
      </c>
      <c r="AE3">
        <v>3.7295890000000002E-3</v>
      </c>
      <c r="AF3">
        <v>21.664704566000001</v>
      </c>
    </row>
    <row r="4" spans="1:32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59</v>
      </c>
      <c r="K4" t="s">
        <v>61</v>
      </c>
      <c r="L4" t="s">
        <v>60</v>
      </c>
      <c r="M4" t="s">
        <v>126</v>
      </c>
      <c r="N4">
        <v>3</v>
      </c>
      <c r="O4" t="s">
        <v>129</v>
      </c>
      <c r="P4" t="s">
        <v>41</v>
      </c>
      <c r="Q4">
        <v>4.4597099999999998E-4</v>
      </c>
      <c r="R4">
        <v>9.3867479140000007</v>
      </c>
      <c r="S4">
        <v>3.0128999999999999E-5</v>
      </c>
      <c r="T4">
        <v>0.51488901300000001</v>
      </c>
      <c r="U4">
        <v>1.3928500000000001E-4</v>
      </c>
      <c r="V4">
        <v>64.805199223000002</v>
      </c>
      <c r="W4">
        <v>5.4980130000000004E-3</v>
      </c>
      <c r="X4">
        <v>9.9309641870000007</v>
      </c>
      <c r="Y4">
        <v>1.71316E-4</v>
      </c>
      <c r="Z4">
        <v>3.1080839710000001</v>
      </c>
      <c r="AA4">
        <v>2.7389665000000001E-2</v>
      </c>
      <c r="AB4">
        <v>22.223417945000001</v>
      </c>
      <c r="AC4">
        <v>2.5587463000000001E-2</v>
      </c>
      <c r="AD4">
        <v>24.251356440999999</v>
      </c>
      <c r="AE4">
        <v>3.450425E-3</v>
      </c>
      <c r="AF4">
        <v>21.738766172999998</v>
      </c>
    </row>
    <row r="5" spans="1:32" x14ac:dyDescent="0.25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55</v>
      </c>
      <c r="G5" t="s">
        <v>52</v>
      </c>
      <c r="H5" t="s">
        <v>53</v>
      </c>
      <c r="I5" t="s">
        <v>54</v>
      </c>
      <c r="J5" t="s">
        <v>59</v>
      </c>
      <c r="K5" t="s">
        <v>61</v>
      </c>
      <c r="L5" t="s">
        <v>60</v>
      </c>
      <c r="M5" t="s">
        <v>126</v>
      </c>
      <c r="N5">
        <v>1</v>
      </c>
      <c r="O5" t="s">
        <v>127</v>
      </c>
      <c r="P5" t="s">
        <v>41</v>
      </c>
      <c r="Q5">
        <v>1.310105E-3</v>
      </c>
      <c r="R5">
        <v>9.5756049880000003</v>
      </c>
      <c r="S5">
        <v>1.025E-5</v>
      </c>
      <c r="T5">
        <v>0.51531254599999998</v>
      </c>
      <c r="U5">
        <v>1.0805400000000001E-4</v>
      </c>
      <c r="V5">
        <v>61.140809365000003</v>
      </c>
      <c r="W5">
        <v>6.0317599999999997E-3</v>
      </c>
      <c r="X5">
        <v>9.9906607110000003</v>
      </c>
      <c r="Y5">
        <v>1.6955400000000001E-4</v>
      </c>
      <c r="Z5">
        <v>3.1109106610000001</v>
      </c>
      <c r="AA5">
        <v>2.255302E-2</v>
      </c>
      <c r="AB5">
        <v>23.080080679999998</v>
      </c>
      <c r="AC5">
        <v>1.9226166999999999E-2</v>
      </c>
      <c r="AD5">
        <v>24.318514624999999</v>
      </c>
      <c r="AE5">
        <v>3.9903359999999997E-3</v>
      </c>
      <c r="AF5">
        <v>24.654599157</v>
      </c>
    </row>
    <row r="6" spans="1:32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55</v>
      </c>
      <c r="G6" t="s">
        <v>52</v>
      </c>
      <c r="H6" t="s">
        <v>53</v>
      </c>
      <c r="I6" t="s">
        <v>54</v>
      </c>
      <c r="J6" t="s">
        <v>59</v>
      </c>
      <c r="K6" t="s">
        <v>61</v>
      </c>
      <c r="L6" t="s">
        <v>60</v>
      </c>
      <c r="M6" t="s">
        <v>126</v>
      </c>
      <c r="N6">
        <v>2</v>
      </c>
      <c r="O6" t="s">
        <v>128</v>
      </c>
      <c r="P6" t="s">
        <v>41</v>
      </c>
      <c r="Q6">
        <v>5.8158899999999998E-4</v>
      </c>
      <c r="R6">
        <v>9.5545265340000007</v>
      </c>
      <c r="S6">
        <v>9.9429999999999995E-6</v>
      </c>
      <c r="T6">
        <v>0.51456358599999996</v>
      </c>
      <c r="U6">
        <v>1.04986E-4</v>
      </c>
      <c r="V6">
        <v>61.584834413000003</v>
      </c>
      <c r="W6">
        <v>6.193881E-3</v>
      </c>
      <c r="X6">
        <v>10.027197783</v>
      </c>
      <c r="Y6">
        <v>1.56716E-4</v>
      </c>
      <c r="Z6">
        <v>3.1140057149999998</v>
      </c>
      <c r="AA6">
        <v>2.4433245999999999E-2</v>
      </c>
      <c r="AB6">
        <v>23.131871228000001</v>
      </c>
      <c r="AC6">
        <v>2.5726717E-2</v>
      </c>
      <c r="AD6">
        <v>24.379276223000002</v>
      </c>
      <c r="AE6">
        <v>3.890063E-3</v>
      </c>
      <c r="AF6">
        <v>24.631769708</v>
      </c>
    </row>
    <row r="7" spans="1:32" x14ac:dyDescent="0.25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55</v>
      </c>
      <c r="G7" t="s">
        <v>52</v>
      </c>
      <c r="H7" t="s">
        <v>53</v>
      </c>
      <c r="I7" t="s">
        <v>54</v>
      </c>
      <c r="J7" t="s">
        <v>59</v>
      </c>
      <c r="K7" t="s">
        <v>61</v>
      </c>
      <c r="L7" t="s">
        <v>60</v>
      </c>
      <c r="M7" t="s">
        <v>126</v>
      </c>
      <c r="N7">
        <v>3</v>
      </c>
      <c r="O7" t="s">
        <v>129</v>
      </c>
      <c r="P7" t="s">
        <v>41</v>
      </c>
      <c r="Q7">
        <v>1.1159410000000001E-3</v>
      </c>
      <c r="R7">
        <v>9.5653763719999993</v>
      </c>
      <c r="S7">
        <v>9.5200000000000003E-6</v>
      </c>
      <c r="T7">
        <v>0.51626381200000004</v>
      </c>
      <c r="U7">
        <v>1.6540500000000001E-4</v>
      </c>
      <c r="V7">
        <v>60.390313876999997</v>
      </c>
      <c r="W7">
        <v>5.616195E-3</v>
      </c>
      <c r="X7">
        <v>10.018089732</v>
      </c>
      <c r="Y7">
        <v>1.5327200000000001E-4</v>
      </c>
      <c r="Z7">
        <v>3.1106372379999998</v>
      </c>
      <c r="AA7">
        <v>2.7674239E-2</v>
      </c>
      <c r="AB7">
        <v>23.153398907</v>
      </c>
      <c r="AC7">
        <v>2.5135142999999999E-2</v>
      </c>
      <c r="AD7">
        <v>24.401113601999999</v>
      </c>
      <c r="AE7">
        <v>3.9294409999999997E-3</v>
      </c>
      <c r="AF7">
        <v>24.615666351000002</v>
      </c>
    </row>
    <row r="8" spans="1:32" x14ac:dyDescent="0.25">
      <c r="A8" t="s">
        <v>56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57</v>
      </c>
      <c r="J8" t="s">
        <v>62</v>
      </c>
      <c r="K8" t="s">
        <v>61</v>
      </c>
      <c r="L8" t="s">
        <v>60</v>
      </c>
      <c r="M8" t="s">
        <v>126</v>
      </c>
      <c r="N8">
        <v>1</v>
      </c>
      <c r="O8" t="s">
        <v>130</v>
      </c>
      <c r="P8" t="s">
        <v>41</v>
      </c>
      <c r="Q8">
        <v>3.2471600000000001E-4</v>
      </c>
      <c r="R8">
        <v>9.4520337489999999</v>
      </c>
      <c r="S8">
        <v>8.9109999999999999E-6</v>
      </c>
      <c r="T8">
        <v>0.51529723900000002</v>
      </c>
      <c r="U8">
        <v>1.44115E-4</v>
      </c>
      <c r="V8">
        <v>34.561205237000003</v>
      </c>
      <c r="W8">
        <v>5.4649970000000001E-3</v>
      </c>
      <c r="X8">
        <v>9.9724372599999995</v>
      </c>
      <c r="Y8">
        <v>1.96703E-4</v>
      </c>
      <c r="Z8">
        <v>3.1157986289999999</v>
      </c>
      <c r="AA8">
        <v>2.6060502999999999E-2</v>
      </c>
      <c r="AB8">
        <v>12.690945737</v>
      </c>
      <c r="AC8">
        <v>2.1752256000000001E-2</v>
      </c>
      <c r="AD8">
        <v>14.146317399999999</v>
      </c>
      <c r="AE8">
        <v>3.6700589999999998E-3</v>
      </c>
      <c r="AF8">
        <v>14.158787545999999</v>
      </c>
    </row>
    <row r="9" spans="1:32" x14ac:dyDescent="0.25">
      <c r="A9" t="s">
        <v>56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57</v>
      </c>
      <c r="J9" t="s">
        <v>62</v>
      </c>
      <c r="K9" t="s">
        <v>61</v>
      </c>
      <c r="L9" t="s">
        <v>60</v>
      </c>
      <c r="M9" t="s">
        <v>126</v>
      </c>
      <c r="N9">
        <v>2</v>
      </c>
      <c r="O9" t="s">
        <v>131</v>
      </c>
      <c r="P9" t="s">
        <v>41</v>
      </c>
      <c r="Q9">
        <v>3.0834500000000002E-4</v>
      </c>
      <c r="R9">
        <v>9.4647979600000003</v>
      </c>
      <c r="S9">
        <v>9.3880000000000006E-6</v>
      </c>
      <c r="T9">
        <v>0.51472301200000004</v>
      </c>
      <c r="U9">
        <v>1.3912199999999999E-4</v>
      </c>
      <c r="V9">
        <v>34.891236608</v>
      </c>
      <c r="W9">
        <v>6.1893139999999996E-3</v>
      </c>
      <c r="X9">
        <v>9.9984114739999992</v>
      </c>
      <c r="Y9">
        <v>1.6119300000000001E-4</v>
      </c>
      <c r="Z9">
        <v>3.11553849</v>
      </c>
      <c r="AA9">
        <v>2.6149014000000002E-2</v>
      </c>
      <c r="AB9">
        <v>12.752361144</v>
      </c>
      <c r="AC9">
        <v>2.5107359999999999E-2</v>
      </c>
      <c r="AD9">
        <v>14.224964140000001</v>
      </c>
      <c r="AE9">
        <v>4.3416549999999998E-3</v>
      </c>
      <c r="AF9">
        <v>14.130993783999999</v>
      </c>
    </row>
    <row r="10" spans="1:32" x14ac:dyDescent="0.25">
      <c r="A10" t="s">
        <v>56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57</v>
      </c>
      <c r="J10" t="s">
        <v>62</v>
      </c>
      <c r="K10" t="s">
        <v>61</v>
      </c>
      <c r="L10" t="s">
        <v>60</v>
      </c>
      <c r="M10" t="s">
        <v>126</v>
      </c>
      <c r="N10">
        <v>3</v>
      </c>
      <c r="O10" t="s">
        <v>132</v>
      </c>
      <c r="P10" t="s">
        <v>41</v>
      </c>
      <c r="Q10">
        <v>3.4600599999999999E-4</v>
      </c>
      <c r="R10">
        <v>9.4644288539999994</v>
      </c>
      <c r="S10">
        <v>9.5470000000000002E-6</v>
      </c>
      <c r="T10">
        <v>0.51444409099999999</v>
      </c>
      <c r="U10">
        <v>1.4193800000000001E-4</v>
      </c>
      <c r="V10">
        <v>34.571604516000001</v>
      </c>
      <c r="W10">
        <v>5.635681E-3</v>
      </c>
      <c r="X10">
        <v>9.9823930860000001</v>
      </c>
      <c r="Y10">
        <v>2.04713E-4</v>
      </c>
      <c r="Z10">
        <v>3.1142369109999999</v>
      </c>
      <c r="AA10">
        <v>2.7783776E-2</v>
      </c>
      <c r="AB10">
        <v>12.665108412</v>
      </c>
      <c r="AC10">
        <v>2.3245943000000002E-2</v>
      </c>
      <c r="AD10">
        <v>14.168938976</v>
      </c>
      <c r="AE10">
        <v>3.837568E-3</v>
      </c>
      <c r="AF10">
        <v>14.059494651</v>
      </c>
    </row>
    <row r="11" spans="1:32" x14ac:dyDescent="0.25">
      <c r="A11" t="s">
        <v>56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57</v>
      </c>
      <c r="J11" t="s">
        <v>63</v>
      </c>
      <c r="K11" t="s">
        <v>61</v>
      </c>
      <c r="L11" t="s">
        <v>60</v>
      </c>
      <c r="M11" t="s">
        <v>126</v>
      </c>
      <c r="N11">
        <v>1</v>
      </c>
      <c r="O11" t="s">
        <v>133</v>
      </c>
      <c r="P11" t="s">
        <v>41</v>
      </c>
      <c r="Q11">
        <v>3.34748E-4</v>
      </c>
      <c r="R11">
        <v>9.4865000590000008</v>
      </c>
      <c r="S11">
        <v>8.303E-6</v>
      </c>
      <c r="T11">
        <v>0.51385415899999998</v>
      </c>
      <c r="U11">
        <v>1.3326399999999999E-4</v>
      </c>
      <c r="V11">
        <v>35.862483374</v>
      </c>
      <c r="W11">
        <v>6.1358319999999999E-3</v>
      </c>
      <c r="X11">
        <v>9.907498897</v>
      </c>
      <c r="Y11">
        <v>1.67305E-4</v>
      </c>
      <c r="Z11">
        <v>3.1182268249999998</v>
      </c>
      <c r="AA11">
        <v>2.7932864000000002E-2</v>
      </c>
      <c r="AB11">
        <v>13.756886935000001</v>
      </c>
      <c r="AC11">
        <v>2.4873976999999999E-2</v>
      </c>
      <c r="AD11">
        <v>15.169682147</v>
      </c>
      <c r="AE11">
        <v>3.9177429999999996E-3</v>
      </c>
      <c r="AF11">
        <v>16.700869436000001</v>
      </c>
    </row>
    <row r="12" spans="1:32" x14ac:dyDescent="0.25">
      <c r="A12" t="s">
        <v>56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57</v>
      </c>
      <c r="J12" t="s">
        <v>63</v>
      </c>
      <c r="K12" t="s">
        <v>61</v>
      </c>
      <c r="L12" t="s">
        <v>60</v>
      </c>
      <c r="M12" t="s">
        <v>126</v>
      </c>
      <c r="N12">
        <v>2</v>
      </c>
      <c r="O12" t="s">
        <v>134</v>
      </c>
      <c r="P12" t="s">
        <v>41</v>
      </c>
      <c r="Q12">
        <v>3.2749299999999999E-4</v>
      </c>
      <c r="R12">
        <v>9.489170992</v>
      </c>
      <c r="S12">
        <v>3.1000999999999997E-5</v>
      </c>
      <c r="T12">
        <v>0.513606758</v>
      </c>
      <c r="U12">
        <v>1.27267E-4</v>
      </c>
      <c r="V12">
        <v>36.008688012</v>
      </c>
      <c r="W12">
        <v>5.6667999999999996E-3</v>
      </c>
      <c r="X12">
        <v>9.8875911439999999</v>
      </c>
      <c r="Y12">
        <v>2.1655200000000001E-4</v>
      </c>
      <c r="Z12">
        <v>3.114041453</v>
      </c>
      <c r="AA12">
        <v>2.4364468E-2</v>
      </c>
      <c r="AB12">
        <v>13.790138182</v>
      </c>
      <c r="AC12">
        <v>2.2286731000000001E-2</v>
      </c>
      <c r="AD12">
        <v>15.200989684</v>
      </c>
      <c r="AE12">
        <v>3.9732709999999996E-3</v>
      </c>
      <c r="AF12">
        <v>16.621169098999999</v>
      </c>
    </row>
    <row r="13" spans="1:32" x14ac:dyDescent="0.25">
      <c r="A13" t="s">
        <v>56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 t="s">
        <v>57</v>
      </c>
      <c r="J13" t="s">
        <v>63</v>
      </c>
      <c r="K13" t="s">
        <v>61</v>
      </c>
      <c r="L13" t="s">
        <v>60</v>
      </c>
      <c r="M13" t="s">
        <v>126</v>
      </c>
      <c r="N13">
        <v>3</v>
      </c>
      <c r="O13" t="s">
        <v>135</v>
      </c>
      <c r="P13" t="s">
        <v>41</v>
      </c>
      <c r="Q13">
        <v>3.3552000000000001E-4</v>
      </c>
      <c r="R13">
        <v>9.4692020120000002</v>
      </c>
      <c r="S13">
        <v>1.0154E-5</v>
      </c>
      <c r="T13">
        <v>0.51470041200000005</v>
      </c>
      <c r="U13">
        <v>1.36255E-4</v>
      </c>
      <c r="V13">
        <v>36.249942891000003</v>
      </c>
      <c r="W13">
        <v>5.5793539999999999E-3</v>
      </c>
      <c r="X13">
        <v>9.8882000530000003</v>
      </c>
      <c r="Y13">
        <v>1.65155E-4</v>
      </c>
      <c r="Z13">
        <v>3.1120551700000001</v>
      </c>
      <c r="AA13">
        <v>2.4818977999999998E-2</v>
      </c>
      <c r="AB13">
        <v>13.748918744999999</v>
      </c>
      <c r="AC13">
        <v>2.5424035000000001E-2</v>
      </c>
      <c r="AD13">
        <v>15.203392368999999</v>
      </c>
      <c r="AE13">
        <v>3.6790519999999999E-3</v>
      </c>
      <c r="AF13">
        <v>16.628649025000001</v>
      </c>
    </row>
    <row r="14" spans="1:32" x14ac:dyDescent="0.25">
      <c r="A14" t="s">
        <v>56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  <c r="G14" t="s">
        <v>52</v>
      </c>
      <c r="H14" t="s">
        <v>53</v>
      </c>
      <c r="I14" t="s">
        <v>54</v>
      </c>
      <c r="J14" t="s">
        <v>59</v>
      </c>
      <c r="K14" t="s">
        <v>61</v>
      </c>
      <c r="L14" t="s">
        <v>60</v>
      </c>
      <c r="M14" t="s">
        <v>126</v>
      </c>
      <c r="N14">
        <v>1</v>
      </c>
      <c r="O14" t="s">
        <v>127</v>
      </c>
      <c r="P14" t="s">
        <v>41</v>
      </c>
      <c r="Q14">
        <v>3.3414399999999998E-4</v>
      </c>
      <c r="R14">
        <v>9.5074368820000004</v>
      </c>
      <c r="S14">
        <v>1.0489000000000001E-5</v>
      </c>
      <c r="T14">
        <v>0.51494689199999999</v>
      </c>
      <c r="U14">
        <v>1.03434E-4</v>
      </c>
      <c r="V14">
        <v>42.404132488999998</v>
      </c>
      <c r="W14">
        <v>5.1050549999999998E-3</v>
      </c>
      <c r="X14">
        <v>9.9704122280000007</v>
      </c>
      <c r="Y14">
        <v>1.81566E-4</v>
      </c>
      <c r="Z14">
        <v>3.1146928690000002</v>
      </c>
      <c r="AA14">
        <v>2.8430804E-2</v>
      </c>
      <c r="AB14">
        <v>15.339921823999999</v>
      </c>
      <c r="AC14">
        <v>2.2169016E-2</v>
      </c>
      <c r="AD14">
        <v>16.711369155</v>
      </c>
      <c r="AE14">
        <v>3.0428320000000001E-3</v>
      </c>
      <c r="AF14">
        <v>17.226315531000001</v>
      </c>
    </row>
    <row r="15" spans="1:32" x14ac:dyDescent="0.25">
      <c r="A15" t="s">
        <v>56</v>
      </c>
      <c r="B15" t="s">
        <v>47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H15" t="s">
        <v>53</v>
      </c>
      <c r="I15" t="s">
        <v>54</v>
      </c>
      <c r="J15" t="s">
        <v>59</v>
      </c>
      <c r="K15" t="s">
        <v>61</v>
      </c>
      <c r="L15" t="s">
        <v>60</v>
      </c>
      <c r="M15" t="s">
        <v>126</v>
      </c>
      <c r="N15">
        <v>2</v>
      </c>
      <c r="O15" t="s">
        <v>128</v>
      </c>
      <c r="P15" t="s">
        <v>41</v>
      </c>
      <c r="Q15">
        <v>2.83231E-4</v>
      </c>
      <c r="R15">
        <v>9.4995697690000007</v>
      </c>
      <c r="S15">
        <v>8.8769999999999999E-6</v>
      </c>
      <c r="T15">
        <v>0.51423797000000004</v>
      </c>
      <c r="U15">
        <v>1.2507499999999999E-4</v>
      </c>
      <c r="V15">
        <v>42.323890368999997</v>
      </c>
      <c r="W15">
        <v>6.0903110000000002E-3</v>
      </c>
      <c r="X15">
        <v>9.9896625700000001</v>
      </c>
      <c r="Y15">
        <v>1.7183899999999999E-4</v>
      </c>
      <c r="Z15">
        <v>3.117929943</v>
      </c>
      <c r="AA15">
        <v>2.614708E-2</v>
      </c>
      <c r="AB15">
        <v>15.352170577000001</v>
      </c>
      <c r="AC15">
        <v>2.3750819999999999E-2</v>
      </c>
      <c r="AD15">
        <v>16.739798750999999</v>
      </c>
      <c r="AE15">
        <v>3.814235E-3</v>
      </c>
      <c r="AF15">
        <v>17.224945927</v>
      </c>
    </row>
    <row r="16" spans="1:32" x14ac:dyDescent="0.25">
      <c r="A16" t="s">
        <v>56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59</v>
      </c>
      <c r="K16" t="s">
        <v>61</v>
      </c>
      <c r="L16" t="s">
        <v>60</v>
      </c>
      <c r="M16" t="s">
        <v>126</v>
      </c>
      <c r="N16">
        <v>3</v>
      </c>
      <c r="O16" t="s">
        <v>129</v>
      </c>
      <c r="P16" t="s">
        <v>41</v>
      </c>
      <c r="Q16">
        <v>2.21871E-4</v>
      </c>
      <c r="R16">
        <v>9.4993877900000001</v>
      </c>
      <c r="S16">
        <v>3.0590999999999999E-5</v>
      </c>
      <c r="T16">
        <v>0.51399863400000001</v>
      </c>
      <c r="U16">
        <v>1.37062E-4</v>
      </c>
      <c r="V16">
        <v>42.376845424999999</v>
      </c>
      <c r="W16">
        <v>5.8228079999999996E-3</v>
      </c>
      <c r="X16">
        <v>10.002552237</v>
      </c>
      <c r="Y16">
        <v>1.6366699999999999E-4</v>
      </c>
      <c r="Z16">
        <v>3.1048374010000002</v>
      </c>
      <c r="AA16">
        <v>2.7105653E-2</v>
      </c>
      <c r="AB16">
        <v>15.344077448</v>
      </c>
      <c r="AC16">
        <v>2.4319726E-2</v>
      </c>
      <c r="AD16">
        <v>16.723322487000001</v>
      </c>
      <c r="AE16">
        <v>4.096092E-3</v>
      </c>
      <c r="AF16">
        <v>17.230633884</v>
      </c>
    </row>
    <row r="17" spans="1:32" x14ac:dyDescent="0.25">
      <c r="A17" t="s">
        <v>56</v>
      </c>
      <c r="B17" t="s">
        <v>47</v>
      </c>
      <c r="C17" t="s">
        <v>48</v>
      </c>
      <c r="D17" t="s">
        <v>49</v>
      </c>
      <c r="E17" t="s">
        <v>50</v>
      </c>
      <c r="F17" t="s">
        <v>58</v>
      </c>
      <c r="G17" t="s">
        <v>52</v>
      </c>
      <c r="H17" t="s">
        <v>53</v>
      </c>
      <c r="I17" t="s">
        <v>123</v>
      </c>
      <c r="J17" t="s">
        <v>124</v>
      </c>
      <c r="K17" t="s">
        <v>61</v>
      </c>
      <c r="L17" t="s">
        <v>60</v>
      </c>
      <c r="M17" t="s">
        <v>126</v>
      </c>
      <c r="N17">
        <v>1</v>
      </c>
      <c r="O17" t="s">
        <v>136</v>
      </c>
      <c r="P17" t="s">
        <v>41</v>
      </c>
      <c r="Q17">
        <v>3.82956E-4</v>
      </c>
      <c r="R17">
        <v>9.5133345970000001</v>
      </c>
      <c r="S17">
        <v>2.6448000000000002E-5</v>
      </c>
      <c r="T17">
        <v>0.51434528099999999</v>
      </c>
      <c r="U17">
        <v>1.4568099999999999E-4</v>
      </c>
      <c r="V17">
        <v>59.617497381</v>
      </c>
      <c r="W17">
        <v>6.3365510000000002E-3</v>
      </c>
      <c r="X17">
        <v>10.040077166</v>
      </c>
      <c r="Y17">
        <v>1.7985899999999999E-4</v>
      </c>
      <c r="Z17">
        <v>3.1144693719999998</v>
      </c>
      <c r="AA17">
        <v>2.5874675999999999E-2</v>
      </c>
      <c r="AB17">
        <v>33.905265114000002</v>
      </c>
      <c r="AC17">
        <v>2.9911917E-2</v>
      </c>
      <c r="AD17">
        <v>46.317440986999998</v>
      </c>
      <c r="AE17">
        <v>8.2467960000000007E-3</v>
      </c>
      <c r="AF17">
        <v>36.431308893999997</v>
      </c>
    </row>
    <row r="18" spans="1:32" x14ac:dyDescent="0.25">
      <c r="A18" t="s">
        <v>56</v>
      </c>
      <c r="B18" t="s">
        <v>47</v>
      </c>
      <c r="C18" t="s">
        <v>48</v>
      </c>
      <c r="D18" t="s">
        <v>49</v>
      </c>
      <c r="E18" t="s">
        <v>50</v>
      </c>
      <c r="F18" t="s">
        <v>58</v>
      </c>
      <c r="G18" t="s">
        <v>52</v>
      </c>
      <c r="H18" t="s">
        <v>53</v>
      </c>
      <c r="I18" t="s">
        <v>123</v>
      </c>
      <c r="J18" t="s">
        <v>124</v>
      </c>
      <c r="K18" t="s">
        <v>61</v>
      </c>
      <c r="L18" t="s">
        <v>60</v>
      </c>
      <c r="M18" t="s">
        <v>126</v>
      </c>
      <c r="N18">
        <v>2</v>
      </c>
      <c r="O18" t="s">
        <v>137</v>
      </c>
      <c r="P18" t="s">
        <v>41</v>
      </c>
      <c r="Q18">
        <v>4.0558800000000002E-4</v>
      </c>
      <c r="R18">
        <v>9.5097660939999997</v>
      </c>
      <c r="S18">
        <v>9.9680000000000001E-6</v>
      </c>
      <c r="T18">
        <v>0.51575875100000002</v>
      </c>
      <c r="U18">
        <v>9.3653000000000006E-5</v>
      </c>
      <c r="V18">
        <v>58.806149906999998</v>
      </c>
      <c r="W18">
        <v>6.8018540000000004E-3</v>
      </c>
      <c r="X18">
        <v>10.034229431</v>
      </c>
      <c r="Y18">
        <v>1.92871E-4</v>
      </c>
      <c r="Z18">
        <v>3.1135119200000001</v>
      </c>
      <c r="AA18">
        <v>3.1637849000000003E-2</v>
      </c>
      <c r="AB18">
        <v>34.163453615000002</v>
      </c>
      <c r="AC18">
        <v>2.8991263E-2</v>
      </c>
      <c r="AD18">
        <v>46.603522408000003</v>
      </c>
      <c r="AE18">
        <v>8.3495940000000001E-3</v>
      </c>
      <c r="AF18">
        <v>36.740104381000002</v>
      </c>
    </row>
    <row r="19" spans="1:32" x14ac:dyDescent="0.25">
      <c r="A19" t="s">
        <v>56</v>
      </c>
      <c r="B19" t="s">
        <v>47</v>
      </c>
      <c r="C19" t="s">
        <v>48</v>
      </c>
      <c r="D19" t="s">
        <v>49</v>
      </c>
      <c r="E19" t="s">
        <v>50</v>
      </c>
      <c r="F19" t="s">
        <v>58</v>
      </c>
      <c r="G19" t="s">
        <v>52</v>
      </c>
      <c r="H19" t="s">
        <v>53</v>
      </c>
      <c r="I19" t="s">
        <v>123</v>
      </c>
      <c r="J19" t="s">
        <v>124</v>
      </c>
      <c r="K19" t="s">
        <v>61</v>
      </c>
      <c r="L19" t="s">
        <v>60</v>
      </c>
      <c r="M19" t="s">
        <v>126</v>
      </c>
      <c r="N19">
        <v>3</v>
      </c>
      <c r="O19" t="s">
        <v>138</v>
      </c>
      <c r="P19" t="s">
        <v>41</v>
      </c>
      <c r="Q19">
        <v>2.6626500000000001E-4</v>
      </c>
      <c r="R19">
        <v>9.5172517469999995</v>
      </c>
      <c r="S19">
        <v>2.1631999999999999E-5</v>
      </c>
      <c r="T19">
        <v>0.51383391199999995</v>
      </c>
      <c r="U19">
        <v>1.3690600000000001E-4</v>
      </c>
      <c r="V19">
        <v>59.670811817000001</v>
      </c>
      <c r="W19">
        <v>6.4990489999999998E-3</v>
      </c>
      <c r="X19">
        <v>10.033621843000001</v>
      </c>
      <c r="Y19">
        <v>1.91244E-4</v>
      </c>
      <c r="Z19">
        <v>3.1123685000000001</v>
      </c>
      <c r="AA19">
        <v>2.9405367000000002E-2</v>
      </c>
      <c r="AB19">
        <v>34.695286191000001</v>
      </c>
      <c r="AC19">
        <v>3.1256561000000002E-2</v>
      </c>
      <c r="AD19">
        <v>47.185851292999999</v>
      </c>
      <c r="AE19">
        <v>8.1717160000000007E-3</v>
      </c>
      <c r="AF19">
        <v>36.143687673000002</v>
      </c>
    </row>
    <row r="20" spans="1:32" x14ac:dyDescent="0.25">
      <c r="A20" t="s">
        <v>56</v>
      </c>
      <c r="B20" t="s">
        <v>47</v>
      </c>
      <c r="C20" t="s">
        <v>48</v>
      </c>
      <c r="D20" t="s">
        <v>49</v>
      </c>
      <c r="E20" t="s">
        <v>50</v>
      </c>
      <c r="F20" t="s">
        <v>58</v>
      </c>
      <c r="G20" t="s">
        <v>52</v>
      </c>
      <c r="H20" t="s">
        <v>53</v>
      </c>
      <c r="I20" t="s">
        <v>54</v>
      </c>
      <c r="J20" t="s">
        <v>59</v>
      </c>
      <c r="K20" t="s">
        <v>61</v>
      </c>
      <c r="L20" t="s">
        <v>60</v>
      </c>
      <c r="M20" t="s">
        <v>126</v>
      </c>
      <c r="N20">
        <v>1</v>
      </c>
      <c r="O20" t="s">
        <v>127</v>
      </c>
      <c r="P20" t="s">
        <v>41</v>
      </c>
      <c r="Q20">
        <v>3.3618E-4</v>
      </c>
      <c r="R20">
        <v>296.616058931</v>
      </c>
      <c r="S20">
        <v>1.2353E-5</v>
      </c>
      <c r="T20">
        <v>0.51523528200000002</v>
      </c>
      <c r="U20">
        <v>1.71239E-4</v>
      </c>
      <c r="V20">
        <v>61.220720872000001</v>
      </c>
      <c r="W20">
        <v>6.658003E-3</v>
      </c>
      <c r="X20">
        <v>12.594219553</v>
      </c>
      <c r="Y20">
        <v>1.6449499999999999E-4</v>
      </c>
      <c r="Z20">
        <v>3.1198198540000002</v>
      </c>
      <c r="AA20">
        <v>2.1607973999999999E-2</v>
      </c>
      <c r="AB20">
        <v>34.297380038999997</v>
      </c>
      <c r="AC20">
        <v>2.2728865000000001E-2</v>
      </c>
      <c r="AD20">
        <v>48.015327806000002</v>
      </c>
      <c r="AE20">
        <v>9.1679450000000003E-3</v>
      </c>
      <c r="AF20">
        <v>37.747274597999997</v>
      </c>
    </row>
    <row r="21" spans="1:32" x14ac:dyDescent="0.25">
      <c r="A21" t="s">
        <v>56</v>
      </c>
      <c r="B21" t="s">
        <v>47</v>
      </c>
      <c r="C21" t="s">
        <v>48</v>
      </c>
      <c r="D21" t="s">
        <v>49</v>
      </c>
      <c r="E21" t="s">
        <v>50</v>
      </c>
      <c r="F21" t="s">
        <v>58</v>
      </c>
      <c r="G21" t="s">
        <v>52</v>
      </c>
      <c r="H21" t="s">
        <v>53</v>
      </c>
      <c r="I21" t="s">
        <v>54</v>
      </c>
      <c r="J21" t="s">
        <v>59</v>
      </c>
      <c r="K21" t="s">
        <v>61</v>
      </c>
      <c r="L21" t="s">
        <v>60</v>
      </c>
      <c r="M21" t="s">
        <v>126</v>
      </c>
      <c r="N21">
        <v>2</v>
      </c>
      <c r="O21" t="s">
        <v>128</v>
      </c>
      <c r="P21" t="s">
        <v>41</v>
      </c>
      <c r="Q21">
        <v>4.4063400000000002E-4</v>
      </c>
      <c r="R21">
        <v>9.3674215360000002</v>
      </c>
      <c r="S21">
        <v>9.3300000000000005E-6</v>
      </c>
      <c r="T21">
        <v>0.51501606799999999</v>
      </c>
      <c r="U21">
        <v>1.4180200000000001E-4</v>
      </c>
      <c r="V21">
        <v>61.616225761000003</v>
      </c>
      <c r="W21">
        <v>6.5202009999999998E-3</v>
      </c>
      <c r="X21">
        <v>9.8584798899999999</v>
      </c>
      <c r="Y21">
        <v>1.89717E-4</v>
      </c>
      <c r="Z21">
        <v>3.1125155250000001</v>
      </c>
      <c r="AA21">
        <v>2.8363352000000001E-2</v>
      </c>
      <c r="AB21">
        <v>34.397526499999998</v>
      </c>
      <c r="AC21">
        <v>2.5279569000000002E-2</v>
      </c>
      <c r="AD21">
        <v>48.005842154</v>
      </c>
      <c r="AE21">
        <v>8.755924E-3</v>
      </c>
      <c r="AF21">
        <v>37.896164972999998</v>
      </c>
    </row>
    <row r="22" spans="1:32" x14ac:dyDescent="0.25">
      <c r="A22" t="s">
        <v>56</v>
      </c>
      <c r="B22" t="s">
        <v>47</v>
      </c>
      <c r="C22" t="s">
        <v>48</v>
      </c>
      <c r="D22" t="s">
        <v>49</v>
      </c>
      <c r="E22" t="s">
        <v>50</v>
      </c>
      <c r="F22" t="s">
        <v>58</v>
      </c>
      <c r="G22" t="s">
        <v>52</v>
      </c>
      <c r="H22" t="s">
        <v>53</v>
      </c>
      <c r="I22" t="s">
        <v>54</v>
      </c>
      <c r="J22" t="s">
        <v>59</v>
      </c>
      <c r="K22" t="s">
        <v>61</v>
      </c>
      <c r="L22" t="s">
        <v>60</v>
      </c>
      <c r="M22" t="s">
        <v>126</v>
      </c>
      <c r="N22">
        <v>3</v>
      </c>
      <c r="O22" t="s">
        <v>129</v>
      </c>
      <c r="P22" t="s">
        <v>41</v>
      </c>
      <c r="Q22">
        <v>2.8319400000000001E-4</v>
      </c>
      <c r="R22">
        <v>9.4015718429999993</v>
      </c>
      <c r="S22">
        <v>9.5470000000000002E-6</v>
      </c>
      <c r="T22">
        <v>0.51330999300000002</v>
      </c>
      <c r="U22">
        <v>1.2263399999999999E-4</v>
      </c>
      <c r="V22">
        <v>62.727199319999997</v>
      </c>
      <c r="W22">
        <v>6.3194699999999998E-3</v>
      </c>
      <c r="X22">
        <v>9.8546621010000006</v>
      </c>
      <c r="Y22">
        <v>1.69753E-4</v>
      </c>
      <c r="Z22">
        <v>3.1144670900000002</v>
      </c>
      <c r="AA22">
        <v>2.6449203000000001E-2</v>
      </c>
      <c r="AB22">
        <v>34.458932582000003</v>
      </c>
      <c r="AC22">
        <v>2.9424265000000002E-2</v>
      </c>
      <c r="AD22">
        <v>47.765254474000002</v>
      </c>
      <c r="AE22">
        <v>7.9131089999999998E-3</v>
      </c>
      <c r="AF22">
        <v>37.507386685</v>
      </c>
    </row>
    <row r="23" spans="1:32" x14ac:dyDescent="0.25">
      <c r="A23" t="s">
        <v>56</v>
      </c>
      <c r="B23" t="s">
        <v>47</v>
      </c>
      <c r="C23" t="s">
        <v>48</v>
      </c>
      <c r="D23" t="s">
        <v>49</v>
      </c>
      <c r="E23" t="s">
        <v>50</v>
      </c>
      <c r="F23" t="s">
        <v>55</v>
      </c>
      <c r="G23" t="s">
        <v>52</v>
      </c>
      <c r="H23" t="s">
        <v>53</v>
      </c>
      <c r="I23" t="s">
        <v>57</v>
      </c>
      <c r="J23" t="s">
        <v>62</v>
      </c>
      <c r="K23" t="s">
        <v>61</v>
      </c>
      <c r="L23" t="s">
        <v>60</v>
      </c>
      <c r="M23" t="s">
        <v>126</v>
      </c>
      <c r="N23">
        <v>1</v>
      </c>
      <c r="O23" t="s">
        <v>130</v>
      </c>
      <c r="P23" t="s">
        <v>41</v>
      </c>
      <c r="Q23">
        <v>7.2732199999999997E-4</v>
      </c>
      <c r="R23">
        <v>9.4109777440000002</v>
      </c>
      <c r="S23">
        <v>9.5859999999999994E-6</v>
      </c>
      <c r="T23">
        <v>0.51460626300000001</v>
      </c>
      <c r="U23">
        <v>1.4233400000000001E-4</v>
      </c>
      <c r="V23">
        <v>29.893811783</v>
      </c>
      <c r="W23">
        <v>6.1100549999999997E-3</v>
      </c>
      <c r="X23">
        <v>9.9043092559999995</v>
      </c>
      <c r="Y23">
        <v>1.6248799999999999E-4</v>
      </c>
      <c r="Z23">
        <v>3.1189418710000001</v>
      </c>
      <c r="AA23">
        <v>3.1078521000000001E-2</v>
      </c>
      <c r="AB23">
        <v>12.963390468</v>
      </c>
      <c r="AC23">
        <v>2.3258549999999999E-2</v>
      </c>
      <c r="AD23">
        <v>14.600415864</v>
      </c>
      <c r="AE23">
        <v>3.6191330000000001E-3</v>
      </c>
      <c r="AF23">
        <v>15.166822257</v>
      </c>
    </row>
    <row r="24" spans="1:32" x14ac:dyDescent="0.25">
      <c r="A24" t="s">
        <v>56</v>
      </c>
      <c r="B24" t="s">
        <v>47</v>
      </c>
      <c r="C24" t="s">
        <v>48</v>
      </c>
      <c r="D24" t="s">
        <v>49</v>
      </c>
      <c r="E24" t="s">
        <v>50</v>
      </c>
      <c r="F24" t="s">
        <v>55</v>
      </c>
      <c r="G24" t="s">
        <v>52</v>
      </c>
      <c r="H24" t="s">
        <v>53</v>
      </c>
      <c r="I24" t="s">
        <v>57</v>
      </c>
      <c r="J24" t="s">
        <v>62</v>
      </c>
      <c r="K24" t="s">
        <v>61</v>
      </c>
      <c r="L24" t="s">
        <v>60</v>
      </c>
      <c r="M24" t="s">
        <v>126</v>
      </c>
      <c r="N24">
        <v>2</v>
      </c>
      <c r="O24" t="s">
        <v>131</v>
      </c>
      <c r="P24" t="s">
        <v>41</v>
      </c>
      <c r="Q24">
        <v>1.020144E-3</v>
      </c>
      <c r="R24">
        <v>9.4190745800000002</v>
      </c>
      <c r="S24">
        <v>2.3203000000000001E-5</v>
      </c>
      <c r="T24">
        <v>0.51620391899999996</v>
      </c>
      <c r="U24">
        <v>1.3291099999999999E-4</v>
      </c>
      <c r="V24">
        <v>29.672587886999999</v>
      </c>
      <c r="W24">
        <v>6.0778689999999996E-3</v>
      </c>
      <c r="X24">
        <v>9.886401674</v>
      </c>
      <c r="Y24">
        <v>1.5749000000000001E-4</v>
      </c>
      <c r="Z24">
        <v>3.118965126</v>
      </c>
      <c r="AA24">
        <v>2.4953600999999999E-2</v>
      </c>
      <c r="AB24">
        <v>13.031068992</v>
      </c>
      <c r="AC24">
        <v>1.9756793000000002E-2</v>
      </c>
      <c r="AD24">
        <v>14.669464561</v>
      </c>
      <c r="AE24">
        <v>4.1395670000000002E-3</v>
      </c>
      <c r="AF24">
        <v>15.195971179000001</v>
      </c>
    </row>
    <row r="25" spans="1:32" x14ac:dyDescent="0.25">
      <c r="A25" t="s">
        <v>56</v>
      </c>
      <c r="B25" t="s">
        <v>47</v>
      </c>
      <c r="C25" t="s">
        <v>48</v>
      </c>
      <c r="D25" t="s">
        <v>49</v>
      </c>
      <c r="E25" t="s">
        <v>50</v>
      </c>
      <c r="F25" t="s">
        <v>55</v>
      </c>
      <c r="G25" t="s">
        <v>52</v>
      </c>
      <c r="H25" t="s">
        <v>53</v>
      </c>
      <c r="I25" t="s">
        <v>57</v>
      </c>
      <c r="J25" t="s">
        <v>62</v>
      </c>
      <c r="K25" t="s">
        <v>61</v>
      </c>
      <c r="L25" t="s">
        <v>60</v>
      </c>
      <c r="M25" t="s">
        <v>126</v>
      </c>
      <c r="N25">
        <v>3</v>
      </c>
      <c r="O25" t="s">
        <v>132</v>
      </c>
      <c r="P25" t="s">
        <v>41</v>
      </c>
      <c r="Q25">
        <v>8.7819600000000003E-4</v>
      </c>
      <c r="R25">
        <v>9.4265103379999999</v>
      </c>
      <c r="S25">
        <v>7.8669999999999994E-6</v>
      </c>
      <c r="T25">
        <v>0.51649322099999995</v>
      </c>
      <c r="U25">
        <v>1.47455E-4</v>
      </c>
      <c r="V25">
        <v>29.699744645999999</v>
      </c>
      <c r="W25">
        <v>5.8204279999999999E-3</v>
      </c>
      <c r="X25">
        <v>9.8812167219999996</v>
      </c>
      <c r="Y25">
        <v>1.69455E-4</v>
      </c>
      <c r="Z25">
        <v>3.108476032</v>
      </c>
      <c r="AA25">
        <v>2.1742356000000001E-2</v>
      </c>
      <c r="AB25">
        <v>13.030080916999999</v>
      </c>
      <c r="AC25">
        <v>2.1240487999999998E-2</v>
      </c>
      <c r="AD25">
        <v>14.65747762</v>
      </c>
      <c r="AE25">
        <v>3.178878E-3</v>
      </c>
      <c r="AF25">
        <v>15.107935324</v>
      </c>
    </row>
    <row r="26" spans="1:32" x14ac:dyDescent="0.25">
      <c r="A26" t="s">
        <v>56</v>
      </c>
      <c r="B26" t="s">
        <v>47</v>
      </c>
      <c r="C26" t="s">
        <v>48</v>
      </c>
      <c r="D26" t="s">
        <v>49</v>
      </c>
      <c r="E26" t="s">
        <v>50</v>
      </c>
      <c r="F26" t="s">
        <v>55</v>
      </c>
      <c r="G26" t="s">
        <v>52</v>
      </c>
      <c r="H26" t="s">
        <v>53</v>
      </c>
      <c r="I26" t="s">
        <v>57</v>
      </c>
      <c r="J26" t="s">
        <v>63</v>
      </c>
      <c r="K26" t="s">
        <v>61</v>
      </c>
      <c r="L26" t="s">
        <v>60</v>
      </c>
      <c r="M26" t="s">
        <v>126</v>
      </c>
      <c r="N26">
        <v>1</v>
      </c>
      <c r="O26" t="s">
        <v>133</v>
      </c>
      <c r="P26" t="s">
        <v>41</v>
      </c>
      <c r="Q26">
        <v>6.1240000000000003E-4</v>
      </c>
      <c r="R26">
        <v>9.4322633850000006</v>
      </c>
      <c r="S26">
        <v>1.1090000000000001E-5</v>
      </c>
      <c r="T26">
        <v>0.51545961100000004</v>
      </c>
      <c r="U26">
        <v>1.3373599999999999E-4</v>
      </c>
      <c r="V26">
        <v>32.180292309999999</v>
      </c>
      <c r="W26">
        <v>6.135929E-3</v>
      </c>
      <c r="X26">
        <v>9.8816429780000004</v>
      </c>
      <c r="Y26">
        <v>1.6899600000000001E-4</v>
      </c>
      <c r="Z26">
        <v>3.1169905820000001</v>
      </c>
      <c r="AA26">
        <v>2.4819504999999999E-2</v>
      </c>
      <c r="AB26">
        <v>13.458724685</v>
      </c>
      <c r="AC26">
        <v>1.9004804E-2</v>
      </c>
      <c r="AD26">
        <v>15.062415526000001</v>
      </c>
      <c r="AE26">
        <v>4.3897149999999998E-3</v>
      </c>
      <c r="AF26">
        <v>15.567656491999999</v>
      </c>
    </row>
    <row r="27" spans="1:32" x14ac:dyDescent="0.25">
      <c r="A27" t="s">
        <v>56</v>
      </c>
      <c r="B27" t="s">
        <v>47</v>
      </c>
      <c r="C27" t="s">
        <v>48</v>
      </c>
      <c r="D27" t="s">
        <v>49</v>
      </c>
      <c r="E27" t="s">
        <v>50</v>
      </c>
      <c r="F27" t="s">
        <v>55</v>
      </c>
      <c r="G27" t="s">
        <v>52</v>
      </c>
      <c r="H27" t="s">
        <v>53</v>
      </c>
      <c r="I27" t="s">
        <v>57</v>
      </c>
      <c r="J27" t="s">
        <v>63</v>
      </c>
      <c r="K27" t="s">
        <v>61</v>
      </c>
      <c r="L27" t="s">
        <v>60</v>
      </c>
      <c r="M27" t="s">
        <v>126</v>
      </c>
      <c r="N27">
        <v>2</v>
      </c>
      <c r="O27" t="s">
        <v>134</v>
      </c>
      <c r="P27" t="s">
        <v>41</v>
      </c>
      <c r="Q27">
        <v>2.2003510000000001E-3</v>
      </c>
      <c r="R27">
        <v>295.033501075</v>
      </c>
      <c r="S27">
        <v>2.8968000000000001E-5</v>
      </c>
      <c r="T27">
        <v>0.51532985499999995</v>
      </c>
      <c r="U27">
        <v>1.4981E-4</v>
      </c>
      <c r="V27">
        <v>32.704378259999999</v>
      </c>
      <c r="W27">
        <v>5.6628069999999997E-3</v>
      </c>
      <c r="X27">
        <v>12.599832351</v>
      </c>
      <c r="Y27">
        <v>1.5301299999999999E-4</v>
      </c>
      <c r="Z27">
        <v>3.1111390999999999</v>
      </c>
      <c r="AA27">
        <v>2.3532803000000001E-2</v>
      </c>
      <c r="AB27">
        <v>13.542317057</v>
      </c>
      <c r="AC27">
        <v>1.8555149E-2</v>
      </c>
      <c r="AD27">
        <v>15.146089194</v>
      </c>
      <c r="AE27">
        <v>4.4503390000000002E-3</v>
      </c>
      <c r="AF27">
        <v>15.646140579000001</v>
      </c>
    </row>
    <row r="28" spans="1:32" x14ac:dyDescent="0.25">
      <c r="A28" t="s">
        <v>56</v>
      </c>
      <c r="B28" t="s">
        <v>47</v>
      </c>
      <c r="C28" t="s">
        <v>48</v>
      </c>
      <c r="D28" t="s">
        <v>49</v>
      </c>
      <c r="E28" t="s">
        <v>50</v>
      </c>
      <c r="F28" t="s">
        <v>55</v>
      </c>
      <c r="G28" t="s">
        <v>52</v>
      </c>
      <c r="H28" t="s">
        <v>53</v>
      </c>
      <c r="I28" t="s">
        <v>57</v>
      </c>
      <c r="J28" t="s">
        <v>63</v>
      </c>
      <c r="K28" t="s">
        <v>61</v>
      </c>
      <c r="L28" t="s">
        <v>60</v>
      </c>
      <c r="M28" t="s">
        <v>126</v>
      </c>
      <c r="N28">
        <v>3</v>
      </c>
      <c r="O28" t="s">
        <v>135</v>
      </c>
      <c r="P28" t="s">
        <v>41</v>
      </c>
      <c r="Q28">
        <v>6.6855500000000004E-4</v>
      </c>
      <c r="R28">
        <v>9.4419159520000004</v>
      </c>
      <c r="S28">
        <v>1.0375E-5</v>
      </c>
      <c r="T28">
        <v>0.51472209700000005</v>
      </c>
      <c r="U28">
        <v>1.4273500000000001E-4</v>
      </c>
      <c r="V28">
        <v>32.280815627999999</v>
      </c>
      <c r="W28">
        <v>6.0839379999999997E-3</v>
      </c>
      <c r="X28">
        <v>9.8914616379999991</v>
      </c>
      <c r="Y28">
        <v>1.5386299999999999E-4</v>
      </c>
      <c r="Z28">
        <v>3.1082690940000002</v>
      </c>
      <c r="AA28">
        <v>2.4382501000000001E-2</v>
      </c>
      <c r="AB28">
        <v>13.485871323</v>
      </c>
      <c r="AC28">
        <v>2.3570251E-2</v>
      </c>
      <c r="AD28">
        <v>15.08275531</v>
      </c>
      <c r="AE28">
        <v>4.3626469999999999E-3</v>
      </c>
      <c r="AF28">
        <v>15.515442197</v>
      </c>
    </row>
    <row r="29" spans="1:32" x14ac:dyDescent="0.25">
      <c r="A29" t="s">
        <v>56</v>
      </c>
      <c r="B29" t="s">
        <v>47</v>
      </c>
      <c r="C29" t="s">
        <v>48</v>
      </c>
      <c r="D29" t="s">
        <v>49</v>
      </c>
      <c r="E29" t="s">
        <v>50</v>
      </c>
      <c r="F29" t="s">
        <v>55</v>
      </c>
      <c r="G29" t="s">
        <v>52</v>
      </c>
      <c r="H29" t="s">
        <v>53</v>
      </c>
      <c r="I29" t="s">
        <v>54</v>
      </c>
      <c r="J29" t="s">
        <v>59</v>
      </c>
      <c r="K29" t="s">
        <v>61</v>
      </c>
      <c r="L29" t="s">
        <v>60</v>
      </c>
      <c r="M29" t="s">
        <v>126</v>
      </c>
      <c r="N29">
        <v>1</v>
      </c>
      <c r="O29" t="s">
        <v>127</v>
      </c>
      <c r="P29" t="s">
        <v>41</v>
      </c>
      <c r="Q29">
        <v>7.3371799999999996E-4</v>
      </c>
      <c r="R29">
        <v>9.3295654470000002</v>
      </c>
      <c r="S29">
        <v>4.2660999999999997E-5</v>
      </c>
      <c r="T29">
        <v>0.51701990200000003</v>
      </c>
      <c r="U29">
        <v>1.44315E-4</v>
      </c>
      <c r="V29">
        <v>38.189469846000001</v>
      </c>
      <c r="W29">
        <v>5.9923140000000003E-3</v>
      </c>
      <c r="X29">
        <v>9.821927573</v>
      </c>
      <c r="Y29">
        <v>1.5498500000000001E-4</v>
      </c>
      <c r="Z29">
        <v>3.118733508</v>
      </c>
      <c r="AA29">
        <v>2.8003371999999999E-2</v>
      </c>
      <c r="AB29">
        <v>15.976408842</v>
      </c>
      <c r="AC29">
        <v>2.6397898E-2</v>
      </c>
      <c r="AD29">
        <v>17.364002660000001</v>
      </c>
      <c r="AE29">
        <v>4.3069980000000002E-3</v>
      </c>
      <c r="AF29">
        <v>17.642430589</v>
      </c>
    </row>
    <row r="30" spans="1:32" x14ac:dyDescent="0.25">
      <c r="A30" t="s">
        <v>56</v>
      </c>
      <c r="B30" t="s">
        <v>47</v>
      </c>
      <c r="C30" t="s">
        <v>48</v>
      </c>
      <c r="D30" t="s">
        <v>49</v>
      </c>
      <c r="E30" t="s">
        <v>50</v>
      </c>
      <c r="F30" t="s">
        <v>55</v>
      </c>
      <c r="G30" t="s">
        <v>52</v>
      </c>
      <c r="H30" t="s">
        <v>53</v>
      </c>
      <c r="I30" t="s">
        <v>54</v>
      </c>
      <c r="J30" t="s">
        <v>59</v>
      </c>
      <c r="K30" t="s">
        <v>61</v>
      </c>
      <c r="L30" t="s">
        <v>60</v>
      </c>
      <c r="M30" t="s">
        <v>126</v>
      </c>
      <c r="N30">
        <v>2</v>
      </c>
      <c r="O30" t="s">
        <v>128</v>
      </c>
      <c r="P30" t="s">
        <v>41</v>
      </c>
      <c r="Q30">
        <v>7.1958799999999996E-4</v>
      </c>
      <c r="R30">
        <v>9.3459136669999996</v>
      </c>
      <c r="S30">
        <v>2.6267000000000001E-5</v>
      </c>
      <c r="T30">
        <v>0.51539941700000003</v>
      </c>
      <c r="U30">
        <v>1.2193000000000001E-4</v>
      </c>
      <c r="V30">
        <v>38.501060514999999</v>
      </c>
      <c r="W30">
        <v>5.7869530000000001E-3</v>
      </c>
      <c r="X30">
        <v>9.8300294170000004</v>
      </c>
      <c r="Y30">
        <v>1.8635799999999999E-4</v>
      </c>
      <c r="Z30">
        <v>3.1064782399999999</v>
      </c>
      <c r="AA30">
        <v>3.1416738E-2</v>
      </c>
      <c r="AB30">
        <v>15.974998931</v>
      </c>
      <c r="AC30">
        <v>2.9004043E-2</v>
      </c>
      <c r="AD30">
        <v>17.372496558000002</v>
      </c>
      <c r="AE30">
        <v>3.9915990000000002E-3</v>
      </c>
      <c r="AF30">
        <v>17.661370749</v>
      </c>
    </row>
    <row r="31" spans="1:32" x14ac:dyDescent="0.25">
      <c r="A31" t="s">
        <v>56</v>
      </c>
      <c r="B31" t="s">
        <v>47</v>
      </c>
      <c r="C31" t="s">
        <v>48</v>
      </c>
      <c r="D31" t="s">
        <v>49</v>
      </c>
      <c r="E31" t="s">
        <v>50</v>
      </c>
      <c r="F31" t="s">
        <v>55</v>
      </c>
      <c r="G31" t="s">
        <v>52</v>
      </c>
      <c r="H31" t="s">
        <v>53</v>
      </c>
      <c r="I31" t="s">
        <v>54</v>
      </c>
      <c r="J31" t="s">
        <v>59</v>
      </c>
      <c r="K31" t="s">
        <v>61</v>
      </c>
      <c r="L31" t="s">
        <v>60</v>
      </c>
      <c r="M31" t="s">
        <v>126</v>
      </c>
      <c r="N31">
        <v>3</v>
      </c>
      <c r="O31" t="s">
        <v>129</v>
      </c>
      <c r="P31" t="s">
        <v>41</v>
      </c>
      <c r="Q31">
        <v>7.6840299999999997E-4</v>
      </c>
      <c r="R31">
        <v>9.3326545759999995</v>
      </c>
      <c r="S31">
        <v>9.7729999999999994E-6</v>
      </c>
      <c r="T31">
        <v>0.51576176200000001</v>
      </c>
      <c r="U31">
        <v>1.2921699999999999E-4</v>
      </c>
      <c r="V31">
        <v>38.211304691999999</v>
      </c>
      <c r="W31">
        <v>5.8678080000000004E-3</v>
      </c>
      <c r="X31">
        <v>9.8157439289999999</v>
      </c>
      <c r="Y31">
        <v>1.6179599999999999E-4</v>
      </c>
      <c r="Z31">
        <v>3.1126362740000002</v>
      </c>
      <c r="AA31">
        <v>3.0095131000000001E-2</v>
      </c>
      <c r="AB31">
        <v>15.985608812000001</v>
      </c>
      <c r="AC31">
        <v>2.7481531999999999E-2</v>
      </c>
      <c r="AD31">
        <v>17.374715368</v>
      </c>
      <c r="AE31">
        <v>4.2338699999999998E-3</v>
      </c>
      <c r="AF31">
        <v>17.649895085000001</v>
      </c>
    </row>
  </sheetData>
  <sortState ref="A1:AI300">
    <sortCondition ref="P1:P3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zoomScale="98" zoomScaleNormal="98" workbookViewId="0">
      <pane ySplit="1" topLeftCell="A2" activePane="bottomLeft" state="frozen"/>
      <selection activeCell="N1" sqref="N1"/>
      <selection pane="bottomLeft" activeCell="AO26" sqref="AO26:AO31"/>
    </sheetView>
  </sheetViews>
  <sheetFormatPr defaultRowHeight="15" x14ac:dyDescent="0.25"/>
  <cols>
    <col min="1" max="1" width="22.42578125" customWidth="1"/>
    <col min="2" max="2" width="6.7109375" bestFit="1" customWidth="1"/>
    <col min="6" max="6" width="13.42578125" bestFit="1" customWidth="1"/>
    <col min="9" max="9" width="16.7109375" bestFit="1" customWidth="1"/>
    <col min="10" max="10" width="16.42578125" bestFit="1" customWidth="1"/>
    <col min="14" max="14" width="2" bestFit="1" customWidth="1"/>
    <col min="17" max="17" width="9.28515625" customWidth="1"/>
    <col min="23" max="23" width="9.140625" style="1"/>
    <col min="29" max="29" width="9.140625" style="1"/>
    <col min="34" max="34" width="9.140625" style="8"/>
    <col min="35" max="35" width="9.140625" style="1"/>
    <col min="42" max="42" width="9.140625" style="1"/>
  </cols>
  <sheetData>
    <row r="1" spans="1:43" x14ac:dyDescent="0.25">
      <c r="A1" t="s">
        <v>65</v>
      </c>
      <c r="B1" t="s">
        <v>66</v>
      </c>
      <c r="C1" t="s">
        <v>67</v>
      </c>
      <c r="D1" t="s">
        <v>77</v>
      </c>
      <c r="E1" t="s">
        <v>68</v>
      </c>
      <c r="F1" t="s">
        <v>69</v>
      </c>
      <c r="G1" t="s">
        <v>70</v>
      </c>
      <c r="H1" t="s">
        <v>23</v>
      </c>
      <c r="I1" t="s">
        <v>78</v>
      </c>
      <c r="J1" t="s">
        <v>71</v>
      </c>
      <c r="K1" t="s">
        <v>72</v>
      </c>
      <c r="L1" t="s">
        <v>91</v>
      </c>
      <c r="M1" t="s">
        <v>74</v>
      </c>
      <c r="N1" t="s">
        <v>75</v>
      </c>
      <c r="O1" t="s">
        <v>92</v>
      </c>
      <c r="P1" t="s">
        <v>93</v>
      </c>
      <c r="Q1" t="s">
        <v>80</v>
      </c>
      <c r="R1" t="s">
        <v>35</v>
      </c>
      <c r="S1" t="s">
        <v>36</v>
      </c>
      <c r="T1" t="s">
        <v>20</v>
      </c>
      <c r="U1" t="s">
        <v>21</v>
      </c>
      <c r="V1" t="s">
        <v>22</v>
      </c>
      <c r="W1" s="1" t="s">
        <v>23</v>
      </c>
      <c r="X1" t="s">
        <v>81</v>
      </c>
      <c r="Y1" t="s">
        <v>82</v>
      </c>
      <c r="Z1" t="s">
        <v>83</v>
      </c>
      <c r="AA1" t="s">
        <v>84</v>
      </c>
      <c r="AB1" t="s">
        <v>24</v>
      </c>
      <c r="AC1" s="1" t="s">
        <v>25</v>
      </c>
      <c r="AD1" t="s">
        <v>26</v>
      </c>
      <c r="AE1" t="s">
        <v>103</v>
      </c>
      <c r="AF1" t="s">
        <v>104</v>
      </c>
      <c r="AG1" t="s">
        <v>105</v>
      </c>
      <c r="AH1" s="8" t="s">
        <v>106</v>
      </c>
      <c r="AI1" s="1" t="s">
        <v>30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s="1" t="s">
        <v>2</v>
      </c>
      <c r="AQ1" t="s">
        <v>27</v>
      </c>
    </row>
    <row r="2" spans="1:43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59</v>
      </c>
      <c r="K2" t="s">
        <v>61</v>
      </c>
      <c r="L2" t="s">
        <v>60</v>
      </c>
      <c r="M2" t="s">
        <v>126</v>
      </c>
      <c r="N2">
        <v>1</v>
      </c>
      <c r="O2" t="s">
        <v>56</v>
      </c>
      <c r="P2" t="s">
        <v>64</v>
      </c>
      <c r="Q2" t="s">
        <v>41</v>
      </c>
      <c r="T2">
        <v>5.6010000000000002E-6</v>
      </c>
      <c r="U2">
        <v>7.2846E-5</v>
      </c>
      <c r="V2">
        <v>1.50326E-4</v>
      </c>
      <c r="W2">
        <v>2.4762027230000001</v>
      </c>
      <c r="AB2">
        <v>4.3043511E-2</v>
      </c>
      <c r="AC2">
        <v>11.382968486999999</v>
      </c>
      <c r="AD2">
        <v>0.18460702000000001</v>
      </c>
      <c r="AE2">
        <v>1.5982400000000001E-4</v>
      </c>
      <c r="AF2">
        <v>4.9233499999999999E-4</v>
      </c>
      <c r="AG2">
        <v>4.5595400000000001E-4</v>
      </c>
      <c r="AH2">
        <v>5.289484871</v>
      </c>
      <c r="AI2" s="1">
        <f>AE2+AF2+AH2</f>
        <v>5.2901370300000004</v>
      </c>
      <c r="AN2">
        <v>1.4282300000000001E-4</v>
      </c>
      <c r="AO2">
        <v>43.779439218999997</v>
      </c>
      <c r="AP2" s="1">
        <f>AK2+AM2+AO2</f>
        <v>43.779439218999997</v>
      </c>
      <c r="AQ2">
        <v>9.5860890000000008E-3</v>
      </c>
    </row>
    <row r="3" spans="1:43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59</v>
      </c>
      <c r="K3" t="s">
        <v>61</v>
      </c>
      <c r="L3" t="s">
        <v>60</v>
      </c>
      <c r="M3" t="s">
        <v>126</v>
      </c>
      <c r="N3">
        <v>2</v>
      </c>
      <c r="O3" t="s">
        <v>56</v>
      </c>
      <c r="P3" t="s">
        <v>64</v>
      </c>
      <c r="Q3" t="s">
        <v>41</v>
      </c>
      <c r="T3">
        <v>4.9690000000000002E-6</v>
      </c>
      <c r="U3">
        <v>7.0024000000000006E-5</v>
      </c>
      <c r="V3">
        <v>1.3872099999999999E-4</v>
      </c>
      <c r="W3">
        <v>2.4754818140000001</v>
      </c>
      <c r="AB3">
        <v>3.8539298999999999E-2</v>
      </c>
      <c r="AC3">
        <v>11.343203292</v>
      </c>
      <c r="AD3">
        <v>0.142012429</v>
      </c>
      <c r="AE3">
        <v>1.7566000000000001E-4</v>
      </c>
      <c r="AF3">
        <v>8.8519999999999993E-6</v>
      </c>
      <c r="AG3">
        <v>1.3900699999999999E-4</v>
      </c>
      <c r="AH3">
        <v>5.285599489</v>
      </c>
      <c r="AI3" s="1">
        <f t="shared" ref="AI3:AI25" si="0">AE3+AF3+AH3</f>
        <v>5.2857840009999997</v>
      </c>
      <c r="AN3">
        <v>1.4459100000000001E-4</v>
      </c>
      <c r="AO3">
        <v>44.491450798000002</v>
      </c>
      <c r="AP3" s="1">
        <f t="shared" ref="AP3:AP25" si="1">AK3+AM3+AO3</f>
        <v>44.491450798000002</v>
      </c>
      <c r="AQ3">
        <v>8.9869770000000002E-3</v>
      </c>
    </row>
    <row r="4" spans="1:43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59</v>
      </c>
      <c r="K4" t="s">
        <v>61</v>
      </c>
      <c r="L4" t="s">
        <v>60</v>
      </c>
      <c r="M4" t="s">
        <v>126</v>
      </c>
      <c r="N4">
        <v>3</v>
      </c>
      <c r="O4" t="s">
        <v>56</v>
      </c>
      <c r="P4" t="s">
        <v>64</v>
      </c>
      <c r="Q4" t="s">
        <v>41</v>
      </c>
      <c r="T4">
        <v>6.2299999999999996E-6</v>
      </c>
      <c r="U4">
        <v>6.3324999999999994E-5</v>
      </c>
      <c r="V4">
        <v>1.28035E-4</v>
      </c>
      <c r="W4">
        <v>2.4826486029999999</v>
      </c>
      <c r="AB4">
        <v>4.2279731000000001E-2</v>
      </c>
      <c r="AC4">
        <v>11.355635679000001</v>
      </c>
      <c r="AD4">
        <v>0.15689667800000001</v>
      </c>
      <c r="AE4">
        <v>1.57682E-4</v>
      </c>
      <c r="AF4">
        <v>1.0022E-5</v>
      </c>
      <c r="AG4">
        <v>1.2764100000000001E-4</v>
      </c>
      <c r="AH4">
        <v>5.2928694920000003</v>
      </c>
      <c r="AI4" s="1">
        <f t="shared" si="0"/>
        <v>5.2930371960000002</v>
      </c>
      <c r="AN4">
        <v>1.4729000000000001E-4</v>
      </c>
      <c r="AO4">
        <v>45.664099731</v>
      </c>
      <c r="AP4" s="1">
        <f t="shared" si="1"/>
        <v>45.664099731</v>
      </c>
      <c r="AQ4">
        <v>9.5852469999999999E-3</v>
      </c>
    </row>
    <row r="5" spans="1:43" x14ac:dyDescent="0.25">
      <c r="A5" t="s">
        <v>56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57</v>
      </c>
      <c r="J5" t="s">
        <v>62</v>
      </c>
      <c r="K5" t="s">
        <v>61</v>
      </c>
      <c r="L5" t="s">
        <v>60</v>
      </c>
      <c r="M5" t="s">
        <v>126</v>
      </c>
      <c r="N5">
        <v>1</v>
      </c>
      <c r="O5" t="s">
        <v>56</v>
      </c>
      <c r="P5" t="s">
        <v>64</v>
      </c>
      <c r="Q5" t="s">
        <v>41</v>
      </c>
      <c r="T5">
        <v>6.1789999999999996E-6</v>
      </c>
      <c r="U5">
        <v>1.00926E-4</v>
      </c>
      <c r="V5">
        <v>1.5448799999999999E-4</v>
      </c>
      <c r="W5">
        <v>2.4704929299999998</v>
      </c>
      <c r="AB5">
        <v>4.7201661999999998E-2</v>
      </c>
      <c r="AC5">
        <v>4.7626152389999996</v>
      </c>
      <c r="AD5">
        <v>6.6564959000000007E-2</v>
      </c>
      <c r="AE5">
        <v>4.4119500000000002E-4</v>
      </c>
      <c r="AF5">
        <v>7.9459999999999998E-6</v>
      </c>
      <c r="AG5">
        <v>1.5132200000000001E-4</v>
      </c>
      <c r="AH5">
        <v>5.3009507669999998</v>
      </c>
      <c r="AI5" s="1">
        <f t="shared" si="0"/>
        <v>5.3013999079999996</v>
      </c>
      <c r="AN5">
        <v>1.18238E-4</v>
      </c>
      <c r="AO5">
        <v>22.016358768</v>
      </c>
      <c r="AP5" s="1">
        <f t="shared" si="1"/>
        <v>22.016358768</v>
      </c>
      <c r="AQ5">
        <v>1.2312462999999999E-2</v>
      </c>
    </row>
    <row r="6" spans="1:43" x14ac:dyDescent="0.25">
      <c r="A6" t="s">
        <v>56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57</v>
      </c>
      <c r="J6" t="s">
        <v>62</v>
      </c>
      <c r="K6" t="s">
        <v>61</v>
      </c>
      <c r="L6" t="s">
        <v>60</v>
      </c>
      <c r="M6" t="s">
        <v>126</v>
      </c>
      <c r="N6">
        <v>2</v>
      </c>
      <c r="O6" t="s">
        <v>56</v>
      </c>
      <c r="P6" t="s">
        <v>64</v>
      </c>
      <c r="Q6" t="s">
        <v>41</v>
      </c>
      <c r="T6">
        <v>6.0789999999999997E-6</v>
      </c>
      <c r="U6">
        <v>6.4556999999999999E-5</v>
      </c>
      <c r="V6">
        <v>1.36687E-4</v>
      </c>
      <c r="W6">
        <v>2.4739857750000001</v>
      </c>
      <c r="AB6">
        <v>4.8932969999999999E-2</v>
      </c>
      <c r="AC6">
        <v>5.1208906189999999</v>
      </c>
      <c r="AD6">
        <v>0.41815173999999999</v>
      </c>
      <c r="AE6">
        <v>3.1344700000000001E-4</v>
      </c>
      <c r="AF6">
        <v>9.3700000000000001E-6</v>
      </c>
      <c r="AG6">
        <v>1.2591600000000001E-4</v>
      </c>
      <c r="AH6">
        <v>5.2904099970000003</v>
      </c>
      <c r="AI6" s="1">
        <f t="shared" si="0"/>
        <v>5.2907328140000001</v>
      </c>
      <c r="AN6">
        <v>1.5541099999999999E-4</v>
      </c>
      <c r="AO6">
        <v>21.995251124999999</v>
      </c>
      <c r="AP6" s="1">
        <f t="shared" si="1"/>
        <v>21.995251124999999</v>
      </c>
      <c r="AQ6">
        <v>1.2308972E-2</v>
      </c>
    </row>
    <row r="7" spans="1:43" x14ac:dyDescent="0.25">
      <c r="A7" t="s">
        <v>56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57</v>
      </c>
      <c r="J7" t="s">
        <v>62</v>
      </c>
      <c r="K7" t="s">
        <v>61</v>
      </c>
      <c r="L7" t="s">
        <v>60</v>
      </c>
      <c r="M7" t="s">
        <v>126</v>
      </c>
      <c r="N7">
        <v>3</v>
      </c>
      <c r="O7" t="s">
        <v>56</v>
      </c>
      <c r="P7" t="s">
        <v>64</v>
      </c>
      <c r="Q7" t="s">
        <v>41</v>
      </c>
      <c r="T7">
        <v>6.567E-6</v>
      </c>
      <c r="U7">
        <v>6.7230000000000005E-5</v>
      </c>
      <c r="V7">
        <v>1.57761E-4</v>
      </c>
      <c r="W7">
        <v>2.4711129760000001</v>
      </c>
      <c r="AB7">
        <v>3.9590067E-2</v>
      </c>
      <c r="AC7">
        <v>4.7960348709999998</v>
      </c>
      <c r="AD7">
        <v>9.5638161999999999E-2</v>
      </c>
      <c r="AE7">
        <v>5.0048400000000004E-4</v>
      </c>
      <c r="AF7">
        <v>8.5869999999999993E-6</v>
      </c>
      <c r="AG7">
        <v>1.39825E-4</v>
      </c>
      <c r="AH7">
        <v>5.2915671010000001</v>
      </c>
      <c r="AI7" s="1">
        <f t="shared" si="0"/>
        <v>5.2920761719999998</v>
      </c>
      <c r="AN7">
        <v>1.69431E-4</v>
      </c>
      <c r="AO7">
        <v>22.002154214000001</v>
      </c>
      <c r="AP7" s="1">
        <f t="shared" si="1"/>
        <v>22.002154214000001</v>
      </c>
      <c r="AQ7">
        <v>1.2095557E-2</v>
      </c>
    </row>
    <row r="8" spans="1:43" x14ac:dyDescent="0.25">
      <c r="A8" t="s">
        <v>56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57</v>
      </c>
      <c r="J8" t="s">
        <v>63</v>
      </c>
      <c r="K8" t="s">
        <v>61</v>
      </c>
      <c r="L8" t="s">
        <v>60</v>
      </c>
      <c r="M8" t="s">
        <v>126</v>
      </c>
      <c r="N8">
        <v>1</v>
      </c>
      <c r="O8" t="s">
        <v>56</v>
      </c>
      <c r="P8" t="s">
        <v>64</v>
      </c>
      <c r="Q8" t="s">
        <v>41</v>
      </c>
      <c r="T8">
        <v>2.9556199999999997E-4</v>
      </c>
      <c r="U8">
        <v>7.1746000000000001E-5</v>
      </c>
      <c r="V8">
        <v>1.53012E-4</v>
      </c>
      <c r="W8">
        <v>2.4788177349999998</v>
      </c>
      <c r="AB8">
        <v>4.6516083E-2</v>
      </c>
      <c r="AC8">
        <v>4.7893217640000003</v>
      </c>
      <c r="AD8">
        <v>8.1484773999999996E-2</v>
      </c>
      <c r="AE8">
        <v>4.22516E-4</v>
      </c>
      <c r="AF8">
        <v>8.9220000000000003E-6</v>
      </c>
      <c r="AG8">
        <v>1.2735900000000001E-4</v>
      </c>
      <c r="AH8">
        <v>5.2954580729999998</v>
      </c>
      <c r="AI8" s="1">
        <f t="shared" si="0"/>
        <v>5.2958895109999995</v>
      </c>
      <c r="AN8">
        <v>9.4006999999999996E-5</v>
      </c>
      <c r="AO8">
        <v>23.287832812000001</v>
      </c>
      <c r="AP8" s="1">
        <f t="shared" si="1"/>
        <v>23.287832812000001</v>
      </c>
      <c r="AQ8">
        <v>1.2224339000000001E-2</v>
      </c>
    </row>
    <row r="9" spans="1:43" x14ac:dyDescent="0.25">
      <c r="A9" t="s">
        <v>56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57</v>
      </c>
      <c r="J9" t="s">
        <v>63</v>
      </c>
      <c r="K9" t="s">
        <v>61</v>
      </c>
      <c r="L9" t="s">
        <v>60</v>
      </c>
      <c r="M9" t="s">
        <v>126</v>
      </c>
      <c r="N9">
        <v>2</v>
      </c>
      <c r="O9" t="s">
        <v>56</v>
      </c>
      <c r="P9" t="s">
        <v>64</v>
      </c>
      <c r="Q9" t="s">
        <v>41</v>
      </c>
      <c r="T9">
        <v>3.9336299999999998E-4</v>
      </c>
      <c r="U9">
        <v>7.3020000000000002E-5</v>
      </c>
      <c r="V9">
        <v>1.5238299999999999E-4</v>
      </c>
      <c r="W9">
        <v>2.4698478920000002</v>
      </c>
      <c r="AB9">
        <v>3.4824526000000001E-2</v>
      </c>
      <c r="AC9">
        <v>4.9329445620000003</v>
      </c>
      <c r="AD9">
        <v>0.23533365000000001</v>
      </c>
      <c r="AE9">
        <v>5.0369900000000003E-4</v>
      </c>
      <c r="AF9">
        <v>9.3670000000000003E-6</v>
      </c>
      <c r="AG9">
        <v>1.34284E-4</v>
      </c>
      <c r="AH9">
        <v>5.2817190199999997</v>
      </c>
      <c r="AI9" s="1">
        <f t="shared" si="0"/>
        <v>5.2822320859999996</v>
      </c>
      <c r="AN9">
        <v>1.5901899999999999E-4</v>
      </c>
      <c r="AO9">
        <v>23.312812220000001</v>
      </c>
      <c r="AP9" s="1">
        <f t="shared" si="1"/>
        <v>23.312812220000001</v>
      </c>
      <c r="AQ9">
        <v>1.2501996E-2</v>
      </c>
    </row>
    <row r="10" spans="1:43" x14ac:dyDescent="0.25">
      <c r="A10" t="s">
        <v>56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57</v>
      </c>
      <c r="J10" t="s">
        <v>63</v>
      </c>
      <c r="K10" t="s">
        <v>61</v>
      </c>
      <c r="L10" t="s">
        <v>60</v>
      </c>
      <c r="M10" t="s">
        <v>126</v>
      </c>
      <c r="N10">
        <v>3</v>
      </c>
      <c r="O10" t="s">
        <v>56</v>
      </c>
      <c r="P10" t="s">
        <v>64</v>
      </c>
      <c r="Q10" t="s">
        <v>41</v>
      </c>
      <c r="T10">
        <v>4.2500300000000002E-4</v>
      </c>
      <c r="U10">
        <v>6.5825000000000001E-5</v>
      </c>
      <c r="V10">
        <v>1.3577700000000001E-4</v>
      </c>
      <c r="W10">
        <v>2.4821916310000001</v>
      </c>
      <c r="AB10">
        <v>4.6538357000000002E-2</v>
      </c>
      <c r="AC10">
        <v>5.1010773120000001</v>
      </c>
      <c r="AD10">
        <v>0.40439784600000001</v>
      </c>
      <c r="AE10">
        <v>6.1717E-4</v>
      </c>
      <c r="AF10">
        <v>9.1589999999999999E-6</v>
      </c>
      <c r="AG10">
        <v>1.2973600000000001E-4</v>
      </c>
      <c r="AH10">
        <v>5.2895663580000001</v>
      </c>
      <c r="AI10" s="1">
        <f t="shared" si="0"/>
        <v>5.2901926870000002</v>
      </c>
      <c r="AN10">
        <v>1.4835900000000001E-4</v>
      </c>
      <c r="AO10">
        <v>23.365670787999999</v>
      </c>
      <c r="AP10" s="1">
        <f t="shared" si="1"/>
        <v>23.365670787999999</v>
      </c>
      <c r="AQ10">
        <v>1.2572042E-2</v>
      </c>
    </row>
    <row r="11" spans="1:43" x14ac:dyDescent="0.25">
      <c r="A11" t="s">
        <v>56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59</v>
      </c>
      <c r="K11" t="s">
        <v>61</v>
      </c>
      <c r="L11" t="s">
        <v>60</v>
      </c>
      <c r="M11" t="s">
        <v>126</v>
      </c>
      <c r="N11">
        <v>1</v>
      </c>
      <c r="O11" t="s">
        <v>56</v>
      </c>
      <c r="P11" t="s">
        <v>64</v>
      </c>
      <c r="Q11" t="s">
        <v>41</v>
      </c>
      <c r="T11">
        <v>5.9789999999999998E-6</v>
      </c>
      <c r="U11">
        <v>4.0769100000000001E-4</v>
      </c>
      <c r="V11">
        <v>2.71246E-4</v>
      </c>
      <c r="W11">
        <v>2.47936091</v>
      </c>
      <c r="AB11">
        <v>3.9224259999999997E-2</v>
      </c>
      <c r="AC11">
        <v>7.8777343389999999</v>
      </c>
      <c r="AD11">
        <v>0.111485232</v>
      </c>
      <c r="AE11">
        <v>1.7886900000000001E-4</v>
      </c>
      <c r="AF11">
        <v>1.1701E-5</v>
      </c>
      <c r="AG11">
        <v>1.32807E-4</v>
      </c>
      <c r="AH11">
        <v>5.2829974139999996</v>
      </c>
      <c r="AI11" s="1">
        <f t="shared" si="0"/>
        <v>5.2831879839999996</v>
      </c>
      <c r="AN11">
        <v>1.54556E-4</v>
      </c>
      <c r="AO11">
        <v>26.753830854</v>
      </c>
      <c r="AP11" s="1">
        <f t="shared" si="1"/>
        <v>26.753830854</v>
      </c>
      <c r="AQ11">
        <v>1.2293495999999999E-2</v>
      </c>
    </row>
    <row r="12" spans="1:43" x14ac:dyDescent="0.25">
      <c r="A12" t="s">
        <v>56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59</v>
      </c>
      <c r="K12" t="s">
        <v>61</v>
      </c>
      <c r="L12" t="s">
        <v>60</v>
      </c>
      <c r="M12" t="s">
        <v>126</v>
      </c>
      <c r="N12">
        <v>2</v>
      </c>
      <c r="O12" t="s">
        <v>56</v>
      </c>
      <c r="P12" t="s">
        <v>64</v>
      </c>
      <c r="Q12" t="s">
        <v>41</v>
      </c>
      <c r="T12">
        <v>5.395E-6</v>
      </c>
      <c r="U12">
        <v>4.3342599999999999E-4</v>
      </c>
      <c r="V12">
        <v>4.4995799999999998E-4</v>
      </c>
      <c r="W12">
        <v>2.472179063</v>
      </c>
      <c r="AB12">
        <v>3.8533321000000002E-2</v>
      </c>
      <c r="AC12">
        <v>7.8413052509999996</v>
      </c>
      <c r="AD12">
        <v>8.4798382000000005E-2</v>
      </c>
      <c r="AE12">
        <v>1.7623699999999999E-4</v>
      </c>
      <c r="AF12">
        <v>4.8482400000000002E-4</v>
      </c>
      <c r="AG12">
        <v>4.6175799999999999E-4</v>
      </c>
      <c r="AH12">
        <v>5.283215738</v>
      </c>
      <c r="AI12" s="1">
        <f t="shared" si="0"/>
        <v>5.2838767989999997</v>
      </c>
      <c r="AN12">
        <v>1.5199699999999999E-4</v>
      </c>
      <c r="AO12">
        <v>26.716531908</v>
      </c>
      <c r="AP12" s="1">
        <f t="shared" si="1"/>
        <v>26.716531908</v>
      </c>
      <c r="AQ12">
        <v>1.2604805E-2</v>
      </c>
    </row>
    <row r="13" spans="1:43" x14ac:dyDescent="0.25">
      <c r="A13" t="s">
        <v>56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 t="s">
        <v>54</v>
      </c>
      <c r="J13" t="s">
        <v>59</v>
      </c>
      <c r="K13" t="s">
        <v>61</v>
      </c>
      <c r="L13" t="s">
        <v>60</v>
      </c>
      <c r="M13" t="s">
        <v>126</v>
      </c>
      <c r="N13">
        <v>3</v>
      </c>
      <c r="O13" t="s">
        <v>56</v>
      </c>
      <c r="P13" t="s">
        <v>64</v>
      </c>
      <c r="Q13" t="s">
        <v>41</v>
      </c>
      <c r="T13">
        <v>4.7330000000000003E-6</v>
      </c>
      <c r="U13">
        <v>4.5996900000000001E-4</v>
      </c>
      <c r="V13">
        <v>4.2969299999999998E-4</v>
      </c>
      <c r="W13">
        <v>2.4771845849999998</v>
      </c>
      <c r="AB13">
        <v>4.5718332E-2</v>
      </c>
      <c r="AC13">
        <v>7.8349377589999998</v>
      </c>
      <c r="AD13">
        <v>7.0975786999999999E-2</v>
      </c>
      <c r="AE13">
        <v>1.6686899999999999E-4</v>
      </c>
      <c r="AF13">
        <v>4.9664499999999999E-4</v>
      </c>
      <c r="AG13">
        <v>4.56797E-4</v>
      </c>
      <c r="AH13">
        <v>5.2893292660000002</v>
      </c>
      <c r="AI13" s="1">
        <f t="shared" si="0"/>
        <v>5.2899927800000004</v>
      </c>
      <c r="AN13">
        <v>1.5329800000000001E-4</v>
      </c>
      <c r="AO13">
        <v>26.764710889</v>
      </c>
      <c r="AP13" s="1">
        <f t="shared" si="1"/>
        <v>26.764710889</v>
      </c>
      <c r="AQ13">
        <v>1.30102E-2</v>
      </c>
    </row>
    <row r="14" spans="1:43" x14ac:dyDescent="0.25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 t="s">
        <v>55</v>
      </c>
      <c r="G14" t="s">
        <v>52</v>
      </c>
      <c r="H14" t="s">
        <v>53</v>
      </c>
      <c r="I14" t="s">
        <v>54</v>
      </c>
      <c r="J14" t="s">
        <v>59</v>
      </c>
      <c r="K14" t="s">
        <v>61</v>
      </c>
      <c r="L14" t="s">
        <v>60</v>
      </c>
      <c r="M14" t="s">
        <v>126</v>
      </c>
      <c r="N14">
        <v>1</v>
      </c>
      <c r="O14" t="s">
        <v>56</v>
      </c>
      <c r="P14" t="s">
        <v>64</v>
      </c>
      <c r="Q14" t="s">
        <v>41</v>
      </c>
      <c r="T14">
        <v>5.7230000000000001E-6</v>
      </c>
      <c r="U14">
        <v>6.7198000000000003E-5</v>
      </c>
      <c r="V14">
        <v>1.5338400000000001E-4</v>
      </c>
      <c r="W14">
        <v>2.5206038949999998</v>
      </c>
      <c r="AB14">
        <v>8.2949027999999994E-2</v>
      </c>
      <c r="AC14">
        <v>11.497223163999999</v>
      </c>
      <c r="AD14">
        <v>0.29113406400000003</v>
      </c>
      <c r="AE14">
        <v>1.65644E-4</v>
      </c>
      <c r="AF14">
        <v>4.8918699999999998E-4</v>
      </c>
      <c r="AG14">
        <v>4.1935799999999999E-4</v>
      </c>
      <c r="AH14">
        <v>5.29016778</v>
      </c>
      <c r="AI14" s="1">
        <f t="shared" si="0"/>
        <v>5.2908226110000003</v>
      </c>
      <c r="AJ14">
        <v>1.2641900000000001E-4</v>
      </c>
      <c r="AK14">
        <v>7.4920382400000003</v>
      </c>
      <c r="AL14">
        <v>0.74306503400000001</v>
      </c>
      <c r="AM14">
        <v>6.5013236000000002E-2</v>
      </c>
      <c r="AN14">
        <v>2.4919489999999998E-3</v>
      </c>
      <c r="AO14">
        <v>34.256965819999998</v>
      </c>
      <c r="AP14" s="1">
        <f t="shared" si="1"/>
        <v>41.814017295999996</v>
      </c>
      <c r="AQ14">
        <v>1.673181E-2</v>
      </c>
    </row>
    <row r="15" spans="1:43" x14ac:dyDescent="0.25">
      <c r="A15" t="s">
        <v>46</v>
      </c>
      <c r="B15" t="s">
        <v>47</v>
      </c>
      <c r="C15" t="s">
        <v>48</v>
      </c>
      <c r="D15" t="s">
        <v>49</v>
      </c>
      <c r="E15" t="s">
        <v>50</v>
      </c>
      <c r="F15" t="s">
        <v>55</v>
      </c>
      <c r="G15" t="s">
        <v>52</v>
      </c>
      <c r="H15" t="s">
        <v>53</v>
      </c>
      <c r="I15" t="s">
        <v>54</v>
      </c>
      <c r="J15" t="s">
        <v>59</v>
      </c>
      <c r="K15" t="s">
        <v>61</v>
      </c>
      <c r="L15" t="s">
        <v>60</v>
      </c>
      <c r="M15" t="s">
        <v>126</v>
      </c>
      <c r="N15">
        <v>2</v>
      </c>
      <c r="O15" t="s">
        <v>56</v>
      </c>
      <c r="P15" t="s">
        <v>64</v>
      </c>
      <c r="Q15" t="s">
        <v>41</v>
      </c>
      <c r="T15">
        <v>6.7150000000000001E-6</v>
      </c>
      <c r="U15">
        <v>7.0876000000000004E-5</v>
      </c>
      <c r="V15">
        <v>1.4006000000000001E-4</v>
      </c>
      <c r="W15">
        <v>2.4894201730000001</v>
      </c>
      <c r="AB15">
        <v>4.0741500999999999E-2</v>
      </c>
      <c r="AC15">
        <v>11.378251818000001</v>
      </c>
      <c r="AD15">
        <v>0.180154331</v>
      </c>
      <c r="AE15">
        <v>1.50216E-4</v>
      </c>
      <c r="AF15">
        <v>4.9563899999999998E-4</v>
      </c>
      <c r="AG15">
        <v>5.2147000000000001E-4</v>
      </c>
      <c r="AH15">
        <v>5.2891443039999997</v>
      </c>
      <c r="AI15" s="1">
        <f t="shared" si="0"/>
        <v>5.2897901589999998</v>
      </c>
      <c r="AJ15">
        <v>1.47878E-4</v>
      </c>
      <c r="AK15">
        <v>7.4866472709999998</v>
      </c>
      <c r="AL15">
        <v>0.72934613100000001</v>
      </c>
      <c r="AM15">
        <v>6.5848589999999999E-2</v>
      </c>
      <c r="AN15">
        <v>2.923859E-3</v>
      </c>
      <c r="AO15">
        <v>34.856423630999998</v>
      </c>
      <c r="AP15" s="1">
        <f t="shared" si="1"/>
        <v>42.408919491999995</v>
      </c>
      <c r="AQ15">
        <v>1.6921979E-2</v>
      </c>
    </row>
    <row r="16" spans="1:43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55</v>
      </c>
      <c r="G16" t="s">
        <v>52</v>
      </c>
      <c r="H16" t="s">
        <v>53</v>
      </c>
      <c r="I16" t="s">
        <v>54</v>
      </c>
      <c r="J16" t="s">
        <v>59</v>
      </c>
      <c r="K16" t="s">
        <v>61</v>
      </c>
      <c r="L16" t="s">
        <v>60</v>
      </c>
      <c r="M16" t="s">
        <v>126</v>
      </c>
      <c r="N16">
        <v>3</v>
      </c>
      <c r="O16" t="s">
        <v>56</v>
      </c>
      <c r="P16" t="s">
        <v>64</v>
      </c>
      <c r="Q16" t="s">
        <v>41</v>
      </c>
      <c r="T16">
        <v>8.2400000000000007E-6</v>
      </c>
      <c r="U16">
        <v>6.8153999999999998E-5</v>
      </c>
      <c r="V16">
        <v>1.42139E-4</v>
      </c>
      <c r="W16">
        <v>2.4827353720000001</v>
      </c>
      <c r="AB16">
        <v>4.4173895999999997E-2</v>
      </c>
      <c r="AC16">
        <v>11.345320523</v>
      </c>
      <c r="AD16">
        <v>0.14641859800000001</v>
      </c>
      <c r="AE16">
        <v>1.48639E-4</v>
      </c>
      <c r="AF16">
        <v>4.9000499999999995E-4</v>
      </c>
      <c r="AG16">
        <v>4.2427699999999998E-4</v>
      </c>
      <c r="AH16">
        <v>5.2789827479999998</v>
      </c>
      <c r="AI16" s="1">
        <f t="shared" si="0"/>
        <v>5.2796213920000001</v>
      </c>
      <c r="AJ16">
        <v>9.3462999999999996E-5</v>
      </c>
      <c r="AK16">
        <v>7.488203156</v>
      </c>
      <c r="AL16">
        <v>0.73672254199999998</v>
      </c>
      <c r="AM16">
        <v>6.6672229E-2</v>
      </c>
      <c r="AN16">
        <v>4.2223130000000001E-3</v>
      </c>
      <c r="AO16">
        <v>33.710363911999998</v>
      </c>
      <c r="AP16" s="1">
        <f t="shared" si="1"/>
        <v>41.265239297000001</v>
      </c>
      <c r="AQ16">
        <v>1.7098933E-2</v>
      </c>
    </row>
    <row r="17" spans="1:43" x14ac:dyDescent="0.25">
      <c r="A17" t="s">
        <v>56</v>
      </c>
      <c r="B17" t="s">
        <v>47</v>
      </c>
      <c r="C17" t="s">
        <v>48</v>
      </c>
      <c r="D17" t="s">
        <v>49</v>
      </c>
      <c r="E17" t="s">
        <v>50</v>
      </c>
      <c r="F17" t="s">
        <v>55</v>
      </c>
      <c r="G17" t="s">
        <v>52</v>
      </c>
      <c r="H17" t="s">
        <v>53</v>
      </c>
      <c r="I17" t="s">
        <v>57</v>
      </c>
      <c r="J17" t="s">
        <v>62</v>
      </c>
      <c r="K17" t="s">
        <v>61</v>
      </c>
      <c r="L17" t="s">
        <v>60</v>
      </c>
      <c r="M17" t="s">
        <v>126</v>
      </c>
      <c r="N17">
        <v>1</v>
      </c>
      <c r="O17" t="s">
        <v>56</v>
      </c>
      <c r="P17" t="s">
        <v>64</v>
      </c>
      <c r="Q17" t="s">
        <v>41</v>
      </c>
      <c r="T17">
        <v>5.6080000000000003E-6</v>
      </c>
      <c r="U17">
        <v>7.1781999999999998E-5</v>
      </c>
      <c r="V17">
        <v>1.5192600000000001E-4</v>
      </c>
      <c r="W17">
        <v>2.4795068320000002</v>
      </c>
      <c r="AB17">
        <v>5.2385165999999997E-2</v>
      </c>
      <c r="AC17">
        <v>5.0856935300000004</v>
      </c>
      <c r="AD17">
        <v>0.390596687</v>
      </c>
      <c r="AE17">
        <v>1.63702E-4</v>
      </c>
      <c r="AF17">
        <v>1.0006E-5</v>
      </c>
      <c r="AG17">
        <v>1.02308E-4</v>
      </c>
      <c r="AH17">
        <v>5.2884911409999997</v>
      </c>
      <c r="AI17" s="1">
        <f t="shared" si="0"/>
        <v>5.2886648489999999</v>
      </c>
      <c r="AJ17">
        <v>1.55007E-4</v>
      </c>
      <c r="AK17">
        <v>2.2377679449999999</v>
      </c>
      <c r="AL17">
        <v>0.29039532299999998</v>
      </c>
      <c r="AM17">
        <v>6.7028890999999993E-2</v>
      </c>
      <c r="AN17">
        <v>4.7317269999999998E-3</v>
      </c>
      <c r="AO17">
        <v>14.720175276999999</v>
      </c>
      <c r="AP17" s="1">
        <f t="shared" si="1"/>
        <v>17.024972113</v>
      </c>
      <c r="AQ17">
        <v>1.3057475000000001E-2</v>
      </c>
    </row>
    <row r="18" spans="1:43" x14ac:dyDescent="0.25">
      <c r="A18" t="s">
        <v>56</v>
      </c>
      <c r="B18" t="s">
        <v>47</v>
      </c>
      <c r="C18" t="s">
        <v>48</v>
      </c>
      <c r="D18" t="s">
        <v>49</v>
      </c>
      <c r="E18" t="s">
        <v>50</v>
      </c>
      <c r="F18" t="s">
        <v>55</v>
      </c>
      <c r="G18" t="s">
        <v>52</v>
      </c>
      <c r="H18" t="s">
        <v>53</v>
      </c>
      <c r="I18" t="s">
        <v>57</v>
      </c>
      <c r="J18" t="s">
        <v>62</v>
      </c>
      <c r="K18" t="s">
        <v>61</v>
      </c>
      <c r="L18" t="s">
        <v>60</v>
      </c>
      <c r="M18" t="s">
        <v>126</v>
      </c>
      <c r="N18">
        <v>2</v>
      </c>
      <c r="O18" t="s">
        <v>56</v>
      </c>
      <c r="P18" t="s">
        <v>64</v>
      </c>
      <c r="Q18" t="s">
        <v>41</v>
      </c>
      <c r="T18">
        <v>7.3300000000000001E-6</v>
      </c>
      <c r="U18">
        <v>7.1625999999999995E-5</v>
      </c>
      <c r="V18">
        <v>1.4843500000000001E-4</v>
      </c>
      <c r="W18">
        <v>2.4762748330000002</v>
      </c>
      <c r="AB18">
        <v>4.5808371000000001E-2</v>
      </c>
      <c r="AC18">
        <v>5.1158066550000001</v>
      </c>
      <c r="AD18">
        <v>0.41625694800000002</v>
      </c>
      <c r="AE18">
        <v>1.70225E-4</v>
      </c>
      <c r="AF18">
        <v>1.1357E-5</v>
      </c>
      <c r="AG18">
        <v>1.5602300000000001E-4</v>
      </c>
      <c r="AH18">
        <v>5.2969982160000004</v>
      </c>
      <c r="AI18" s="1">
        <f t="shared" si="0"/>
        <v>5.2971797980000002</v>
      </c>
      <c r="AJ18">
        <v>1.5134299999999999E-4</v>
      </c>
      <c r="AK18">
        <v>2.239251812</v>
      </c>
      <c r="AL18">
        <v>0.29284561999999997</v>
      </c>
      <c r="AM18">
        <v>6.8567030000000001E-2</v>
      </c>
      <c r="AN18">
        <v>6.4562889999999996E-3</v>
      </c>
      <c r="AO18">
        <v>14.459695969</v>
      </c>
      <c r="AP18" s="1">
        <f t="shared" si="1"/>
        <v>16.767514811000002</v>
      </c>
      <c r="AQ18">
        <v>1.3232081E-2</v>
      </c>
    </row>
    <row r="19" spans="1:43" x14ac:dyDescent="0.25">
      <c r="A19" t="s">
        <v>56</v>
      </c>
      <c r="B19" t="s">
        <v>47</v>
      </c>
      <c r="C19" t="s">
        <v>48</v>
      </c>
      <c r="D19" t="s">
        <v>49</v>
      </c>
      <c r="E19" t="s">
        <v>50</v>
      </c>
      <c r="F19" t="s">
        <v>55</v>
      </c>
      <c r="G19" t="s">
        <v>52</v>
      </c>
      <c r="H19" t="s">
        <v>53</v>
      </c>
      <c r="I19" t="s">
        <v>57</v>
      </c>
      <c r="J19" t="s">
        <v>62</v>
      </c>
      <c r="K19" t="s">
        <v>61</v>
      </c>
      <c r="L19" t="s">
        <v>60</v>
      </c>
      <c r="M19" t="s">
        <v>126</v>
      </c>
      <c r="N19">
        <v>3</v>
      </c>
      <c r="O19" t="s">
        <v>56</v>
      </c>
      <c r="P19" t="s">
        <v>64</v>
      </c>
      <c r="Q19" t="s">
        <v>41</v>
      </c>
      <c r="T19">
        <v>6.5030000000000002E-6</v>
      </c>
      <c r="U19">
        <v>6.9616999999999994E-5</v>
      </c>
      <c r="V19">
        <v>1.45012E-4</v>
      </c>
      <c r="W19">
        <v>2.477232882</v>
      </c>
      <c r="AB19">
        <v>4.3351375999999997E-2</v>
      </c>
      <c r="AC19">
        <v>5.1083439090000002</v>
      </c>
      <c r="AD19">
        <v>0.41516316800000003</v>
      </c>
      <c r="AE19">
        <v>1.8614400000000001E-4</v>
      </c>
      <c r="AF19">
        <v>1.0069E-5</v>
      </c>
      <c r="AG19">
        <v>1.3401099999999999E-4</v>
      </c>
      <c r="AH19">
        <v>5.2904446829999996</v>
      </c>
      <c r="AI19" s="1">
        <f t="shared" si="0"/>
        <v>5.2906408959999993</v>
      </c>
      <c r="AJ19">
        <v>1.4920999999999999E-4</v>
      </c>
      <c r="AK19">
        <v>2.2385085020000002</v>
      </c>
      <c r="AL19">
        <v>0.29052131399999997</v>
      </c>
      <c r="AM19">
        <v>6.8946565000000001E-2</v>
      </c>
      <c r="AN19">
        <v>6.1269979999999998E-3</v>
      </c>
      <c r="AO19">
        <v>14.501010888</v>
      </c>
      <c r="AP19" s="1">
        <f t="shared" si="1"/>
        <v>16.808465954999999</v>
      </c>
      <c r="AQ19">
        <v>1.3032953E-2</v>
      </c>
    </row>
    <row r="20" spans="1:43" x14ac:dyDescent="0.25">
      <c r="A20" t="s">
        <v>56</v>
      </c>
      <c r="B20" t="s">
        <v>47</v>
      </c>
      <c r="C20" t="s">
        <v>48</v>
      </c>
      <c r="D20" t="s">
        <v>49</v>
      </c>
      <c r="E20" t="s">
        <v>50</v>
      </c>
      <c r="F20" t="s">
        <v>55</v>
      </c>
      <c r="G20" t="s">
        <v>52</v>
      </c>
      <c r="H20" t="s">
        <v>53</v>
      </c>
      <c r="I20" t="s">
        <v>57</v>
      </c>
      <c r="J20" t="s">
        <v>63</v>
      </c>
      <c r="K20" t="s">
        <v>61</v>
      </c>
      <c r="L20" t="s">
        <v>60</v>
      </c>
      <c r="M20" t="s">
        <v>126</v>
      </c>
      <c r="N20">
        <v>1</v>
      </c>
      <c r="O20" t="s">
        <v>56</v>
      </c>
      <c r="P20" t="s">
        <v>64</v>
      </c>
      <c r="Q20" t="s">
        <v>41</v>
      </c>
      <c r="T20">
        <v>6.7959999999999998E-6</v>
      </c>
      <c r="U20">
        <v>7.1588999999999995E-5</v>
      </c>
      <c r="V20">
        <v>1.09143E-4</v>
      </c>
      <c r="W20">
        <v>2.4768472859999999</v>
      </c>
      <c r="AB20">
        <v>5.0914230999999997E-2</v>
      </c>
      <c r="AC20">
        <v>4.943287991</v>
      </c>
      <c r="AD20">
        <v>0.246988917</v>
      </c>
      <c r="AE20">
        <v>1.46303E-4</v>
      </c>
      <c r="AF20">
        <v>7.9330000000000001E-6</v>
      </c>
      <c r="AG20">
        <v>1.3090700000000001E-4</v>
      </c>
      <c r="AH20">
        <v>5.2988411700000002</v>
      </c>
      <c r="AI20" s="1">
        <f t="shared" si="0"/>
        <v>5.2989954060000004</v>
      </c>
      <c r="AJ20">
        <v>1.6448100000000001E-4</v>
      </c>
      <c r="AK20">
        <v>4.1458293389999996</v>
      </c>
      <c r="AL20">
        <v>0.51439184000000004</v>
      </c>
      <c r="AM20">
        <v>6.6507474999999996E-2</v>
      </c>
      <c r="AN20">
        <v>3.522926E-3</v>
      </c>
      <c r="AO20">
        <v>15.229881294</v>
      </c>
      <c r="AP20" s="1">
        <f t="shared" si="1"/>
        <v>19.442218107999999</v>
      </c>
      <c r="AQ20">
        <v>1.6865179000000001E-2</v>
      </c>
    </row>
    <row r="21" spans="1:43" x14ac:dyDescent="0.25">
      <c r="A21" t="s">
        <v>56</v>
      </c>
      <c r="B21" t="s">
        <v>47</v>
      </c>
      <c r="C21" t="s">
        <v>48</v>
      </c>
      <c r="D21" t="s">
        <v>49</v>
      </c>
      <c r="E21" t="s">
        <v>50</v>
      </c>
      <c r="F21" t="s">
        <v>55</v>
      </c>
      <c r="G21" t="s">
        <v>52</v>
      </c>
      <c r="H21" t="s">
        <v>53</v>
      </c>
      <c r="I21" t="s">
        <v>57</v>
      </c>
      <c r="J21" t="s">
        <v>63</v>
      </c>
      <c r="K21" t="s">
        <v>61</v>
      </c>
      <c r="L21" t="s">
        <v>60</v>
      </c>
      <c r="M21" t="s">
        <v>126</v>
      </c>
      <c r="N21">
        <v>2</v>
      </c>
      <c r="O21" t="s">
        <v>56</v>
      </c>
      <c r="P21" t="s">
        <v>64</v>
      </c>
      <c r="Q21" t="s">
        <v>41</v>
      </c>
      <c r="T21">
        <v>6.6540000000000002E-6</v>
      </c>
      <c r="U21">
        <v>6.7873000000000006E-5</v>
      </c>
      <c r="V21">
        <v>1.43158E-4</v>
      </c>
      <c r="W21">
        <v>2.4743762899999999</v>
      </c>
      <c r="AB21">
        <v>4.1359135999999998E-2</v>
      </c>
      <c r="AC21">
        <v>5.1232908239999997</v>
      </c>
      <c r="AD21">
        <v>0.42526871100000002</v>
      </c>
      <c r="AE21">
        <v>1.8160100000000001E-4</v>
      </c>
      <c r="AF21">
        <v>1.0380999999999999E-5</v>
      </c>
      <c r="AG21">
        <v>1.17905E-4</v>
      </c>
      <c r="AH21">
        <v>5.2898940630000002</v>
      </c>
      <c r="AI21" s="1">
        <f t="shared" si="0"/>
        <v>5.2900860449999998</v>
      </c>
      <c r="AJ21">
        <v>1.64434E-4</v>
      </c>
      <c r="AK21">
        <v>4.4795778149999999</v>
      </c>
      <c r="AL21">
        <v>0.82669410300000001</v>
      </c>
      <c r="AM21">
        <v>6.8443480000000001E-2</v>
      </c>
      <c r="AN21">
        <v>6.1043399999999998E-3</v>
      </c>
      <c r="AO21">
        <v>15.249594961</v>
      </c>
      <c r="AP21" s="1">
        <f t="shared" si="1"/>
        <v>19.797616255999998</v>
      </c>
      <c r="AQ21">
        <v>1.7222900999999999E-2</v>
      </c>
    </row>
    <row r="22" spans="1:43" x14ac:dyDescent="0.25">
      <c r="A22" t="s">
        <v>56</v>
      </c>
      <c r="B22" t="s">
        <v>47</v>
      </c>
      <c r="C22" t="s">
        <v>48</v>
      </c>
      <c r="D22" t="s">
        <v>49</v>
      </c>
      <c r="E22" t="s">
        <v>50</v>
      </c>
      <c r="F22" t="s">
        <v>55</v>
      </c>
      <c r="G22" t="s">
        <v>52</v>
      </c>
      <c r="H22" t="s">
        <v>53</v>
      </c>
      <c r="I22" t="s">
        <v>57</v>
      </c>
      <c r="J22" t="s">
        <v>63</v>
      </c>
      <c r="K22" t="s">
        <v>61</v>
      </c>
      <c r="L22" t="s">
        <v>60</v>
      </c>
      <c r="M22" t="s">
        <v>126</v>
      </c>
      <c r="N22">
        <v>3</v>
      </c>
      <c r="O22" t="s">
        <v>56</v>
      </c>
      <c r="P22" t="s">
        <v>64</v>
      </c>
      <c r="Q22" t="s">
        <v>41</v>
      </c>
      <c r="T22">
        <v>7.4109999999999999E-6</v>
      </c>
      <c r="U22">
        <v>6.8576000000000002E-5</v>
      </c>
      <c r="V22">
        <v>1.44809E-4</v>
      </c>
      <c r="W22">
        <v>2.4716918400000001</v>
      </c>
      <c r="AB22">
        <v>3.7395456000000001E-2</v>
      </c>
      <c r="AC22">
        <v>4.9339893799999999</v>
      </c>
      <c r="AD22">
        <v>0.238586249</v>
      </c>
      <c r="AE22">
        <v>1.53182E-4</v>
      </c>
      <c r="AF22">
        <v>1.081E-5</v>
      </c>
      <c r="AG22">
        <v>1.19787E-4</v>
      </c>
      <c r="AH22">
        <v>5.2958084699999999</v>
      </c>
      <c r="AI22" s="1">
        <f t="shared" si="0"/>
        <v>5.2959724619999999</v>
      </c>
      <c r="AJ22">
        <v>1.5278399999999999E-4</v>
      </c>
      <c r="AK22">
        <v>4.1211448119999998</v>
      </c>
      <c r="AL22">
        <v>0.45968331299999998</v>
      </c>
      <c r="AM22">
        <v>6.7400672999999994E-2</v>
      </c>
      <c r="AN22">
        <v>3.7544280000000002E-3</v>
      </c>
      <c r="AO22">
        <v>15.371783421</v>
      </c>
      <c r="AP22" s="1">
        <f t="shared" si="1"/>
        <v>19.560328905999999</v>
      </c>
      <c r="AQ22">
        <v>1.7372789E-2</v>
      </c>
    </row>
    <row r="23" spans="1:43" x14ac:dyDescent="0.25">
      <c r="A23" t="s">
        <v>56</v>
      </c>
      <c r="B23" t="s">
        <v>47</v>
      </c>
      <c r="C23" t="s">
        <v>48</v>
      </c>
      <c r="D23" t="s">
        <v>49</v>
      </c>
      <c r="E23" t="s">
        <v>50</v>
      </c>
      <c r="F23" t="s">
        <v>55</v>
      </c>
      <c r="G23" t="s">
        <v>52</v>
      </c>
      <c r="H23" t="s">
        <v>53</v>
      </c>
      <c r="I23" t="s">
        <v>54</v>
      </c>
      <c r="J23" t="s">
        <v>59</v>
      </c>
      <c r="K23" t="s">
        <v>61</v>
      </c>
      <c r="L23" t="s">
        <v>60</v>
      </c>
      <c r="M23" t="s">
        <v>126</v>
      </c>
      <c r="N23">
        <v>1</v>
      </c>
      <c r="O23" t="s">
        <v>56</v>
      </c>
      <c r="P23" t="s">
        <v>64</v>
      </c>
      <c r="Q23" t="s">
        <v>41</v>
      </c>
      <c r="T23">
        <v>7.9829999999999996E-6</v>
      </c>
      <c r="U23">
        <v>7.0827999999999993E-5</v>
      </c>
      <c r="V23">
        <v>1.6167500000000001E-4</v>
      </c>
      <c r="W23">
        <v>2.4907168579999999</v>
      </c>
      <c r="AB23">
        <v>4.3774438999999998E-2</v>
      </c>
      <c r="AC23">
        <v>7.8217713169999996</v>
      </c>
      <c r="AD23">
        <v>5.7421400999999997E-2</v>
      </c>
      <c r="AE23">
        <v>1.5214699999999999E-4</v>
      </c>
      <c r="AF23">
        <v>1.0183999999999999E-5</v>
      </c>
      <c r="AG23">
        <v>1.40593E-4</v>
      </c>
      <c r="AH23">
        <v>5.2856998290000003</v>
      </c>
      <c r="AI23" s="1">
        <f t="shared" si="0"/>
        <v>5.2858621600000006</v>
      </c>
      <c r="AJ23">
        <v>1.5001200000000001E-4</v>
      </c>
      <c r="AK23">
        <v>7.5254684919999999</v>
      </c>
      <c r="AL23">
        <v>0.697503074</v>
      </c>
      <c r="AM23">
        <v>6.7564181000000001E-2</v>
      </c>
      <c r="AN23">
        <v>5.0500800000000002E-3</v>
      </c>
      <c r="AO23">
        <v>14.979768696000001</v>
      </c>
      <c r="AP23" s="1">
        <f t="shared" si="1"/>
        <v>22.572801369</v>
      </c>
      <c r="AQ23">
        <v>1.8792842000000001E-2</v>
      </c>
    </row>
    <row r="24" spans="1:43" x14ac:dyDescent="0.25">
      <c r="A24" t="s">
        <v>56</v>
      </c>
      <c r="B24" t="s">
        <v>47</v>
      </c>
      <c r="C24" t="s">
        <v>48</v>
      </c>
      <c r="D24" t="s">
        <v>49</v>
      </c>
      <c r="E24" t="s">
        <v>50</v>
      </c>
      <c r="F24" t="s">
        <v>55</v>
      </c>
      <c r="G24" t="s">
        <v>52</v>
      </c>
      <c r="H24" t="s">
        <v>53</v>
      </c>
      <c r="I24" t="s">
        <v>54</v>
      </c>
      <c r="J24" t="s">
        <v>59</v>
      </c>
      <c r="K24" t="s">
        <v>61</v>
      </c>
      <c r="L24" t="s">
        <v>60</v>
      </c>
      <c r="M24" t="s">
        <v>126</v>
      </c>
      <c r="N24">
        <v>2</v>
      </c>
      <c r="O24" t="s">
        <v>56</v>
      </c>
      <c r="P24" t="s">
        <v>64</v>
      </c>
      <c r="Q24" t="s">
        <v>41</v>
      </c>
      <c r="T24">
        <v>8.0369999999999995E-6</v>
      </c>
      <c r="U24">
        <v>6.7682999999999996E-5</v>
      </c>
      <c r="V24">
        <v>1.3804900000000001E-4</v>
      </c>
      <c r="W24">
        <v>2.4873252739999998</v>
      </c>
      <c r="AB24">
        <v>3.7343651999999998E-2</v>
      </c>
      <c r="AC24">
        <v>7.9706560099999999</v>
      </c>
      <c r="AD24">
        <v>0.20442628700000001</v>
      </c>
      <c r="AE24">
        <v>1.5633800000000001E-4</v>
      </c>
      <c r="AF24">
        <v>9.0240000000000003E-6</v>
      </c>
      <c r="AG24">
        <v>1.34413E-4</v>
      </c>
      <c r="AH24">
        <v>5.2965489420000003</v>
      </c>
      <c r="AI24" s="1">
        <f t="shared" si="0"/>
        <v>5.296714304</v>
      </c>
      <c r="AJ24">
        <v>1.46687E-4</v>
      </c>
      <c r="AK24">
        <v>7.5272175409999997</v>
      </c>
      <c r="AL24">
        <v>0.69451188900000005</v>
      </c>
      <c r="AM24">
        <v>6.6197548999999994E-2</v>
      </c>
      <c r="AN24">
        <v>3.158728E-3</v>
      </c>
      <c r="AO24">
        <v>15.134778082</v>
      </c>
      <c r="AP24" s="1">
        <f t="shared" si="1"/>
        <v>22.728193172000001</v>
      </c>
      <c r="AQ24">
        <v>1.7807450999999998E-2</v>
      </c>
    </row>
    <row r="25" spans="1:43" x14ac:dyDescent="0.25">
      <c r="A25" t="s">
        <v>56</v>
      </c>
      <c r="B25" t="s">
        <v>47</v>
      </c>
      <c r="C25" t="s">
        <v>48</v>
      </c>
      <c r="D25" t="s">
        <v>49</v>
      </c>
      <c r="E25" t="s">
        <v>50</v>
      </c>
      <c r="F25" t="s">
        <v>55</v>
      </c>
      <c r="G25" t="s">
        <v>52</v>
      </c>
      <c r="H25" t="s">
        <v>53</v>
      </c>
      <c r="I25" t="s">
        <v>54</v>
      </c>
      <c r="J25" t="s">
        <v>59</v>
      </c>
      <c r="K25" t="s">
        <v>61</v>
      </c>
      <c r="L25" t="s">
        <v>60</v>
      </c>
      <c r="M25" t="s">
        <v>126</v>
      </c>
      <c r="N25">
        <v>3</v>
      </c>
      <c r="O25" t="s">
        <v>56</v>
      </c>
      <c r="P25" t="s">
        <v>64</v>
      </c>
      <c r="Q25" t="s">
        <v>41</v>
      </c>
      <c r="T25">
        <v>6.2269999999999998E-6</v>
      </c>
      <c r="U25">
        <v>7.2725000000000006E-5</v>
      </c>
      <c r="V25">
        <v>1.4239E-4</v>
      </c>
      <c r="W25">
        <v>2.4809822709999998</v>
      </c>
      <c r="AB25">
        <v>3.8911211000000001E-2</v>
      </c>
      <c r="AC25">
        <v>7.822984537</v>
      </c>
      <c r="AD25">
        <v>6.0739354000000002E-2</v>
      </c>
      <c r="AE25">
        <v>1.4153899999999999E-4</v>
      </c>
      <c r="AF25">
        <v>9.0880000000000001E-6</v>
      </c>
      <c r="AG25">
        <v>1.09833E-4</v>
      </c>
      <c r="AH25">
        <v>5.2892724680000001</v>
      </c>
      <c r="AI25" s="1">
        <f t="shared" si="0"/>
        <v>5.2894230950000001</v>
      </c>
      <c r="AJ25">
        <v>1.5686399999999999E-4</v>
      </c>
      <c r="AK25">
        <v>7.5593449899999996</v>
      </c>
      <c r="AL25">
        <v>0.72557304</v>
      </c>
      <c r="AM25">
        <v>6.6430446000000004E-2</v>
      </c>
      <c r="AN25">
        <v>4.5182720000000003E-3</v>
      </c>
      <c r="AO25">
        <v>14.973935640000001</v>
      </c>
      <c r="AP25" s="1">
        <f t="shared" si="1"/>
        <v>22.599711075999998</v>
      </c>
      <c r="AQ25">
        <v>1.7855498000000001E-2</v>
      </c>
    </row>
    <row r="26" spans="1:43" x14ac:dyDescent="0.25">
      <c r="A26" t="s">
        <v>56</v>
      </c>
      <c r="B26" t="s">
        <v>47</v>
      </c>
      <c r="C26" t="s">
        <v>48</v>
      </c>
      <c r="D26" t="s">
        <v>49</v>
      </c>
      <c r="E26" t="s">
        <v>50</v>
      </c>
      <c r="F26" t="s">
        <v>58</v>
      </c>
      <c r="G26" t="s">
        <v>52</v>
      </c>
      <c r="H26" t="s">
        <v>53</v>
      </c>
      <c r="I26" t="s">
        <v>123</v>
      </c>
      <c r="J26" t="s">
        <v>124</v>
      </c>
      <c r="K26" t="s">
        <v>61</v>
      </c>
      <c r="L26" t="s">
        <v>60</v>
      </c>
      <c r="M26" t="s">
        <v>126</v>
      </c>
      <c r="N26">
        <v>1</v>
      </c>
      <c r="O26" t="s">
        <v>56</v>
      </c>
      <c r="P26" t="s">
        <v>42</v>
      </c>
      <c r="Q26" t="s">
        <v>41</v>
      </c>
      <c r="R26">
        <v>1.8254197E-2</v>
      </c>
      <c r="S26">
        <v>2.7792000000000001E-5</v>
      </c>
      <c r="W26">
        <v>1.4114750739999999</v>
      </c>
      <c r="X26">
        <v>8.7928004479999995</v>
      </c>
      <c r="Y26">
        <v>1.333942841</v>
      </c>
      <c r="Z26">
        <v>1.3216956719999999</v>
      </c>
      <c r="AA26">
        <v>5.6987679250000003</v>
      </c>
      <c r="AC26" s="1">
        <f>SUM(X26:AA26)</f>
        <v>17.147206885999999</v>
      </c>
      <c r="AE26">
        <v>2.2876600000000001E-4</v>
      </c>
      <c r="AF26">
        <v>0.92196396400000002</v>
      </c>
      <c r="AH26">
        <v>4.7032843299999998</v>
      </c>
      <c r="AI26" s="1">
        <f t="shared" ref="AI26:AI31" si="2">AE26+AF26+AH26</f>
        <v>5.6254770599999997</v>
      </c>
      <c r="AM26">
        <v>1.4047532920000001</v>
      </c>
      <c r="AO26">
        <v>33.942093563999997</v>
      </c>
      <c r="AP26" s="1">
        <f t="shared" ref="AP26:AP31" si="3">AK26+AM26+AO26</f>
        <v>35.346846855999999</v>
      </c>
    </row>
    <row r="27" spans="1:43" x14ac:dyDescent="0.25">
      <c r="A27" t="s">
        <v>56</v>
      </c>
      <c r="B27" t="s">
        <v>47</v>
      </c>
      <c r="C27" t="s">
        <v>48</v>
      </c>
      <c r="D27" t="s">
        <v>49</v>
      </c>
      <c r="E27" t="s">
        <v>50</v>
      </c>
      <c r="F27" t="s">
        <v>58</v>
      </c>
      <c r="G27" t="s">
        <v>52</v>
      </c>
      <c r="H27" t="s">
        <v>53</v>
      </c>
      <c r="I27" t="s">
        <v>123</v>
      </c>
      <c r="J27" t="s">
        <v>124</v>
      </c>
      <c r="K27" t="s">
        <v>61</v>
      </c>
      <c r="L27" t="s">
        <v>60</v>
      </c>
      <c r="M27" t="s">
        <v>126</v>
      </c>
      <c r="N27">
        <v>2</v>
      </c>
      <c r="O27" t="s">
        <v>56</v>
      </c>
      <c r="P27" t="s">
        <v>42</v>
      </c>
      <c r="Q27" t="s">
        <v>41</v>
      </c>
      <c r="R27">
        <v>2.4704140999999999E-2</v>
      </c>
      <c r="S27">
        <v>2.4964E-5</v>
      </c>
      <c r="W27">
        <v>1.418048033</v>
      </c>
      <c r="X27">
        <v>7.9014795270000002</v>
      </c>
      <c r="Y27">
        <v>1.3387609330000001</v>
      </c>
      <c r="Z27">
        <v>1.316783831</v>
      </c>
      <c r="AA27">
        <v>5.6989078580000001</v>
      </c>
      <c r="AC27" s="1">
        <f t="shared" ref="AC27:AC31" si="4">SUM(X27:AA27)</f>
        <v>16.255932149000003</v>
      </c>
      <c r="AE27">
        <v>2.32587E-4</v>
      </c>
      <c r="AF27">
        <v>0.92176365199999999</v>
      </c>
      <c r="AH27">
        <v>4.710701984</v>
      </c>
      <c r="AI27" s="1">
        <f t="shared" si="2"/>
        <v>5.6326982230000002</v>
      </c>
      <c r="AM27">
        <v>1.417884031</v>
      </c>
      <c r="AO27">
        <v>33.996368851</v>
      </c>
      <c r="AP27" s="1">
        <f t="shared" si="3"/>
        <v>35.414252882</v>
      </c>
    </row>
    <row r="28" spans="1:43" x14ac:dyDescent="0.25">
      <c r="A28" t="s">
        <v>56</v>
      </c>
      <c r="B28" t="s">
        <v>47</v>
      </c>
      <c r="C28" t="s">
        <v>48</v>
      </c>
      <c r="D28" t="s">
        <v>49</v>
      </c>
      <c r="E28" t="s">
        <v>50</v>
      </c>
      <c r="F28" t="s">
        <v>58</v>
      </c>
      <c r="G28" t="s">
        <v>52</v>
      </c>
      <c r="H28" t="s">
        <v>53</v>
      </c>
      <c r="I28" t="s">
        <v>123</v>
      </c>
      <c r="J28" t="s">
        <v>124</v>
      </c>
      <c r="K28" t="s">
        <v>61</v>
      </c>
      <c r="L28" t="s">
        <v>60</v>
      </c>
      <c r="M28" t="s">
        <v>126</v>
      </c>
      <c r="N28">
        <v>3</v>
      </c>
      <c r="O28" t="s">
        <v>56</v>
      </c>
      <c r="P28" t="s">
        <v>42</v>
      </c>
      <c r="Q28" t="s">
        <v>41</v>
      </c>
      <c r="R28">
        <v>1.8428031000000001E-2</v>
      </c>
      <c r="S28">
        <v>2.7854000000000001E-5</v>
      </c>
      <c r="W28">
        <v>1.4114673820000001</v>
      </c>
      <c r="X28">
        <v>8.7839939400000002</v>
      </c>
      <c r="Y28">
        <v>1.335462621</v>
      </c>
      <c r="Z28">
        <v>1.321319825</v>
      </c>
      <c r="AA28">
        <v>5.6990539910000004</v>
      </c>
      <c r="AC28" s="1">
        <f t="shared" si="4"/>
        <v>17.139830376999999</v>
      </c>
      <c r="AE28">
        <v>2.36698E-4</v>
      </c>
      <c r="AF28">
        <v>0.92243428599999999</v>
      </c>
      <c r="AH28">
        <v>4.7032129180000002</v>
      </c>
      <c r="AI28" s="1">
        <f t="shared" si="2"/>
        <v>5.625883902</v>
      </c>
      <c r="AM28">
        <v>1.413260194</v>
      </c>
      <c r="AO28">
        <v>33.994250805</v>
      </c>
      <c r="AP28" s="1">
        <f t="shared" si="3"/>
        <v>35.407510999000003</v>
      </c>
    </row>
    <row r="29" spans="1:43" x14ac:dyDescent="0.25">
      <c r="A29" t="s">
        <v>56</v>
      </c>
      <c r="B29" t="s">
        <v>47</v>
      </c>
      <c r="C29" t="s">
        <v>48</v>
      </c>
      <c r="D29" t="s">
        <v>49</v>
      </c>
      <c r="E29" t="s">
        <v>50</v>
      </c>
      <c r="F29" t="s">
        <v>58</v>
      </c>
      <c r="G29" t="s">
        <v>52</v>
      </c>
      <c r="H29" t="s">
        <v>53</v>
      </c>
      <c r="I29" t="s">
        <v>54</v>
      </c>
      <c r="J29" t="s">
        <v>59</v>
      </c>
      <c r="K29" t="s">
        <v>61</v>
      </c>
      <c r="L29" t="s">
        <v>60</v>
      </c>
      <c r="M29" t="s">
        <v>126</v>
      </c>
      <c r="N29">
        <v>1</v>
      </c>
      <c r="O29" t="s">
        <v>56</v>
      </c>
      <c r="P29" t="s">
        <v>42</v>
      </c>
      <c r="Q29" t="s">
        <v>41</v>
      </c>
      <c r="R29">
        <v>2.5611113000000001E-2</v>
      </c>
      <c r="S29">
        <v>2.3558E-5</v>
      </c>
      <c r="W29">
        <v>1.419503907</v>
      </c>
      <c r="X29">
        <v>9.6422355720000006</v>
      </c>
      <c r="Y29">
        <v>1.3381386340000001</v>
      </c>
      <c r="Z29">
        <v>1.3216259930000001</v>
      </c>
      <c r="AA29">
        <v>5.7004511439999996</v>
      </c>
      <c r="AC29" s="1">
        <f t="shared" si="4"/>
        <v>18.002451343000001</v>
      </c>
      <c r="AE29">
        <v>2.5689700000000002E-4</v>
      </c>
      <c r="AF29">
        <v>0.91076495300000004</v>
      </c>
      <c r="AH29">
        <v>4.7110135870000001</v>
      </c>
      <c r="AI29" s="1">
        <f t="shared" si="2"/>
        <v>5.6220354370000001</v>
      </c>
      <c r="AM29">
        <v>1.4137031090000001</v>
      </c>
      <c r="AO29">
        <v>34.674809252999999</v>
      </c>
      <c r="AP29" s="1">
        <f t="shared" si="3"/>
        <v>36.088512362000003</v>
      </c>
    </row>
    <row r="30" spans="1:43" x14ac:dyDescent="0.25">
      <c r="A30" t="s">
        <v>56</v>
      </c>
      <c r="B30" t="s">
        <v>47</v>
      </c>
      <c r="C30" t="s">
        <v>48</v>
      </c>
      <c r="D30" t="s">
        <v>49</v>
      </c>
      <c r="E30" t="s">
        <v>50</v>
      </c>
      <c r="F30" t="s">
        <v>58</v>
      </c>
      <c r="G30" t="s">
        <v>52</v>
      </c>
      <c r="H30" t="s">
        <v>53</v>
      </c>
      <c r="I30" t="s">
        <v>54</v>
      </c>
      <c r="J30" t="s">
        <v>59</v>
      </c>
      <c r="K30" t="s">
        <v>61</v>
      </c>
      <c r="L30" t="s">
        <v>60</v>
      </c>
      <c r="M30" t="s">
        <v>126</v>
      </c>
      <c r="N30">
        <v>2</v>
      </c>
      <c r="O30" t="s">
        <v>56</v>
      </c>
      <c r="P30" t="s">
        <v>42</v>
      </c>
      <c r="Q30" t="s">
        <v>41</v>
      </c>
      <c r="R30">
        <v>2.0959344000000001E-2</v>
      </c>
      <c r="S30">
        <v>2.3989999999999999E-5</v>
      </c>
      <c r="W30">
        <v>1.4133198870000001</v>
      </c>
      <c r="X30">
        <v>9.9937968319999992</v>
      </c>
      <c r="Y30">
        <v>1.3377746749999999</v>
      </c>
      <c r="Z30">
        <v>1.3211740860000001</v>
      </c>
      <c r="AA30">
        <v>5.6993321229999996</v>
      </c>
      <c r="AC30" s="1">
        <f t="shared" si="4"/>
        <v>18.352077715999997</v>
      </c>
      <c r="AE30">
        <v>2.2383900000000001E-4</v>
      </c>
      <c r="AF30">
        <v>0.91005324099999996</v>
      </c>
      <c r="AH30">
        <v>4.7175111090000001</v>
      </c>
      <c r="AI30" s="1">
        <f t="shared" si="2"/>
        <v>5.6277881890000003</v>
      </c>
      <c r="AM30">
        <v>1.4116584759999999</v>
      </c>
      <c r="AO30">
        <v>34.72670342</v>
      </c>
      <c r="AP30" s="1">
        <f t="shared" si="3"/>
        <v>36.138361895999999</v>
      </c>
    </row>
    <row r="31" spans="1:43" x14ac:dyDescent="0.25">
      <c r="A31" t="s">
        <v>56</v>
      </c>
      <c r="B31" t="s">
        <v>47</v>
      </c>
      <c r="C31" t="s">
        <v>48</v>
      </c>
      <c r="D31" t="s">
        <v>49</v>
      </c>
      <c r="E31" t="s">
        <v>50</v>
      </c>
      <c r="F31" t="s">
        <v>58</v>
      </c>
      <c r="G31" t="s">
        <v>52</v>
      </c>
      <c r="H31" t="s">
        <v>53</v>
      </c>
      <c r="I31" t="s">
        <v>54</v>
      </c>
      <c r="J31" t="s">
        <v>59</v>
      </c>
      <c r="K31" t="s">
        <v>61</v>
      </c>
      <c r="L31" t="s">
        <v>60</v>
      </c>
      <c r="M31" t="s">
        <v>126</v>
      </c>
      <c r="N31">
        <v>3</v>
      </c>
      <c r="O31" t="s">
        <v>56</v>
      </c>
      <c r="P31" t="s">
        <v>42</v>
      </c>
      <c r="Q31" t="s">
        <v>41</v>
      </c>
      <c r="R31">
        <v>2.0385018000000001E-2</v>
      </c>
      <c r="S31">
        <v>2.3098000000000001E-5</v>
      </c>
      <c r="W31">
        <v>1.4133659220000001</v>
      </c>
      <c r="X31">
        <v>11.133302</v>
      </c>
      <c r="Y31">
        <v>1.3370640110000001</v>
      </c>
      <c r="Z31">
        <v>1.3171263040000001</v>
      </c>
      <c r="AA31">
        <v>5.7002942619999999</v>
      </c>
      <c r="AC31" s="1">
        <f t="shared" si="4"/>
        <v>19.487786577000001</v>
      </c>
      <c r="AE31">
        <v>2.0577400000000001E-4</v>
      </c>
      <c r="AF31">
        <v>0.91114855100000003</v>
      </c>
      <c r="AH31">
        <v>4.7224362639999997</v>
      </c>
      <c r="AI31" s="1">
        <f t="shared" si="2"/>
        <v>5.6337905890000002</v>
      </c>
      <c r="AM31">
        <v>1.4026101040000001</v>
      </c>
      <c r="AO31">
        <v>34.703138512000002</v>
      </c>
      <c r="AP31" s="1">
        <f t="shared" si="3"/>
        <v>36.105748616</v>
      </c>
    </row>
    <row r="32" spans="1:43" x14ac:dyDescent="0.25">
      <c r="W32"/>
      <c r="AC32"/>
      <c r="AH32"/>
    </row>
    <row r="33" spans="23:34" x14ac:dyDescent="0.25">
      <c r="W33"/>
      <c r="AC33"/>
      <c r="AH33"/>
    </row>
    <row r="34" spans="23:34" x14ac:dyDescent="0.25">
      <c r="W34"/>
      <c r="AC34"/>
      <c r="AH34"/>
    </row>
    <row r="35" spans="23:34" x14ac:dyDescent="0.25">
      <c r="W35"/>
      <c r="AC35"/>
      <c r="AH35"/>
    </row>
    <row r="36" spans="23:34" x14ac:dyDescent="0.25">
      <c r="W36"/>
      <c r="AC36"/>
      <c r="AH36"/>
    </row>
    <row r="37" spans="23:34" x14ac:dyDescent="0.25">
      <c r="W37"/>
      <c r="AC37"/>
      <c r="AH37"/>
    </row>
    <row r="38" spans="23:34" x14ac:dyDescent="0.25">
      <c r="W38"/>
      <c r="AC38"/>
      <c r="AH38"/>
    </row>
    <row r="39" spans="23:34" x14ac:dyDescent="0.25">
      <c r="W39"/>
      <c r="AC39"/>
      <c r="AH39"/>
    </row>
    <row r="40" spans="23:34" x14ac:dyDescent="0.25">
      <c r="W40"/>
      <c r="AC40"/>
      <c r="AH40"/>
    </row>
  </sheetData>
  <sortState ref="A2:AP300">
    <sortCondition ref="Q2:Q3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pane ySplit="1" topLeftCell="A2" activePane="bottomLeft" state="frozen"/>
      <selection activeCell="M1" sqref="M1"/>
      <selection pane="bottomLeft" activeCell="AQ26" sqref="AQ26:AR31"/>
    </sheetView>
  </sheetViews>
  <sheetFormatPr defaultRowHeight="15" x14ac:dyDescent="0.25"/>
  <cols>
    <col min="9" max="9" width="16.7109375" bestFit="1" customWidth="1"/>
    <col min="10" max="10" width="16.42578125" bestFit="1" customWidth="1"/>
    <col min="25" max="25" width="9.140625" style="1"/>
    <col min="27" max="27" width="9.140625" style="1"/>
    <col min="33" max="33" width="9.140625" style="1"/>
    <col min="39" max="39" width="9.140625" style="1"/>
    <col min="41" max="41" width="9.140625" style="1"/>
    <col min="44" max="44" width="9.140625" style="1"/>
  </cols>
  <sheetData>
    <row r="1" spans="1:44" x14ac:dyDescent="0.25">
      <c r="A1" t="s">
        <v>65</v>
      </c>
      <c r="B1" t="s">
        <v>66</v>
      </c>
      <c r="C1" t="s">
        <v>67</v>
      </c>
      <c r="D1" t="s">
        <v>77</v>
      </c>
      <c r="E1" t="s">
        <v>68</v>
      </c>
      <c r="F1" t="s">
        <v>69</v>
      </c>
      <c r="G1" t="s">
        <v>70</v>
      </c>
      <c r="H1" t="s">
        <v>23</v>
      </c>
      <c r="I1" t="s">
        <v>78</v>
      </c>
      <c r="J1" t="s">
        <v>71</v>
      </c>
      <c r="K1" t="s">
        <v>72</v>
      </c>
      <c r="L1" t="s">
        <v>73</v>
      </c>
      <c r="M1" t="s">
        <v>111</v>
      </c>
      <c r="N1" t="s">
        <v>75</v>
      </c>
      <c r="O1" t="s">
        <v>76</v>
      </c>
      <c r="P1" t="s">
        <v>93</v>
      </c>
      <c r="Q1" t="s">
        <v>80</v>
      </c>
      <c r="R1" t="s">
        <v>45</v>
      </c>
      <c r="S1" t="s">
        <v>44</v>
      </c>
      <c r="T1" t="s">
        <v>35</v>
      </c>
      <c r="U1" t="s">
        <v>36</v>
      </c>
      <c r="V1" t="s">
        <v>20</v>
      </c>
      <c r="W1" t="s">
        <v>108</v>
      </c>
      <c r="X1" t="s">
        <v>109</v>
      </c>
      <c r="Y1" s="1" t="s">
        <v>21</v>
      </c>
      <c r="Z1" t="s">
        <v>22</v>
      </c>
      <c r="AA1" s="1" t="s">
        <v>23</v>
      </c>
      <c r="AB1" t="s">
        <v>28</v>
      </c>
      <c r="AC1" t="s">
        <v>81</v>
      </c>
      <c r="AD1" t="s">
        <v>82</v>
      </c>
      <c r="AE1" t="s">
        <v>83</v>
      </c>
      <c r="AF1" t="s">
        <v>84</v>
      </c>
      <c r="AG1" s="1" t="s">
        <v>29</v>
      </c>
      <c r="AH1" t="s">
        <v>26</v>
      </c>
      <c r="AI1" t="s">
        <v>103</v>
      </c>
      <c r="AJ1" t="s">
        <v>104</v>
      </c>
      <c r="AK1" t="s">
        <v>105</v>
      </c>
      <c r="AL1" t="s">
        <v>113</v>
      </c>
      <c r="AM1" s="1" t="s">
        <v>30</v>
      </c>
      <c r="AN1" t="s">
        <v>33</v>
      </c>
      <c r="AO1" s="1" t="s">
        <v>34</v>
      </c>
      <c r="AP1" t="s">
        <v>27</v>
      </c>
      <c r="AQ1" t="s">
        <v>31</v>
      </c>
      <c r="AR1" s="1" t="s">
        <v>32</v>
      </c>
    </row>
    <row r="2" spans="1:44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59</v>
      </c>
      <c r="K2" t="s">
        <v>61</v>
      </c>
      <c r="L2" t="s">
        <v>60</v>
      </c>
      <c r="M2" t="s">
        <v>126</v>
      </c>
      <c r="N2">
        <v>1</v>
      </c>
      <c r="P2" t="s">
        <v>110</v>
      </c>
      <c r="Q2" t="s">
        <v>41</v>
      </c>
      <c r="V2">
        <v>8.7120000000000006E-6</v>
      </c>
      <c r="Y2">
        <v>7.0978999999999999E-5</v>
      </c>
      <c r="Z2">
        <v>1.5343799999999999E-4</v>
      </c>
      <c r="AA2">
        <v>1.266623362</v>
      </c>
      <c r="AB2">
        <v>2.5891323000000001E-2</v>
      </c>
      <c r="AG2">
        <v>5.7792886259999996</v>
      </c>
      <c r="AH2">
        <v>7.4896084000000002E-2</v>
      </c>
      <c r="AI2">
        <v>1.6445899999999999E-4</v>
      </c>
      <c r="AJ2">
        <v>1.9375E-5</v>
      </c>
      <c r="AK2">
        <v>2.8091900000000003E-4</v>
      </c>
      <c r="AL2">
        <v>2.6908004050000001</v>
      </c>
      <c r="AM2" s="1">
        <f>AI2+AJ2+AL2</f>
        <v>2.6909842390000001</v>
      </c>
      <c r="AN2">
        <v>1.5318100000000001E-4</v>
      </c>
      <c r="AO2">
        <v>13.174083249000001</v>
      </c>
      <c r="AP2">
        <v>4.4473059999999998E-3</v>
      </c>
      <c r="AQ2">
        <v>1.0115128950000001</v>
      </c>
      <c r="AR2">
        <v>1.364222152</v>
      </c>
    </row>
    <row r="3" spans="1:44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59</v>
      </c>
      <c r="K3" t="s">
        <v>61</v>
      </c>
      <c r="L3" t="s">
        <v>60</v>
      </c>
      <c r="M3" t="s">
        <v>126</v>
      </c>
      <c r="N3">
        <v>2</v>
      </c>
      <c r="P3" t="s">
        <v>110</v>
      </c>
      <c r="Q3" t="s">
        <v>41</v>
      </c>
      <c r="V3">
        <v>1.1153E-5</v>
      </c>
      <c r="Y3">
        <v>7.0510000000000001E-5</v>
      </c>
      <c r="Z3">
        <v>1.50113E-4</v>
      </c>
      <c r="AA3">
        <v>1.2654593270000001</v>
      </c>
      <c r="AB3">
        <v>3.0841940000000002E-2</v>
      </c>
      <c r="AG3">
        <v>5.7779408600000002</v>
      </c>
      <c r="AH3">
        <v>7.2537220999999999E-2</v>
      </c>
      <c r="AI3">
        <v>1.7867999999999999E-4</v>
      </c>
      <c r="AJ3">
        <v>1.6371999999999998E-5</v>
      </c>
      <c r="AK3">
        <v>1.17707E-4</v>
      </c>
      <c r="AL3">
        <v>2.6901739770000002</v>
      </c>
      <c r="AM3" s="1">
        <f t="shared" ref="AM3:AM25" si="0">AI3+AJ3+AL3</f>
        <v>2.6903690290000002</v>
      </c>
      <c r="AN3">
        <v>1.05232E-4</v>
      </c>
      <c r="AO3">
        <v>13.149297545</v>
      </c>
      <c r="AP3">
        <v>4.123102E-3</v>
      </c>
      <c r="AQ3">
        <v>0.96844016600000005</v>
      </c>
      <c r="AR3">
        <v>1.3627887889999999</v>
      </c>
    </row>
    <row r="4" spans="1:44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59</v>
      </c>
      <c r="K4" t="s">
        <v>61</v>
      </c>
      <c r="L4" t="s">
        <v>60</v>
      </c>
      <c r="M4" t="s">
        <v>126</v>
      </c>
      <c r="N4">
        <v>3</v>
      </c>
      <c r="P4" t="s">
        <v>110</v>
      </c>
      <c r="Q4" t="s">
        <v>41</v>
      </c>
      <c r="V4">
        <v>1.0719E-5</v>
      </c>
      <c r="Y4">
        <v>7.3915E-5</v>
      </c>
      <c r="Z4">
        <v>1.4410000000000001E-4</v>
      </c>
      <c r="AA4">
        <v>1.2625133850000001</v>
      </c>
      <c r="AB4">
        <v>2.2259803000000002E-2</v>
      </c>
      <c r="AG4">
        <v>5.7945711390000003</v>
      </c>
      <c r="AH4">
        <v>9.5649969000000001E-2</v>
      </c>
      <c r="AI4">
        <v>1.45186E-4</v>
      </c>
      <c r="AJ4">
        <v>1.9145000000000001E-5</v>
      </c>
      <c r="AK4">
        <v>1.65062E-4</v>
      </c>
      <c r="AL4">
        <v>2.6945087029999999</v>
      </c>
      <c r="AM4" s="1">
        <f t="shared" si="0"/>
        <v>2.694673034</v>
      </c>
      <c r="AN4">
        <v>1.48644E-4</v>
      </c>
      <c r="AO4">
        <v>13.120601938</v>
      </c>
      <c r="AP4">
        <v>4.3963919999999998E-3</v>
      </c>
      <c r="AQ4">
        <v>0.85739079200000001</v>
      </c>
      <c r="AR4">
        <v>1.3604466040000001</v>
      </c>
    </row>
    <row r="5" spans="1:44" x14ac:dyDescent="0.25">
      <c r="A5" t="s">
        <v>56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57</v>
      </c>
      <c r="J5" t="s">
        <v>62</v>
      </c>
      <c r="K5" t="s">
        <v>61</v>
      </c>
      <c r="L5" t="s">
        <v>60</v>
      </c>
      <c r="M5" t="s">
        <v>126</v>
      </c>
      <c r="N5">
        <v>1</v>
      </c>
      <c r="P5" t="s">
        <v>110</v>
      </c>
      <c r="Q5" t="s">
        <v>41</v>
      </c>
      <c r="V5">
        <v>1.0795000000000001E-5</v>
      </c>
      <c r="Y5">
        <v>7.0533999999999999E-5</v>
      </c>
      <c r="Z5">
        <v>1.4684400000000001E-4</v>
      </c>
      <c r="AA5">
        <v>1.2557901440000001</v>
      </c>
      <c r="AB5">
        <v>1.9727238000000001E-2</v>
      </c>
      <c r="AG5">
        <v>2.4902256459999998</v>
      </c>
      <c r="AH5">
        <v>9.9845584000000001E-2</v>
      </c>
      <c r="AI5">
        <v>1.3127599999999999E-4</v>
      </c>
      <c r="AJ5">
        <v>1.7680999999999999E-5</v>
      </c>
      <c r="AK5">
        <v>1.3762400000000001E-4</v>
      </c>
      <c r="AL5">
        <v>2.6952373299999999</v>
      </c>
      <c r="AM5" s="1">
        <f t="shared" si="0"/>
        <v>2.6953862869999998</v>
      </c>
      <c r="AN5">
        <v>1.17037E-4</v>
      </c>
      <c r="AO5">
        <v>6.3202577690000004</v>
      </c>
      <c r="AP5">
        <v>5.676955E-3</v>
      </c>
      <c r="AQ5">
        <v>0.30197183900000002</v>
      </c>
      <c r="AR5">
        <v>1.366035245</v>
      </c>
    </row>
    <row r="6" spans="1:44" x14ac:dyDescent="0.25">
      <c r="A6" t="s">
        <v>56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57</v>
      </c>
      <c r="J6" t="s">
        <v>62</v>
      </c>
      <c r="K6" t="s">
        <v>61</v>
      </c>
      <c r="L6" t="s">
        <v>60</v>
      </c>
      <c r="M6" t="s">
        <v>126</v>
      </c>
      <c r="N6">
        <v>2</v>
      </c>
      <c r="P6" t="s">
        <v>110</v>
      </c>
      <c r="Q6" t="s">
        <v>41</v>
      </c>
      <c r="V6">
        <v>1.3237E-5</v>
      </c>
      <c r="Y6">
        <v>6.9436000000000004E-5</v>
      </c>
      <c r="Z6">
        <v>1.4697500000000001E-4</v>
      </c>
      <c r="AA6">
        <v>1.25303473</v>
      </c>
      <c r="AB6">
        <v>2.395044E-2</v>
      </c>
      <c r="AG6">
        <v>2.6074524729999999</v>
      </c>
      <c r="AH6">
        <v>0.21832553499999999</v>
      </c>
      <c r="AI6">
        <v>1.4541399999999999E-4</v>
      </c>
      <c r="AJ6">
        <v>1.4304000000000001E-5</v>
      </c>
      <c r="AK6">
        <v>1.4555500000000001E-4</v>
      </c>
      <c r="AL6">
        <v>2.6906511100000001</v>
      </c>
      <c r="AM6" s="1">
        <f t="shared" si="0"/>
        <v>2.690810828</v>
      </c>
      <c r="AN6">
        <v>1.5039200000000001E-4</v>
      </c>
      <c r="AO6">
        <v>6.2925690349999996</v>
      </c>
      <c r="AP6">
        <v>5.4401709999999997E-3</v>
      </c>
      <c r="AQ6">
        <v>0.29326627199999999</v>
      </c>
      <c r="AR6">
        <v>1.3621429329999999</v>
      </c>
    </row>
    <row r="7" spans="1:44" x14ac:dyDescent="0.25">
      <c r="A7" t="s">
        <v>56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57</v>
      </c>
      <c r="J7" t="s">
        <v>62</v>
      </c>
      <c r="K7" t="s">
        <v>61</v>
      </c>
      <c r="L7" t="s">
        <v>60</v>
      </c>
      <c r="M7" t="s">
        <v>126</v>
      </c>
      <c r="N7">
        <v>3</v>
      </c>
      <c r="P7" t="s">
        <v>110</v>
      </c>
      <c r="Q7" t="s">
        <v>41</v>
      </c>
      <c r="V7">
        <v>1.1898E-5</v>
      </c>
      <c r="Y7">
        <v>7.2739999999999998E-5</v>
      </c>
      <c r="Z7">
        <v>1.47257E-4</v>
      </c>
      <c r="AA7">
        <v>1.2678201520000001</v>
      </c>
      <c r="AB7">
        <v>3.5630096E-2</v>
      </c>
      <c r="AG7">
        <v>2.5082587119999999</v>
      </c>
      <c r="AH7">
        <v>0.119317783</v>
      </c>
      <c r="AI7">
        <v>1.20414E-4</v>
      </c>
      <c r="AJ7">
        <v>3.3462999999999999E-4</v>
      </c>
      <c r="AK7">
        <v>5.4516700000000005E-4</v>
      </c>
      <c r="AL7">
        <v>2.6954311529999999</v>
      </c>
      <c r="AM7" s="1">
        <f t="shared" si="0"/>
        <v>2.6958861970000001</v>
      </c>
      <c r="AN7">
        <v>1.1633600000000001E-4</v>
      </c>
      <c r="AO7">
        <v>6.3137877429999998</v>
      </c>
      <c r="AP7">
        <v>5.7431330000000001E-3</v>
      </c>
      <c r="AQ7">
        <v>0.305719988</v>
      </c>
      <c r="AR7">
        <v>1.3645258899999999</v>
      </c>
    </row>
    <row r="8" spans="1:44" x14ac:dyDescent="0.25">
      <c r="A8" t="s">
        <v>56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57</v>
      </c>
      <c r="J8" t="s">
        <v>63</v>
      </c>
      <c r="K8" t="s">
        <v>61</v>
      </c>
      <c r="L8" t="s">
        <v>60</v>
      </c>
      <c r="M8" t="s">
        <v>126</v>
      </c>
      <c r="N8">
        <v>1</v>
      </c>
      <c r="P8" t="s">
        <v>110</v>
      </c>
      <c r="Q8" t="s">
        <v>41</v>
      </c>
      <c r="V8">
        <v>1.1552000000000001E-5</v>
      </c>
      <c r="Y8">
        <v>6.7169999999999996E-5</v>
      </c>
      <c r="Z8">
        <v>1.3962100000000001E-4</v>
      </c>
      <c r="AA8">
        <v>1.2644968000000001</v>
      </c>
      <c r="AB8">
        <v>2.1483729E-2</v>
      </c>
      <c r="AG8">
        <v>2.5011680529999998</v>
      </c>
      <c r="AH8">
        <v>0.11120055</v>
      </c>
      <c r="AI8">
        <v>1.4772099999999999E-4</v>
      </c>
      <c r="AJ8">
        <v>1.7173999999999999E-5</v>
      </c>
      <c r="AK8">
        <v>3.3417400000000002E-4</v>
      </c>
      <c r="AL8">
        <v>2.6949631310000002</v>
      </c>
      <c r="AM8" s="1">
        <f t="shared" si="0"/>
        <v>2.6951280260000003</v>
      </c>
      <c r="AN8">
        <v>1.4803799999999999E-4</v>
      </c>
      <c r="AO8">
        <v>7.3248608580000001</v>
      </c>
      <c r="AP8">
        <v>5.0295560000000001E-3</v>
      </c>
      <c r="AQ8">
        <v>0.49041145800000002</v>
      </c>
      <c r="AR8">
        <v>1.3651163239999999</v>
      </c>
    </row>
    <row r="9" spans="1:44" x14ac:dyDescent="0.25">
      <c r="A9" t="s">
        <v>56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57</v>
      </c>
      <c r="J9" t="s">
        <v>63</v>
      </c>
      <c r="K9" t="s">
        <v>61</v>
      </c>
      <c r="L9" t="s">
        <v>60</v>
      </c>
      <c r="M9" t="s">
        <v>126</v>
      </c>
      <c r="N9">
        <v>2</v>
      </c>
      <c r="P9" t="s">
        <v>110</v>
      </c>
      <c r="Q9" t="s">
        <v>41</v>
      </c>
      <c r="V9">
        <v>1.0217000000000001E-5</v>
      </c>
      <c r="Y9">
        <v>6.6317999999999998E-5</v>
      </c>
      <c r="Z9">
        <v>1.3571899999999999E-4</v>
      </c>
      <c r="AA9">
        <v>1.268369479</v>
      </c>
      <c r="AB9">
        <v>2.9034869000000001E-2</v>
      </c>
      <c r="AG9">
        <v>2.5106496580000002</v>
      </c>
      <c r="AH9">
        <v>0.121654742</v>
      </c>
      <c r="AI9">
        <v>1.12203E-4</v>
      </c>
      <c r="AJ9">
        <v>3.8543E-5</v>
      </c>
      <c r="AK9">
        <v>1.6992099999999999E-4</v>
      </c>
      <c r="AL9">
        <v>2.6887677129999998</v>
      </c>
      <c r="AM9" s="1">
        <f t="shared" si="0"/>
        <v>2.6889184589999999</v>
      </c>
      <c r="AN9">
        <v>1.5817699999999999E-4</v>
      </c>
      <c r="AO9">
        <v>7.349091166</v>
      </c>
      <c r="AP9">
        <v>5.1099960000000003E-3</v>
      </c>
      <c r="AQ9">
        <v>0.55109540999999995</v>
      </c>
      <c r="AR9">
        <v>1.3653446890000001</v>
      </c>
    </row>
    <row r="10" spans="1:44" x14ac:dyDescent="0.25">
      <c r="A10" t="s">
        <v>56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57</v>
      </c>
      <c r="J10" t="s">
        <v>63</v>
      </c>
      <c r="K10" t="s">
        <v>61</v>
      </c>
      <c r="L10" t="s">
        <v>60</v>
      </c>
      <c r="M10" t="s">
        <v>126</v>
      </c>
      <c r="N10">
        <v>3</v>
      </c>
      <c r="P10" t="s">
        <v>110</v>
      </c>
      <c r="Q10" t="s">
        <v>41</v>
      </c>
      <c r="V10">
        <v>1.1857E-5</v>
      </c>
      <c r="Y10">
        <v>6.9987000000000006E-5</v>
      </c>
      <c r="Z10">
        <v>1.3202099999999999E-4</v>
      </c>
      <c r="AA10">
        <v>1.266095757</v>
      </c>
      <c r="AB10">
        <v>1.9678476E-2</v>
      </c>
      <c r="AG10">
        <v>2.5192527240000002</v>
      </c>
      <c r="AH10">
        <v>0.12807453399999999</v>
      </c>
      <c r="AI10">
        <v>1.2747999999999999E-4</v>
      </c>
      <c r="AJ10">
        <v>2.1773999999999999E-5</v>
      </c>
      <c r="AK10">
        <v>2.6965700000000002E-4</v>
      </c>
      <c r="AL10">
        <v>2.6926392219999999</v>
      </c>
      <c r="AM10" s="1">
        <f t="shared" si="0"/>
        <v>2.692788476</v>
      </c>
      <c r="AN10">
        <v>9.6908000000000001E-5</v>
      </c>
      <c r="AO10">
        <v>7.3437901569999999</v>
      </c>
      <c r="AP10">
        <v>5.6597069999999999E-3</v>
      </c>
      <c r="AQ10">
        <v>0.54288437700000003</v>
      </c>
      <c r="AR10">
        <v>1.362828792</v>
      </c>
    </row>
    <row r="11" spans="1:44" x14ac:dyDescent="0.25">
      <c r="A11" t="s">
        <v>56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59</v>
      </c>
      <c r="K11" t="s">
        <v>61</v>
      </c>
      <c r="L11" t="s">
        <v>60</v>
      </c>
      <c r="M11" t="s">
        <v>126</v>
      </c>
      <c r="N11">
        <v>1</v>
      </c>
      <c r="P11" t="s">
        <v>110</v>
      </c>
      <c r="Q11" t="s">
        <v>41</v>
      </c>
      <c r="V11">
        <v>1.2232000000000001E-5</v>
      </c>
      <c r="Y11">
        <v>7.6462000000000001E-5</v>
      </c>
      <c r="Z11">
        <v>1.3774999999999999E-4</v>
      </c>
      <c r="AA11">
        <v>1.264281086</v>
      </c>
      <c r="AB11">
        <v>2.3891256999999999E-2</v>
      </c>
      <c r="AG11">
        <v>3.98390405</v>
      </c>
      <c r="AH11">
        <v>2.8945184999999998E-2</v>
      </c>
      <c r="AI11">
        <v>1.3331700000000001E-4</v>
      </c>
      <c r="AJ11">
        <v>1.9765000000000001E-5</v>
      </c>
      <c r="AK11">
        <v>2.4863799999999997E-4</v>
      </c>
      <c r="AL11">
        <v>2.6874543879999999</v>
      </c>
      <c r="AM11" s="1">
        <f t="shared" si="0"/>
        <v>2.6876074700000001</v>
      </c>
      <c r="AN11">
        <v>1.32466E-4</v>
      </c>
      <c r="AO11">
        <v>7.3972924530000004</v>
      </c>
      <c r="AP11">
        <v>5.1850510000000004E-3</v>
      </c>
      <c r="AQ11">
        <v>0.43924814600000001</v>
      </c>
      <c r="AR11">
        <v>1.359956766</v>
      </c>
    </row>
    <row r="12" spans="1:44" x14ac:dyDescent="0.25">
      <c r="A12" t="s">
        <v>56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59</v>
      </c>
      <c r="K12" t="s">
        <v>61</v>
      </c>
      <c r="L12" t="s">
        <v>60</v>
      </c>
      <c r="M12" t="s">
        <v>126</v>
      </c>
      <c r="N12">
        <v>2</v>
      </c>
      <c r="P12" t="s">
        <v>110</v>
      </c>
      <c r="Q12" t="s">
        <v>41</v>
      </c>
      <c r="V12">
        <v>1.1137E-5</v>
      </c>
      <c r="Y12">
        <v>6.8398000000000005E-5</v>
      </c>
      <c r="Z12">
        <v>1.45189E-4</v>
      </c>
      <c r="AA12">
        <v>1.2635685940000001</v>
      </c>
      <c r="AB12">
        <v>2.4611682999999999E-2</v>
      </c>
      <c r="AG12">
        <v>3.9923404960000002</v>
      </c>
      <c r="AH12">
        <v>4.3278308000000001E-2</v>
      </c>
      <c r="AI12">
        <v>1.0730099999999999E-4</v>
      </c>
      <c r="AJ12">
        <v>1.7598E-5</v>
      </c>
      <c r="AK12">
        <v>1.2725799999999999E-4</v>
      </c>
      <c r="AL12">
        <v>2.6889473420000001</v>
      </c>
      <c r="AM12" s="1">
        <f t="shared" si="0"/>
        <v>2.6890722409999999</v>
      </c>
      <c r="AN12">
        <v>1.6065099999999999E-4</v>
      </c>
      <c r="AO12">
        <v>7.4157760240000004</v>
      </c>
      <c r="AP12">
        <v>5.2986320000000002E-3</v>
      </c>
      <c r="AQ12">
        <v>0.42220695499999999</v>
      </c>
      <c r="AR12">
        <v>1.360396216</v>
      </c>
    </row>
    <row r="13" spans="1:44" x14ac:dyDescent="0.25">
      <c r="A13" t="s">
        <v>56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 t="s">
        <v>54</v>
      </c>
      <c r="J13" t="s">
        <v>59</v>
      </c>
      <c r="K13" t="s">
        <v>61</v>
      </c>
      <c r="L13" t="s">
        <v>60</v>
      </c>
      <c r="M13" t="s">
        <v>126</v>
      </c>
      <c r="N13">
        <v>3</v>
      </c>
      <c r="P13" t="s">
        <v>110</v>
      </c>
      <c r="Q13" t="s">
        <v>41</v>
      </c>
      <c r="V13">
        <v>1.2354000000000001E-5</v>
      </c>
      <c r="Y13">
        <v>7.1464000000000006E-5</v>
      </c>
      <c r="Z13">
        <v>1.4698700000000001E-4</v>
      </c>
      <c r="AA13">
        <v>1.261786104</v>
      </c>
      <c r="AB13">
        <v>1.9243343E-2</v>
      </c>
      <c r="AG13">
        <v>3.9920815549999999</v>
      </c>
      <c r="AH13">
        <v>3.979779E-2</v>
      </c>
      <c r="AI13">
        <v>1.1196000000000001E-4</v>
      </c>
      <c r="AJ13">
        <v>2.1793999999999998E-5</v>
      </c>
      <c r="AK13">
        <v>1.4448299999999999E-4</v>
      </c>
      <c r="AL13">
        <v>2.690366885</v>
      </c>
      <c r="AM13" s="1">
        <f t="shared" si="0"/>
        <v>2.6905006390000001</v>
      </c>
      <c r="AN13">
        <v>1.5472500000000001E-4</v>
      </c>
      <c r="AO13">
        <v>7.3980179970000002</v>
      </c>
      <c r="AP13">
        <v>5.4213869999999997E-3</v>
      </c>
      <c r="AQ13">
        <v>0.436575186</v>
      </c>
      <c r="AR13">
        <v>1.361936459</v>
      </c>
    </row>
    <row r="14" spans="1:44" x14ac:dyDescent="0.25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 t="s">
        <v>55</v>
      </c>
      <c r="G14" t="s">
        <v>52</v>
      </c>
      <c r="H14" t="s">
        <v>53</v>
      </c>
      <c r="I14" t="s">
        <v>54</v>
      </c>
      <c r="J14" t="s">
        <v>59</v>
      </c>
      <c r="K14" t="s">
        <v>61</v>
      </c>
      <c r="L14" t="s">
        <v>60</v>
      </c>
      <c r="M14" t="s">
        <v>126</v>
      </c>
      <c r="N14">
        <v>1</v>
      </c>
      <c r="P14" t="s">
        <v>110</v>
      </c>
      <c r="Q14" t="s">
        <v>41</v>
      </c>
      <c r="V14">
        <v>6.3659999999999997E-6</v>
      </c>
      <c r="Y14">
        <v>7.1359000000000006E-5</v>
      </c>
      <c r="Z14">
        <v>1.5026500000000001E-4</v>
      </c>
      <c r="AA14">
        <v>1.2606856829999999</v>
      </c>
      <c r="AB14">
        <v>2.2880853999999999E-2</v>
      </c>
      <c r="AG14">
        <v>5.773053934</v>
      </c>
      <c r="AH14">
        <v>6.8952289999999999E-2</v>
      </c>
      <c r="AI14">
        <v>1.7264299999999999E-4</v>
      </c>
      <c r="AJ14">
        <v>1.9874999999999999E-5</v>
      </c>
      <c r="AK14">
        <v>1.2543E-4</v>
      </c>
      <c r="AL14">
        <v>2.689010085</v>
      </c>
      <c r="AM14" s="1">
        <f t="shared" si="0"/>
        <v>2.689202603</v>
      </c>
      <c r="AN14">
        <v>1.5446599999999999E-4</v>
      </c>
      <c r="AO14">
        <v>13.214382723</v>
      </c>
      <c r="AP14">
        <v>4.2236019999999999E-3</v>
      </c>
      <c r="AQ14">
        <v>0.96266645100000003</v>
      </c>
      <c r="AR14">
        <v>1.3620299389999999</v>
      </c>
    </row>
    <row r="15" spans="1:44" x14ac:dyDescent="0.25">
      <c r="A15" t="s">
        <v>46</v>
      </c>
      <c r="B15" t="s">
        <v>47</v>
      </c>
      <c r="C15" t="s">
        <v>48</v>
      </c>
      <c r="D15" t="s">
        <v>49</v>
      </c>
      <c r="E15" t="s">
        <v>50</v>
      </c>
      <c r="F15" t="s">
        <v>55</v>
      </c>
      <c r="G15" t="s">
        <v>52</v>
      </c>
      <c r="H15" t="s">
        <v>53</v>
      </c>
      <c r="I15" t="s">
        <v>54</v>
      </c>
      <c r="J15" t="s">
        <v>59</v>
      </c>
      <c r="K15" t="s">
        <v>61</v>
      </c>
      <c r="L15" t="s">
        <v>60</v>
      </c>
      <c r="M15" t="s">
        <v>126</v>
      </c>
      <c r="N15">
        <v>2</v>
      </c>
      <c r="P15" t="s">
        <v>110</v>
      </c>
      <c r="Q15" t="s">
        <v>41</v>
      </c>
      <c r="V15">
        <v>8.8340000000000005E-6</v>
      </c>
      <c r="Y15">
        <v>6.1072000000000001E-5</v>
      </c>
      <c r="Z15">
        <v>1.62373E-4</v>
      </c>
      <c r="AA15">
        <v>1.264303511</v>
      </c>
      <c r="AB15">
        <v>2.8106491000000001E-2</v>
      </c>
      <c r="AG15">
        <v>5.7766374540000003</v>
      </c>
      <c r="AH15">
        <v>7.4309964000000006E-2</v>
      </c>
      <c r="AI15">
        <v>1.3567700000000001E-4</v>
      </c>
      <c r="AJ15">
        <v>5.0130200000000002E-4</v>
      </c>
      <c r="AK15">
        <v>3.3956299999999997E-4</v>
      </c>
      <c r="AL15">
        <v>2.6881506850000001</v>
      </c>
      <c r="AM15" s="1">
        <f t="shared" si="0"/>
        <v>2.6887876639999999</v>
      </c>
      <c r="AN15">
        <v>1.14073E-4</v>
      </c>
      <c r="AO15">
        <v>13.268062212</v>
      </c>
      <c r="AP15">
        <v>4.3388080000000004E-3</v>
      </c>
      <c r="AQ15">
        <v>0.96946173199999996</v>
      </c>
      <c r="AR15">
        <v>1.363182731</v>
      </c>
    </row>
    <row r="16" spans="1:44" x14ac:dyDescent="0.25">
      <c r="A16" t="s">
        <v>46</v>
      </c>
      <c r="B16" t="s">
        <v>47</v>
      </c>
      <c r="C16" t="s">
        <v>48</v>
      </c>
      <c r="D16" t="s">
        <v>49</v>
      </c>
      <c r="E16" t="s">
        <v>50</v>
      </c>
      <c r="F16" t="s">
        <v>55</v>
      </c>
      <c r="G16" t="s">
        <v>52</v>
      </c>
      <c r="H16" t="s">
        <v>53</v>
      </c>
      <c r="I16" t="s">
        <v>54</v>
      </c>
      <c r="J16" t="s">
        <v>59</v>
      </c>
      <c r="K16" t="s">
        <v>61</v>
      </c>
      <c r="L16" t="s">
        <v>60</v>
      </c>
      <c r="M16" t="s">
        <v>126</v>
      </c>
      <c r="N16">
        <v>3</v>
      </c>
      <c r="P16" t="s">
        <v>110</v>
      </c>
      <c r="Q16" t="s">
        <v>41</v>
      </c>
      <c r="V16">
        <v>1.149E-5</v>
      </c>
      <c r="Y16">
        <v>7.3429000000000005E-5</v>
      </c>
      <c r="Z16">
        <v>1.4476800000000001E-4</v>
      </c>
      <c r="AA16">
        <v>1.259745457</v>
      </c>
      <c r="AB16">
        <v>2.0905732999999999E-2</v>
      </c>
      <c r="AG16">
        <v>5.7800307599999998</v>
      </c>
      <c r="AH16">
        <v>7.6244923000000006E-2</v>
      </c>
      <c r="AI16">
        <v>1.4845599999999999E-4</v>
      </c>
      <c r="AJ16">
        <v>2.1917E-5</v>
      </c>
      <c r="AK16">
        <v>2.9587E-4</v>
      </c>
      <c r="AL16">
        <v>2.688331002</v>
      </c>
      <c r="AM16" s="1">
        <f t="shared" si="0"/>
        <v>2.688501375</v>
      </c>
      <c r="AN16">
        <v>1.4692399999999999E-4</v>
      </c>
      <c r="AO16">
        <v>13.291644234</v>
      </c>
      <c r="AP16">
        <v>4.2523270000000002E-3</v>
      </c>
      <c r="AQ16">
        <v>0.97494471900000002</v>
      </c>
      <c r="AR16">
        <v>1.3624501769999999</v>
      </c>
    </row>
    <row r="17" spans="1:44" x14ac:dyDescent="0.25">
      <c r="A17" t="s">
        <v>56</v>
      </c>
      <c r="B17" t="s">
        <v>47</v>
      </c>
      <c r="C17" t="s">
        <v>48</v>
      </c>
      <c r="D17" t="s">
        <v>49</v>
      </c>
      <c r="E17" t="s">
        <v>50</v>
      </c>
      <c r="F17" t="s">
        <v>55</v>
      </c>
      <c r="G17" t="s">
        <v>52</v>
      </c>
      <c r="H17" t="s">
        <v>53</v>
      </c>
      <c r="I17" t="s">
        <v>57</v>
      </c>
      <c r="J17" t="s">
        <v>62</v>
      </c>
      <c r="K17" t="s">
        <v>61</v>
      </c>
      <c r="L17" t="s">
        <v>60</v>
      </c>
      <c r="M17" t="s">
        <v>126</v>
      </c>
      <c r="N17">
        <v>1</v>
      </c>
      <c r="P17" t="s">
        <v>110</v>
      </c>
      <c r="Q17" t="s">
        <v>41</v>
      </c>
      <c r="V17">
        <v>8.0569999999999993E-6</v>
      </c>
      <c r="Y17">
        <v>5.8715000000000003E-5</v>
      </c>
      <c r="Z17">
        <v>1.29336E-4</v>
      </c>
      <c r="AA17">
        <v>1.255172014</v>
      </c>
      <c r="AB17">
        <v>2.5399673000000001E-2</v>
      </c>
      <c r="AG17">
        <v>2.510367467</v>
      </c>
      <c r="AH17">
        <v>0.120731851</v>
      </c>
      <c r="AI17">
        <v>1.23838E-4</v>
      </c>
      <c r="AJ17">
        <v>1.9576999999999999E-5</v>
      </c>
      <c r="AK17">
        <v>1.25568E-4</v>
      </c>
      <c r="AL17">
        <v>2.6929892259999999</v>
      </c>
      <c r="AM17" s="1">
        <f t="shared" si="0"/>
        <v>2.693132641</v>
      </c>
      <c r="AN17">
        <v>1.42414E-4</v>
      </c>
      <c r="AO17">
        <v>6.7580929909999998</v>
      </c>
      <c r="AP17">
        <v>5.5814539999999996E-3</v>
      </c>
      <c r="AQ17">
        <v>0.47923134499999998</v>
      </c>
      <c r="AR17">
        <v>1.364575407</v>
      </c>
    </row>
    <row r="18" spans="1:44" x14ac:dyDescent="0.25">
      <c r="A18" t="s">
        <v>56</v>
      </c>
      <c r="B18" t="s">
        <v>47</v>
      </c>
      <c r="C18" t="s">
        <v>48</v>
      </c>
      <c r="D18" t="s">
        <v>49</v>
      </c>
      <c r="E18" t="s">
        <v>50</v>
      </c>
      <c r="F18" t="s">
        <v>55</v>
      </c>
      <c r="G18" t="s">
        <v>52</v>
      </c>
      <c r="H18" t="s">
        <v>53</v>
      </c>
      <c r="I18" t="s">
        <v>57</v>
      </c>
      <c r="J18" t="s">
        <v>62</v>
      </c>
      <c r="K18" t="s">
        <v>61</v>
      </c>
      <c r="L18" t="s">
        <v>60</v>
      </c>
      <c r="M18" t="s">
        <v>126</v>
      </c>
      <c r="N18">
        <v>2</v>
      </c>
      <c r="P18" t="s">
        <v>110</v>
      </c>
      <c r="Q18" t="s">
        <v>41</v>
      </c>
      <c r="V18">
        <v>1.2456000000000001E-5</v>
      </c>
      <c r="Y18">
        <v>6.9529000000000005E-5</v>
      </c>
      <c r="Z18">
        <v>1.3301900000000001E-4</v>
      </c>
      <c r="AA18">
        <v>1.2604234139999999</v>
      </c>
      <c r="AB18">
        <v>4.0535498000000003E-2</v>
      </c>
      <c r="AG18">
        <v>2.602289158</v>
      </c>
      <c r="AH18">
        <v>0.212416828</v>
      </c>
      <c r="AI18">
        <v>1.52385E-4</v>
      </c>
      <c r="AJ18">
        <v>1.8678999999999999E-5</v>
      </c>
      <c r="AK18">
        <v>1.25024E-4</v>
      </c>
      <c r="AL18">
        <v>2.6922955210000001</v>
      </c>
      <c r="AM18" s="1">
        <f t="shared" si="0"/>
        <v>2.692466585</v>
      </c>
      <c r="AN18">
        <v>1.48128E-4</v>
      </c>
      <c r="AO18">
        <v>6.7303953989999998</v>
      </c>
      <c r="AP18">
        <v>5.231281E-3</v>
      </c>
      <c r="AQ18">
        <v>0.43442855400000002</v>
      </c>
      <c r="AR18">
        <v>1.3650606059999999</v>
      </c>
    </row>
    <row r="19" spans="1:44" x14ac:dyDescent="0.25">
      <c r="A19" t="s">
        <v>56</v>
      </c>
      <c r="B19" t="s">
        <v>47</v>
      </c>
      <c r="C19" t="s">
        <v>48</v>
      </c>
      <c r="D19" t="s">
        <v>49</v>
      </c>
      <c r="E19" t="s">
        <v>50</v>
      </c>
      <c r="F19" t="s">
        <v>55</v>
      </c>
      <c r="G19" t="s">
        <v>52</v>
      </c>
      <c r="H19" t="s">
        <v>53</v>
      </c>
      <c r="I19" t="s">
        <v>57</v>
      </c>
      <c r="J19" t="s">
        <v>62</v>
      </c>
      <c r="K19" t="s">
        <v>61</v>
      </c>
      <c r="L19" t="s">
        <v>60</v>
      </c>
      <c r="M19" t="s">
        <v>126</v>
      </c>
      <c r="N19">
        <v>3</v>
      </c>
      <c r="P19" t="s">
        <v>110</v>
      </c>
      <c r="Q19" t="s">
        <v>41</v>
      </c>
      <c r="V19">
        <v>1.0512E-5</v>
      </c>
      <c r="Y19">
        <v>7.4302999999999997E-5</v>
      </c>
      <c r="Z19">
        <v>1.26346E-4</v>
      </c>
      <c r="AA19">
        <v>1.2576236620000001</v>
      </c>
      <c r="AB19">
        <v>2.4403306999999999E-2</v>
      </c>
      <c r="AG19">
        <v>2.5921917329999999</v>
      </c>
      <c r="AH19">
        <v>0.204472389</v>
      </c>
      <c r="AI19">
        <v>1.4842800000000001E-4</v>
      </c>
      <c r="AJ19">
        <v>2.7178E-5</v>
      </c>
      <c r="AK19">
        <v>1.2497100000000001E-4</v>
      </c>
      <c r="AL19">
        <v>2.6965381380000002</v>
      </c>
      <c r="AM19" s="1">
        <f t="shared" si="0"/>
        <v>2.6967137440000002</v>
      </c>
      <c r="AN19">
        <v>1.4602699999999999E-4</v>
      </c>
      <c r="AO19">
        <v>6.7270018360000003</v>
      </c>
      <c r="AP19">
        <v>5.4478740000000001E-3</v>
      </c>
      <c r="AQ19">
        <v>0.455239962</v>
      </c>
      <c r="AR19">
        <v>1.3652106900000001</v>
      </c>
    </row>
    <row r="20" spans="1:44" x14ac:dyDescent="0.25">
      <c r="A20" t="s">
        <v>56</v>
      </c>
      <c r="B20" t="s">
        <v>47</v>
      </c>
      <c r="C20" t="s">
        <v>48</v>
      </c>
      <c r="D20" t="s">
        <v>49</v>
      </c>
      <c r="E20" t="s">
        <v>50</v>
      </c>
      <c r="F20" t="s">
        <v>55</v>
      </c>
      <c r="G20" t="s">
        <v>52</v>
      </c>
      <c r="H20" t="s">
        <v>53</v>
      </c>
      <c r="I20" t="s">
        <v>57</v>
      </c>
      <c r="J20" t="s">
        <v>63</v>
      </c>
      <c r="K20" t="s">
        <v>61</v>
      </c>
      <c r="L20" t="s">
        <v>60</v>
      </c>
      <c r="M20" t="s">
        <v>126</v>
      </c>
      <c r="N20">
        <v>1</v>
      </c>
      <c r="P20" t="s">
        <v>110</v>
      </c>
      <c r="Q20" t="s">
        <v>41</v>
      </c>
      <c r="V20">
        <v>8.7099999999999996E-6</v>
      </c>
      <c r="Y20">
        <v>7.2249999999999994E-5</v>
      </c>
      <c r="Z20">
        <v>1.27422E-4</v>
      </c>
      <c r="AA20">
        <v>1.2649845369999999</v>
      </c>
      <c r="AB20">
        <v>2.8710475999999999E-2</v>
      </c>
      <c r="AG20">
        <v>2.5148463410000002</v>
      </c>
      <c r="AH20">
        <v>0.124289282</v>
      </c>
      <c r="AI20">
        <v>2.24179E-4</v>
      </c>
      <c r="AJ20">
        <v>1.6262000000000001E-5</v>
      </c>
      <c r="AK20">
        <v>2.6077700000000001E-4</v>
      </c>
      <c r="AL20">
        <v>2.6948377720000001</v>
      </c>
      <c r="AM20" s="1">
        <f t="shared" si="0"/>
        <v>2.6950782129999999</v>
      </c>
      <c r="AN20">
        <v>1.5522999999999999E-4</v>
      </c>
      <c r="AO20">
        <v>7.2038873199999998</v>
      </c>
      <c r="AP20">
        <v>5.1656669999999997E-3</v>
      </c>
      <c r="AQ20">
        <v>0.453464382</v>
      </c>
      <c r="AR20">
        <v>1.3648471170000001</v>
      </c>
    </row>
    <row r="21" spans="1:44" x14ac:dyDescent="0.25">
      <c r="A21" t="s">
        <v>56</v>
      </c>
      <c r="B21" t="s">
        <v>47</v>
      </c>
      <c r="C21" t="s">
        <v>48</v>
      </c>
      <c r="D21" t="s">
        <v>49</v>
      </c>
      <c r="E21" t="s">
        <v>50</v>
      </c>
      <c r="F21" t="s">
        <v>55</v>
      </c>
      <c r="G21" t="s">
        <v>52</v>
      </c>
      <c r="H21" t="s">
        <v>53</v>
      </c>
      <c r="I21" t="s">
        <v>57</v>
      </c>
      <c r="J21" t="s">
        <v>63</v>
      </c>
      <c r="K21" t="s">
        <v>61</v>
      </c>
      <c r="L21" t="s">
        <v>60</v>
      </c>
      <c r="M21" t="s">
        <v>126</v>
      </c>
      <c r="N21">
        <v>2</v>
      </c>
      <c r="P21" t="s">
        <v>110</v>
      </c>
      <c r="Q21" t="s">
        <v>41</v>
      </c>
      <c r="V21">
        <v>1.2527999999999999E-5</v>
      </c>
      <c r="Y21">
        <v>7.0486000000000002E-5</v>
      </c>
      <c r="Z21">
        <v>1.08374E-4</v>
      </c>
      <c r="AA21">
        <v>1.2629291970000001</v>
      </c>
      <c r="AB21">
        <v>2.7530433E-2</v>
      </c>
      <c r="AG21">
        <v>2.6039705139999998</v>
      </c>
      <c r="AH21">
        <v>0.21636956600000001</v>
      </c>
      <c r="AI21">
        <v>1.2367500000000001E-4</v>
      </c>
      <c r="AJ21">
        <v>2.4048000000000001E-5</v>
      </c>
      <c r="AK21">
        <v>1.6412499999999999E-4</v>
      </c>
      <c r="AL21">
        <v>2.6933418919999998</v>
      </c>
      <c r="AM21" s="1">
        <f t="shared" si="0"/>
        <v>2.6934896149999998</v>
      </c>
      <c r="AN21">
        <v>1.5265600000000001E-4</v>
      </c>
      <c r="AO21">
        <v>7.200879606</v>
      </c>
      <c r="AP21">
        <v>5.6011489999999997E-3</v>
      </c>
      <c r="AQ21">
        <v>0.53273959199999998</v>
      </c>
      <c r="AR21">
        <v>1.366177746</v>
      </c>
    </row>
    <row r="22" spans="1:44" x14ac:dyDescent="0.25">
      <c r="A22" t="s">
        <v>56</v>
      </c>
      <c r="B22" t="s">
        <v>47</v>
      </c>
      <c r="C22" t="s">
        <v>48</v>
      </c>
      <c r="D22" t="s">
        <v>49</v>
      </c>
      <c r="E22" t="s">
        <v>50</v>
      </c>
      <c r="F22" t="s">
        <v>55</v>
      </c>
      <c r="G22" t="s">
        <v>52</v>
      </c>
      <c r="H22" t="s">
        <v>53</v>
      </c>
      <c r="I22" t="s">
        <v>57</v>
      </c>
      <c r="J22" t="s">
        <v>63</v>
      </c>
      <c r="K22" t="s">
        <v>61</v>
      </c>
      <c r="L22" t="s">
        <v>60</v>
      </c>
      <c r="M22" t="s">
        <v>126</v>
      </c>
      <c r="N22">
        <v>3</v>
      </c>
      <c r="P22" t="s">
        <v>110</v>
      </c>
      <c r="Q22" t="s">
        <v>41</v>
      </c>
      <c r="V22">
        <v>1.4267000000000001E-5</v>
      </c>
      <c r="Y22">
        <v>7.1439999999999994E-5</v>
      </c>
      <c r="Z22">
        <v>1.49405E-4</v>
      </c>
      <c r="AA22">
        <v>1.259651265</v>
      </c>
      <c r="AB22">
        <v>2.4522044999999999E-2</v>
      </c>
      <c r="AG22">
        <v>2.59811623</v>
      </c>
      <c r="AH22">
        <v>0.21108792400000001</v>
      </c>
      <c r="AI22">
        <v>1.3987200000000001E-4</v>
      </c>
      <c r="AJ22">
        <v>1.489E-5</v>
      </c>
      <c r="AK22">
        <v>1.3184500000000001E-4</v>
      </c>
      <c r="AL22">
        <v>2.6962968219999999</v>
      </c>
      <c r="AM22" s="1">
        <f t="shared" si="0"/>
        <v>2.6964515840000001</v>
      </c>
      <c r="AN22">
        <v>1.52795E-4</v>
      </c>
      <c r="AO22">
        <v>7.1446685390000004</v>
      </c>
      <c r="AP22">
        <v>5.5519269999999999E-3</v>
      </c>
      <c r="AQ22">
        <v>0.48481488700000003</v>
      </c>
      <c r="AR22">
        <v>1.3651174189999999</v>
      </c>
    </row>
    <row r="23" spans="1:44" x14ac:dyDescent="0.25">
      <c r="A23" t="s">
        <v>56</v>
      </c>
      <c r="B23" t="s">
        <v>47</v>
      </c>
      <c r="C23" t="s">
        <v>48</v>
      </c>
      <c r="D23" t="s">
        <v>49</v>
      </c>
      <c r="E23" t="s">
        <v>50</v>
      </c>
      <c r="F23" t="s">
        <v>55</v>
      </c>
      <c r="G23" t="s">
        <v>52</v>
      </c>
      <c r="H23" t="s">
        <v>53</v>
      </c>
      <c r="I23" t="s">
        <v>54</v>
      </c>
      <c r="J23" t="s">
        <v>59</v>
      </c>
      <c r="K23" t="s">
        <v>61</v>
      </c>
      <c r="L23" t="s">
        <v>60</v>
      </c>
      <c r="M23" t="s">
        <v>126</v>
      </c>
      <c r="N23">
        <v>1</v>
      </c>
      <c r="P23" t="s">
        <v>110</v>
      </c>
      <c r="Q23" t="s">
        <v>41</v>
      </c>
      <c r="V23">
        <v>1.1584E-5</v>
      </c>
      <c r="Y23">
        <v>6.9956000000000006E-5</v>
      </c>
      <c r="Z23">
        <v>1.19193E-4</v>
      </c>
      <c r="AA23">
        <v>1.263459648</v>
      </c>
      <c r="AB23">
        <v>2.2982329999999999E-2</v>
      </c>
      <c r="AG23">
        <v>3.9863189060000002</v>
      </c>
      <c r="AH23">
        <v>3.5515974999999998E-2</v>
      </c>
      <c r="AI23">
        <v>1.20052E-4</v>
      </c>
      <c r="AJ23">
        <v>2.2045E-5</v>
      </c>
      <c r="AK23">
        <v>2.08323E-4</v>
      </c>
      <c r="AL23">
        <v>2.689813617</v>
      </c>
      <c r="AM23" s="1">
        <f t="shared" si="0"/>
        <v>2.6899557139999999</v>
      </c>
      <c r="AN23">
        <v>9.8685999999999997E-5</v>
      </c>
      <c r="AO23">
        <v>8.0459528119999995</v>
      </c>
      <c r="AP23">
        <v>4.9427439999999998E-3</v>
      </c>
      <c r="AQ23">
        <v>0.42311724099999998</v>
      </c>
      <c r="AR23">
        <v>1.3596400239999999</v>
      </c>
    </row>
    <row r="24" spans="1:44" x14ac:dyDescent="0.25">
      <c r="A24" t="s">
        <v>56</v>
      </c>
      <c r="B24" t="s">
        <v>47</v>
      </c>
      <c r="C24" t="s">
        <v>48</v>
      </c>
      <c r="D24" t="s">
        <v>49</v>
      </c>
      <c r="E24" t="s">
        <v>50</v>
      </c>
      <c r="F24" t="s">
        <v>55</v>
      </c>
      <c r="G24" t="s">
        <v>52</v>
      </c>
      <c r="H24" t="s">
        <v>53</v>
      </c>
      <c r="I24" t="s">
        <v>54</v>
      </c>
      <c r="J24" t="s">
        <v>59</v>
      </c>
      <c r="K24" t="s">
        <v>61</v>
      </c>
      <c r="L24" t="s">
        <v>60</v>
      </c>
      <c r="M24" t="s">
        <v>126</v>
      </c>
      <c r="N24">
        <v>2</v>
      </c>
      <c r="P24" t="s">
        <v>110</v>
      </c>
      <c r="Q24" t="s">
        <v>41</v>
      </c>
      <c r="V24">
        <v>1.0939E-5</v>
      </c>
      <c r="Y24">
        <v>7.1332000000000001E-5</v>
      </c>
      <c r="Z24">
        <v>1.4764800000000001E-4</v>
      </c>
      <c r="AA24">
        <v>1.258805744</v>
      </c>
      <c r="AB24">
        <v>2.2579663E-2</v>
      </c>
      <c r="AG24">
        <v>3.9895948429999999</v>
      </c>
      <c r="AH24">
        <v>3.9078628999999997E-2</v>
      </c>
      <c r="AI24">
        <v>1.12812E-4</v>
      </c>
      <c r="AJ24">
        <v>2.2396999999999999E-5</v>
      </c>
      <c r="AK24">
        <v>1.5194899999999999E-4</v>
      </c>
      <c r="AL24">
        <v>2.6945417260000002</v>
      </c>
      <c r="AM24" s="1">
        <f t="shared" si="0"/>
        <v>2.6946769350000004</v>
      </c>
      <c r="AN24">
        <v>1.4488599999999999E-4</v>
      </c>
      <c r="AO24">
        <v>8.0468006570000004</v>
      </c>
      <c r="AP24">
        <v>5.1033290000000002E-3</v>
      </c>
      <c r="AQ24">
        <v>0.50337492500000003</v>
      </c>
      <c r="AR24">
        <v>1.3639567260000001</v>
      </c>
    </row>
    <row r="25" spans="1:44" x14ac:dyDescent="0.25">
      <c r="A25" t="s">
        <v>56</v>
      </c>
      <c r="B25" t="s">
        <v>47</v>
      </c>
      <c r="C25" t="s">
        <v>48</v>
      </c>
      <c r="D25" t="s">
        <v>49</v>
      </c>
      <c r="E25" t="s">
        <v>50</v>
      </c>
      <c r="F25" t="s">
        <v>55</v>
      </c>
      <c r="G25" t="s">
        <v>52</v>
      </c>
      <c r="H25" t="s">
        <v>53</v>
      </c>
      <c r="I25" t="s">
        <v>54</v>
      </c>
      <c r="J25" t="s">
        <v>59</v>
      </c>
      <c r="K25" t="s">
        <v>61</v>
      </c>
      <c r="L25" t="s">
        <v>60</v>
      </c>
      <c r="M25" t="s">
        <v>126</v>
      </c>
      <c r="N25">
        <v>3</v>
      </c>
      <c r="P25" t="s">
        <v>110</v>
      </c>
      <c r="Q25" t="s">
        <v>41</v>
      </c>
      <c r="V25">
        <v>1.3913E-5</v>
      </c>
      <c r="Y25">
        <v>7.5605999999999994E-5</v>
      </c>
      <c r="Z25">
        <v>1.51619E-4</v>
      </c>
      <c r="AA25">
        <v>1.260974182</v>
      </c>
      <c r="AB25">
        <v>2.2172863000000001E-2</v>
      </c>
      <c r="AG25">
        <v>3.99080389</v>
      </c>
      <c r="AH25">
        <v>3.9171661000000003E-2</v>
      </c>
      <c r="AI25">
        <v>1.1414200000000001E-4</v>
      </c>
      <c r="AJ25">
        <v>1.5002E-5</v>
      </c>
      <c r="AK25">
        <v>1.5048500000000001E-4</v>
      </c>
      <c r="AL25">
        <v>2.691080924</v>
      </c>
      <c r="AM25" s="1">
        <f t="shared" si="0"/>
        <v>2.6912100680000002</v>
      </c>
      <c r="AN25">
        <v>1.5495099999999999E-4</v>
      </c>
      <c r="AO25">
        <v>8.0477978799999992</v>
      </c>
      <c r="AP25">
        <v>4.8156750000000002E-3</v>
      </c>
      <c r="AQ25">
        <v>0.41315208799999997</v>
      </c>
      <c r="AR25">
        <v>1.365004968</v>
      </c>
    </row>
    <row r="26" spans="1:44" x14ac:dyDescent="0.25">
      <c r="A26" t="s">
        <v>56</v>
      </c>
      <c r="B26" t="s">
        <v>47</v>
      </c>
      <c r="C26" t="s">
        <v>48</v>
      </c>
      <c r="D26" t="s">
        <v>49</v>
      </c>
      <c r="E26" t="s">
        <v>50</v>
      </c>
      <c r="F26" t="s">
        <v>58</v>
      </c>
      <c r="G26" t="s">
        <v>52</v>
      </c>
      <c r="H26" t="s">
        <v>53</v>
      </c>
      <c r="I26" t="s">
        <v>123</v>
      </c>
      <c r="J26" t="s">
        <v>124</v>
      </c>
      <c r="K26" t="s">
        <v>61</v>
      </c>
      <c r="L26" t="s">
        <v>60</v>
      </c>
      <c r="M26" t="s">
        <v>126</v>
      </c>
      <c r="N26">
        <v>1</v>
      </c>
      <c r="P26" t="s">
        <v>43</v>
      </c>
      <c r="Q26" t="s">
        <v>41</v>
      </c>
      <c r="R26">
        <v>8.2999999999999999E-7</v>
      </c>
      <c r="S26">
        <v>9.8010969999999999E-3</v>
      </c>
      <c r="T26">
        <v>1.66646E-4</v>
      </c>
      <c r="U26">
        <v>1.2213E-5</v>
      </c>
      <c r="W26">
        <v>0.71425388400000001</v>
      </c>
      <c r="X26">
        <v>5.0220999999999999E-5</v>
      </c>
      <c r="Y26" s="1">
        <f>SUM(W26:X26)</f>
        <v>0.71430410499999997</v>
      </c>
      <c r="AA26">
        <v>0.73487443500000005</v>
      </c>
      <c r="AC26">
        <v>3.9956406310000001</v>
      </c>
      <c r="AD26">
        <v>0.68092354600000005</v>
      </c>
      <c r="AE26">
        <v>0.67309898099999999</v>
      </c>
      <c r="AF26">
        <v>2.9033150249999999</v>
      </c>
      <c r="AG26" s="1">
        <f>SUM(AC26:AF26)</f>
        <v>8.2529781829999997</v>
      </c>
      <c r="AI26">
        <v>2.4297500000000001E-4</v>
      </c>
      <c r="AJ26">
        <v>0.507637907</v>
      </c>
      <c r="AL26">
        <v>2.394338088</v>
      </c>
      <c r="AM26" s="1">
        <f t="shared" ref="AM26:AM31" si="1">AI26+AJ26+AL26</f>
        <v>2.9022189699999998</v>
      </c>
      <c r="AO26">
        <v>28.207888572000002</v>
      </c>
      <c r="AQ26">
        <v>2.3688438029999999</v>
      </c>
      <c r="AR26">
        <v>5.4593326849999997</v>
      </c>
    </row>
    <row r="27" spans="1:44" x14ac:dyDescent="0.25">
      <c r="A27" t="s">
        <v>56</v>
      </c>
      <c r="B27" t="s">
        <v>47</v>
      </c>
      <c r="C27" t="s">
        <v>48</v>
      </c>
      <c r="D27" t="s">
        <v>49</v>
      </c>
      <c r="E27" t="s">
        <v>50</v>
      </c>
      <c r="F27" t="s">
        <v>58</v>
      </c>
      <c r="G27" t="s">
        <v>52</v>
      </c>
      <c r="H27" t="s">
        <v>53</v>
      </c>
      <c r="I27" t="s">
        <v>123</v>
      </c>
      <c r="J27" t="s">
        <v>124</v>
      </c>
      <c r="K27" t="s">
        <v>61</v>
      </c>
      <c r="L27" t="s">
        <v>60</v>
      </c>
      <c r="M27" t="s">
        <v>126</v>
      </c>
      <c r="N27">
        <v>2</v>
      </c>
      <c r="P27" t="s">
        <v>43</v>
      </c>
      <c r="Q27" t="s">
        <v>41</v>
      </c>
      <c r="R27">
        <v>7.5300000000000003E-7</v>
      </c>
      <c r="S27">
        <v>9.8840119999999993E-3</v>
      </c>
      <c r="T27">
        <v>1.7648499999999999E-4</v>
      </c>
      <c r="U27">
        <v>1.4036000000000001E-5</v>
      </c>
      <c r="W27">
        <v>0.72646737400000005</v>
      </c>
      <c r="X27">
        <v>1.509E-5</v>
      </c>
      <c r="Y27" s="1">
        <f t="shared" ref="Y27:Y31" si="2">SUM(W27:X27)</f>
        <v>0.72648246400000005</v>
      </c>
      <c r="AA27">
        <v>0.73565864999999997</v>
      </c>
      <c r="AC27">
        <v>4.243367406</v>
      </c>
      <c r="AD27">
        <v>0.68029633599999995</v>
      </c>
      <c r="AE27">
        <v>0.67085326999999995</v>
      </c>
      <c r="AF27">
        <v>2.8999544629999998</v>
      </c>
      <c r="AG27" s="1">
        <f t="shared" ref="AG27:AG31" si="3">SUM(AC27:AF27)</f>
        <v>8.4944714749999992</v>
      </c>
      <c r="AI27">
        <v>2.4237799999999999E-4</v>
      </c>
      <c r="AJ27">
        <v>0.51100151500000002</v>
      </c>
      <c r="AL27">
        <v>2.3918407089999998</v>
      </c>
      <c r="AM27" s="1">
        <f t="shared" si="1"/>
        <v>2.9030846019999998</v>
      </c>
      <c r="AO27">
        <v>28.245419751</v>
      </c>
      <c r="AQ27">
        <v>2.3847475469999999</v>
      </c>
      <c r="AR27">
        <v>5.4531140950000001</v>
      </c>
    </row>
    <row r="28" spans="1:44" x14ac:dyDescent="0.25">
      <c r="A28" t="s">
        <v>56</v>
      </c>
      <c r="B28" t="s">
        <v>47</v>
      </c>
      <c r="C28" t="s">
        <v>48</v>
      </c>
      <c r="D28" t="s">
        <v>49</v>
      </c>
      <c r="E28" t="s">
        <v>50</v>
      </c>
      <c r="F28" t="s">
        <v>58</v>
      </c>
      <c r="G28" t="s">
        <v>52</v>
      </c>
      <c r="H28" t="s">
        <v>53</v>
      </c>
      <c r="I28" t="s">
        <v>123</v>
      </c>
      <c r="J28" t="s">
        <v>124</v>
      </c>
      <c r="K28" t="s">
        <v>61</v>
      </c>
      <c r="L28" t="s">
        <v>60</v>
      </c>
      <c r="M28" t="s">
        <v>126</v>
      </c>
      <c r="N28">
        <v>3</v>
      </c>
      <c r="P28" t="s">
        <v>43</v>
      </c>
      <c r="Q28" t="s">
        <v>41</v>
      </c>
      <c r="R28">
        <v>7.0100000000000004E-7</v>
      </c>
      <c r="S28">
        <v>1.2975263000000001E-2</v>
      </c>
      <c r="T28">
        <v>1.8306E-4</v>
      </c>
      <c r="U28">
        <v>1.4165000000000001E-5</v>
      </c>
      <c r="W28">
        <v>0.71690976500000003</v>
      </c>
      <c r="X28">
        <v>3.9263E-5</v>
      </c>
      <c r="Y28" s="1">
        <f t="shared" si="2"/>
        <v>0.71694902800000004</v>
      </c>
      <c r="AA28">
        <v>0.73788936000000005</v>
      </c>
      <c r="AC28">
        <v>4.7406314419999998</v>
      </c>
      <c r="AD28">
        <v>0.68283121099999999</v>
      </c>
      <c r="AE28">
        <v>0.67278426000000002</v>
      </c>
      <c r="AF28">
        <v>2.8996309020000002</v>
      </c>
      <c r="AG28" s="1">
        <f t="shared" si="3"/>
        <v>8.9958778150000001</v>
      </c>
      <c r="AI28">
        <v>2.2892600000000001E-4</v>
      </c>
      <c r="AJ28">
        <v>0.507480653</v>
      </c>
      <c r="AL28">
        <v>2.3925618879999999</v>
      </c>
      <c r="AM28" s="1">
        <f t="shared" si="1"/>
        <v>2.900271467</v>
      </c>
      <c r="AO28">
        <v>28.324378643999999</v>
      </c>
      <c r="AQ28">
        <v>2.356653712</v>
      </c>
      <c r="AR28">
        <v>5.4649625820000001</v>
      </c>
    </row>
    <row r="29" spans="1:44" x14ac:dyDescent="0.25">
      <c r="A29" t="s">
        <v>56</v>
      </c>
      <c r="B29" t="s">
        <v>47</v>
      </c>
      <c r="C29" t="s">
        <v>48</v>
      </c>
      <c r="D29" t="s">
        <v>49</v>
      </c>
      <c r="E29" t="s">
        <v>50</v>
      </c>
      <c r="F29" t="s">
        <v>58</v>
      </c>
      <c r="G29" t="s">
        <v>52</v>
      </c>
      <c r="H29" t="s">
        <v>53</v>
      </c>
      <c r="I29" t="s">
        <v>54</v>
      </c>
      <c r="J29" t="s">
        <v>59</v>
      </c>
      <c r="K29" t="s">
        <v>61</v>
      </c>
      <c r="L29" t="s">
        <v>60</v>
      </c>
      <c r="M29" t="s">
        <v>126</v>
      </c>
      <c r="N29">
        <v>1</v>
      </c>
      <c r="P29" t="s">
        <v>43</v>
      </c>
      <c r="Q29" t="s">
        <v>41</v>
      </c>
      <c r="R29">
        <v>6.7999999999999995E-7</v>
      </c>
      <c r="S29">
        <v>9.9530279999999992E-3</v>
      </c>
      <c r="T29">
        <v>6.0519299999999996E-4</v>
      </c>
      <c r="U29">
        <v>2.3042000000000001E-5</v>
      </c>
      <c r="W29">
        <v>0.72060526999999996</v>
      </c>
      <c r="X29">
        <v>1.8215000000000001E-5</v>
      </c>
      <c r="Y29" s="1">
        <f t="shared" si="2"/>
        <v>0.72062348499999995</v>
      </c>
      <c r="AA29">
        <v>0.73513600700000004</v>
      </c>
      <c r="AC29">
        <v>5.4019163739999998</v>
      </c>
      <c r="AD29">
        <v>0.68019369900000004</v>
      </c>
      <c r="AE29">
        <v>0.673792006</v>
      </c>
      <c r="AF29">
        <v>2.9001922150000001</v>
      </c>
      <c r="AG29" s="1">
        <f t="shared" si="3"/>
        <v>9.6560942940000007</v>
      </c>
      <c r="AI29">
        <v>2.6539499999999998E-4</v>
      </c>
      <c r="AJ29">
        <v>0.50659546600000005</v>
      </c>
      <c r="AL29">
        <v>2.3829698609999999</v>
      </c>
      <c r="AM29" s="1">
        <f t="shared" si="1"/>
        <v>2.8898307220000001</v>
      </c>
      <c r="AO29">
        <v>28.507733197</v>
      </c>
      <c r="AQ29">
        <v>1.530623278</v>
      </c>
      <c r="AR29">
        <v>5.4596919540000002</v>
      </c>
    </row>
    <row r="30" spans="1:44" x14ac:dyDescent="0.25">
      <c r="A30" t="s">
        <v>56</v>
      </c>
      <c r="B30" t="s">
        <v>47</v>
      </c>
      <c r="C30" t="s">
        <v>48</v>
      </c>
      <c r="D30" t="s">
        <v>49</v>
      </c>
      <c r="E30" t="s">
        <v>50</v>
      </c>
      <c r="F30" t="s">
        <v>58</v>
      </c>
      <c r="G30" t="s">
        <v>52</v>
      </c>
      <c r="H30" t="s">
        <v>53</v>
      </c>
      <c r="I30" t="s">
        <v>54</v>
      </c>
      <c r="J30" t="s">
        <v>59</v>
      </c>
      <c r="K30" t="s">
        <v>61</v>
      </c>
      <c r="L30" t="s">
        <v>60</v>
      </c>
      <c r="M30" t="s">
        <v>126</v>
      </c>
      <c r="N30">
        <v>2</v>
      </c>
      <c r="P30" t="s">
        <v>43</v>
      </c>
      <c r="Q30" t="s">
        <v>41</v>
      </c>
      <c r="R30">
        <v>9.9999999999999995E-7</v>
      </c>
      <c r="S30">
        <v>1.0504008E-2</v>
      </c>
      <c r="T30">
        <v>4.5007700000000001E-4</v>
      </c>
      <c r="U30">
        <v>1.3491E-5</v>
      </c>
      <c r="W30">
        <v>0.71554921699999996</v>
      </c>
      <c r="X30">
        <v>1.4241E-5</v>
      </c>
      <c r="Y30" s="1">
        <f t="shared" si="2"/>
        <v>0.71556345799999999</v>
      </c>
      <c r="AA30">
        <v>0.73526192400000001</v>
      </c>
      <c r="AC30">
        <v>5.4232871439999997</v>
      </c>
      <c r="AD30">
        <v>0.68009588799999998</v>
      </c>
      <c r="AE30">
        <v>0.67099745399999999</v>
      </c>
      <c r="AF30">
        <v>2.9021685449999999</v>
      </c>
      <c r="AG30" s="1">
        <f t="shared" si="3"/>
        <v>9.6765490310000004</v>
      </c>
      <c r="AI30">
        <v>2.3569300000000001E-4</v>
      </c>
      <c r="AJ30">
        <v>0.50622533300000006</v>
      </c>
      <c r="AL30">
        <v>2.383416129</v>
      </c>
      <c r="AM30" s="1">
        <f t="shared" si="1"/>
        <v>2.8898771550000002</v>
      </c>
      <c r="AO30">
        <v>28.481937456000001</v>
      </c>
      <c r="AQ30">
        <v>1.591249581</v>
      </c>
      <c r="AR30">
        <v>5.4631872069999998</v>
      </c>
    </row>
    <row r="31" spans="1:44" x14ac:dyDescent="0.25">
      <c r="A31" t="s">
        <v>56</v>
      </c>
      <c r="B31" t="s">
        <v>47</v>
      </c>
      <c r="C31" t="s">
        <v>48</v>
      </c>
      <c r="D31" t="s">
        <v>49</v>
      </c>
      <c r="E31" t="s">
        <v>50</v>
      </c>
      <c r="F31" t="s">
        <v>58</v>
      </c>
      <c r="G31" t="s">
        <v>52</v>
      </c>
      <c r="H31" t="s">
        <v>53</v>
      </c>
      <c r="I31" t="s">
        <v>54</v>
      </c>
      <c r="J31" t="s">
        <v>59</v>
      </c>
      <c r="K31" t="s">
        <v>61</v>
      </c>
      <c r="L31" t="s">
        <v>60</v>
      </c>
      <c r="M31" t="s">
        <v>126</v>
      </c>
      <c r="N31">
        <v>3</v>
      </c>
      <c r="P31" t="s">
        <v>43</v>
      </c>
      <c r="Q31" t="s">
        <v>41</v>
      </c>
      <c r="R31">
        <v>1.0589999999999999E-6</v>
      </c>
      <c r="S31">
        <v>1.3438377E-2</v>
      </c>
      <c r="T31">
        <v>3.8137499999999999E-4</v>
      </c>
      <c r="U31">
        <v>1.0321E-5</v>
      </c>
      <c r="W31">
        <v>0.71937497800000005</v>
      </c>
      <c r="X31">
        <v>5.2660800000000002E-4</v>
      </c>
      <c r="Y31" s="1">
        <f t="shared" si="2"/>
        <v>0.71990158600000009</v>
      </c>
      <c r="AA31">
        <v>0.73822434100000001</v>
      </c>
      <c r="AC31">
        <v>5.1592154350000001</v>
      </c>
      <c r="AD31">
        <v>0.68181582500000004</v>
      </c>
      <c r="AE31">
        <v>0.67339301900000004</v>
      </c>
      <c r="AF31">
        <v>2.90085894</v>
      </c>
      <c r="AG31" s="1">
        <f t="shared" si="3"/>
        <v>9.4152832189999991</v>
      </c>
      <c r="AI31">
        <v>2.5520099999999998E-4</v>
      </c>
      <c r="AJ31">
        <v>0.50700780000000001</v>
      </c>
      <c r="AL31">
        <v>2.379663555</v>
      </c>
      <c r="AM31" s="1">
        <f t="shared" si="1"/>
        <v>2.8869265560000001</v>
      </c>
      <c r="AO31">
        <v>28.493792209999999</v>
      </c>
      <c r="AQ31">
        <v>1.7481675379999999</v>
      </c>
      <c r="AR31">
        <v>5.4652630650000003</v>
      </c>
    </row>
    <row r="32" spans="1:44" x14ac:dyDescent="0.25">
      <c r="Y32"/>
      <c r="AA32"/>
      <c r="AG32"/>
      <c r="AO32"/>
      <c r="AR32"/>
    </row>
    <row r="33" spans="25:44" x14ac:dyDescent="0.25">
      <c r="Y33"/>
      <c r="AA33"/>
      <c r="AG33"/>
      <c r="AO33"/>
      <c r="AR33"/>
    </row>
    <row r="34" spans="25:44" x14ac:dyDescent="0.25">
      <c r="Y34"/>
      <c r="AA34"/>
      <c r="AG34"/>
      <c r="AO34"/>
      <c r="AR34"/>
    </row>
    <row r="35" spans="25:44" x14ac:dyDescent="0.25">
      <c r="Y35"/>
      <c r="AA35"/>
      <c r="AG35"/>
      <c r="AO35"/>
      <c r="AR35"/>
    </row>
    <row r="36" spans="25:44" x14ac:dyDescent="0.25">
      <c r="Y36"/>
      <c r="AA36"/>
      <c r="AG36"/>
      <c r="AO36"/>
      <c r="AR36"/>
    </row>
    <row r="37" spans="25:44" x14ac:dyDescent="0.25">
      <c r="Y37"/>
      <c r="AA37"/>
      <c r="AG37"/>
      <c r="AO37"/>
      <c r="AR37"/>
    </row>
    <row r="38" spans="25:44" x14ac:dyDescent="0.25">
      <c r="Y38"/>
      <c r="AA38"/>
      <c r="AG38"/>
      <c r="AO38"/>
      <c r="AR38"/>
    </row>
    <row r="39" spans="25:44" x14ac:dyDescent="0.25">
      <c r="Y39"/>
      <c r="AA39"/>
      <c r="AG39"/>
      <c r="AO39"/>
      <c r="AR39"/>
    </row>
    <row r="40" spans="25:44" x14ac:dyDescent="0.25">
      <c r="Y40"/>
      <c r="AA40"/>
      <c r="AG40"/>
      <c r="AO40"/>
      <c r="AR40"/>
    </row>
  </sheetData>
  <sortState ref="O1:AS300">
    <sortCondition ref="Q1:Q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Source_Time</vt:lpstr>
      <vt:lpstr>SourceInsertTime</vt:lpstr>
      <vt:lpstr>SourceFindTime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CTPClassification=CTP_PUBLIC:VisualMarkings=</cp:keywords>
  <cp:lastModifiedBy/>
  <dcterms:created xsi:type="dcterms:W3CDTF">2006-09-16T00:00:00Z</dcterms:created>
  <dcterms:modified xsi:type="dcterms:W3CDTF">2018-08-15T22:32:10Z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cfd22ed8-1a29-4c4b-9735-0595f2b3a547</vt:lpwstr>
  </property>
  <property fmtid="{D5CDD505-2E9C-101B-9397-08002B2CF9AE}" pid="3" name="CTP_TimeStamp">
    <vt:lpwstr>2017-12-19 18:17:08Z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