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737" tabRatio="868" activeTab="4"/>
  </bookViews>
  <sheets>
    <sheet name="Process_CT" sheetId="1" r:id="rId1"/>
    <sheet name="SMD_Package_Feeder_Master" sheetId="2" r:id="rId2"/>
    <sheet name="Assumptions" sheetId="3" r:id="rId3"/>
    <sheet name="NRE" sheetId="4" r:id="rId4"/>
    <sheet name="MMR-EMS" sheetId="5" r:id="rId5"/>
    <sheet name="Consumables Calculator" sheetId="6" r:id="rId6"/>
    <sheet name="OHP % Model" sheetId="7" r:id="rId7"/>
  </sheets>
  <externalReferences>
    <externalReference r:id="rId8"/>
    <externalReference r:id="rId9"/>
  </externalReferences>
  <definedNames>
    <definedName name="_xlchart.v1.27">[1]Graph_Labor_EMS!$A$71</definedName>
    <definedName name="_xlchart.v1.2">[1]Graph_Labor_EMS!$B$12:$B$26</definedName>
    <definedName name="a">#REF!</definedName>
    <definedName name="Application">[2]Email!$A$2:$A$22</definedName>
    <definedName name="Commodity">[2]Email!$B$2:$B$37</definedName>
    <definedName name="Function">#REF!</definedName>
    <definedName name="Where">[2]Email!$D$2:$D$8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<sst xmlns="http://schemas.openxmlformats.org/spreadsheetml/2006/main" count="1027" uniqueCount="528">
  <si>
    <t>Side</t>
  </si>
  <si>
    <t>Stage</t>
  </si>
  <si>
    <t>Batch Set up Time</t>
  </si>
  <si>
    <t>Process Cycle Time</t>
  </si>
  <si>
    <t>CT of each stage</t>
  </si>
  <si>
    <t>Max Overall PCBA CT</t>
  </si>
  <si>
    <t>Shift Hr/day</t>
  </si>
  <si>
    <t>Days/Week</t>
  </si>
  <si>
    <t>Weeks/Year</t>
  </si>
  <si>
    <t>Hr/Year (1 Shift)</t>
  </si>
  <si>
    <t>Overall Labor Efficiency</t>
  </si>
  <si>
    <t>Total Batch Setup Time, sec</t>
  </si>
  <si>
    <t>Total Cycle Time, sec</t>
  </si>
  <si>
    <t>SMT-Top</t>
  </si>
  <si>
    <t>Label Printing &amp; Pasting</t>
  </si>
  <si>
    <t>Bare Board Loading</t>
  </si>
  <si>
    <t>Screen Printing</t>
  </si>
  <si>
    <t>Solder Paste Inspection</t>
  </si>
  <si>
    <t>SMT Placement</t>
  </si>
  <si>
    <t>Reflow Soldering</t>
  </si>
  <si>
    <t>AOI</t>
  </si>
  <si>
    <t>X-Ray</t>
  </si>
  <si>
    <t>SMT-Bottom</t>
  </si>
  <si>
    <t>Manual/TH Line</t>
  </si>
  <si>
    <t>Offline Activities</t>
  </si>
  <si>
    <t>Singulating Machine</t>
  </si>
  <si>
    <t>Manual Component Insertion</t>
  </si>
  <si>
    <t>Pre- Wave Inspection</t>
  </si>
  <si>
    <t>Wave Soldering</t>
  </si>
  <si>
    <t>Post Wave Inspection</t>
  </si>
  <si>
    <t>Manual Soldering/Touchup/Rework</t>
  </si>
  <si>
    <t>Final Inspection</t>
  </si>
  <si>
    <t>Testing/Box Build</t>
  </si>
  <si>
    <t>ICT</t>
  </si>
  <si>
    <t>Integration</t>
  </si>
  <si>
    <t>Box Build</t>
  </si>
  <si>
    <t>Functional Test</t>
  </si>
  <si>
    <t>OBA</t>
  </si>
  <si>
    <t>Package_Master</t>
  </si>
  <si>
    <t>Feeder_Master</t>
  </si>
  <si>
    <t>Cycle Time_Master</t>
  </si>
  <si>
    <t>12mm</t>
  </si>
  <si>
    <t>10.1X7X8mm</t>
  </si>
  <si>
    <t>10.2X10.2X3.8mm</t>
  </si>
  <si>
    <t>10.3X7.5X7.5mm</t>
  </si>
  <si>
    <t>10.67X10.30X4.1mm</t>
  </si>
  <si>
    <t>10.8X7X7mm</t>
  </si>
  <si>
    <t>10x10x3.8mm</t>
  </si>
  <si>
    <t>10x10x4.8mm</t>
  </si>
  <si>
    <t>10x6.3x7mm</t>
  </si>
  <si>
    <t>11x4.7x4mm</t>
  </si>
  <si>
    <t>3.94*3.94*1.1</t>
  </si>
  <si>
    <t>5 mm W x 7 mm L</t>
  </si>
  <si>
    <t>5.0 x 3.2 mm</t>
  </si>
  <si>
    <t>5.1 mm W x 7.1 mm L</t>
  </si>
  <si>
    <t>5.2 mm W x 7.5 mm L</t>
  </si>
  <si>
    <t>6.8X6.8X3.2mm</t>
  </si>
  <si>
    <t>6x9x8mm</t>
  </si>
  <si>
    <t>7 mm x 5 mm</t>
  </si>
  <si>
    <t>7.0X5.0</t>
  </si>
  <si>
    <t>7.1x4.2x3mm</t>
  </si>
  <si>
    <t>7.1x6.8x1.5mm</t>
  </si>
  <si>
    <t>7.2X7.2</t>
  </si>
  <si>
    <t>7.3 X 4.3 X 1.9mm</t>
  </si>
  <si>
    <t>7.3 X 4.3 X 2.8mm</t>
  </si>
  <si>
    <t>7.3X4.3X1.9MM</t>
  </si>
  <si>
    <t>7.3X4.3X2.8mm(D3L CASE)</t>
  </si>
  <si>
    <t>7.3x7.3x4.9mm</t>
  </si>
  <si>
    <t>7.4X7.4X3.2mm</t>
  </si>
  <si>
    <t>7.5X6.7X2.8mm</t>
  </si>
  <si>
    <t>7.9X7</t>
  </si>
  <si>
    <t>7x3x1.3</t>
  </si>
  <si>
    <t>7X5X1.0</t>
  </si>
  <si>
    <t>7X5X1.50mm</t>
  </si>
  <si>
    <t>7x5x1.96mm</t>
  </si>
  <si>
    <t>9.4X6.2</t>
  </si>
  <si>
    <t>9.60X7.60X6mm</t>
  </si>
  <si>
    <t>CASE GX</t>
  </si>
  <si>
    <t>DFN-10</t>
  </si>
  <si>
    <t>DFN-14</t>
  </si>
  <si>
    <t>DFN-8</t>
  </si>
  <si>
    <t>DO-214AB</t>
  </si>
  <si>
    <t>DPAK-3</t>
  </si>
  <si>
    <t>HSON-8</t>
  </si>
  <si>
    <t>LFPAK</t>
  </si>
  <si>
    <t>MINI SO-8</t>
  </si>
  <si>
    <t>MOSFET 5Lead</t>
  </si>
  <si>
    <t>Ø6.3X5.7mm</t>
  </si>
  <si>
    <t>Ø6.8X4.12mm</t>
  </si>
  <si>
    <t>Ø8X6.5mm</t>
  </si>
  <si>
    <t>Ø8X7.8mm</t>
  </si>
  <si>
    <t>Power 56</t>
  </si>
  <si>
    <t>Power 56-8</t>
  </si>
  <si>
    <t>Power pak 1212-8</t>
  </si>
  <si>
    <t>POWER56</t>
  </si>
  <si>
    <t>PQFN-8</t>
  </si>
  <si>
    <t>QFN</t>
  </si>
  <si>
    <t>QFN-28</t>
  </si>
  <si>
    <t>SLP-10</t>
  </si>
  <si>
    <t>SMC</t>
  </si>
  <si>
    <t>SMD, 5.0X3.2X1.2</t>
  </si>
  <si>
    <t>SMD, 7.0X5.0X1.3</t>
  </si>
  <si>
    <t>SMD,3.8*3.8*3.8</t>
  </si>
  <si>
    <t>SMD,4.85*4.70*2.80</t>
  </si>
  <si>
    <t>SMD,6.80*6.80*4.20</t>
  </si>
  <si>
    <t>SMD,7.05*6.6*4.8</t>
  </si>
  <si>
    <t>SMD,7.3*6.6*3.0</t>
  </si>
  <si>
    <t>SMD,7.9*7.6*5.0</t>
  </si>
  <si>
    <t>SMD,9.4*6.2*8</t>
  </si>
  <si>
    <t>SO-4</t>
  </si>
  <si>
    <t>SO-8</t>
  </si>
  <si>
    <t>SOIC-8</t>
  </si>
  <si>
    <t>SOP-4</t>
  </si>
  <si>
    <t>SOP-8</t>
  </si>
  <si>
    <t>SOT1023</t>
  </si>
  <si>
    <t>SOT-223-4</t>
  </si>
  <si>
    <t>SOT-223-6</t>
  </si>
  <si>
    <t>SOT-323-5</t>
  </si>
  <si>
    <t>SOT-323-6</t>
  </si>
  <si>
    <t>SOT363-6</t>
  </si>
  <si>
    <t>SOT-363-6</t>
  </si>
  <si>
    <t>SOT-416-3</t>
  </si>
  <si>
    <t>SOT-457-6P</t>
  </si>
  <si>
    <t>SOT-669-4</t>
  </si>
  <si>
    <t>TDFN-10</t>
  </si>
  <si>
    <t>TDFN-8</t>
  </si>
  <si>
    <t>TDSON-8</t>
  </si>
  <si>
    <t>TO-252</t>
  </si>
  <si>
    <t>TO-252-4</t>
  </si>
  <si>
    <t>TSDSON-8</t>
  </si>
  <si>
    <t>TSOT,6Pin</t>
  </si>
  <si>
    <t>US-8</t>
  </si>
  <si>
    <t>VSON-10</t>
  </si>
  <si>
    <t>VSON-8</t>
  </si>
  <si>
    <t>WDSON-6</t>
  </si>
  <si>
    <t>WDSON-7</t>
  </si>
  <si>
    <t>WISON - 8</t>
  </si>
  <si>
    <t>WSOIC-8</t>
  </si>
  <si>
    <t>16mm</t>
  </si>
  <si>
    <t>11.2 X 11</t>
  </si>
  <si>
    <t>11.4X4.8</t>
  </si>
  <si>
    <t>12.5x6.7x6.3mm</t>
  </si>
  <si>
    <t>12.6*13.6*6.6</t>
  </si>
  <si>
    <t>12.6X12.6X5.82mm</t>
  </si>
  <si>
    <t>12.8X12.8X5.7mm</t>
  </si>
  <si>
    <t>13.1X12.1X4.8mm</t>
  </si>
  <si>
    <t>13.4X13.4mm</t>
  </si>
  <si>
    <t>13.8X13.8mm</t>
  </si>
  <si>
    <t>13X9.7X6.2MM</t>
  </si>
  <si>
    <t>6.6 * 4.45 * 2.92</t>
  </si>
  <si>
    <t>CMOS-20</t>
  </si>
  <si>
    <t>DPAK</t>
  </si>
  <si>
    <t>D-PAK</t>
  </si>
  <si>
    <t>HTSSOP-28</t>
  </si>
  <si>
    <t>LFCSP-20</t>
  </si>
  <si>
    <t>LFPAK-5</t>
  </si>
  <si>
    <t>LGA-17</t>
  </si>
  <si>
    <t>MLF-10</t>
  </si>
  <si>
    <t>MLF-16</t>
  </si>
  <si>
    <t>MSOP-10</t>
  </si>
  <si>
    <t>MSOP-8</t>
  </si>
  <si>
    <t>POWER QFN-15</t>
  </si>
  <si>
    <t>POWER QFN-17</t>
  </si>
  <si>
    <t>POWER56-8</t>
  </si>
  <si>
    <t>POWER-QFN</t>
  </si>
  <si>
    <t>QFN 10 Pin</t>
  </si>
  <si>
    <t>QFN-12</t>
  </si>
  <si>
    <t>QFN-14</t>
  </si>
  <si>
    <t>QFN-16</t>
  </si>
  <si>
    <t>QFN-17</t>
  </si>
  <si>
    <t>QFN-18</t>
  </si>
  <si>
    <t>QSOP-16</t>
  </si>
  <si>
    <t>SMD</t>
  </si>
  <si>
    <t>SMD, 11.4X4.8X3.8</t>
  </si>
  <si>
    <t>SMD,11.0*8.0*4.9</t>
  </si>
  <si>
    <t>SMD,12.6*13.6*6.6</t>
  </si>
  <si>
    <t>SMD,13.45*12.6*4.8</t>
  </si>
  <si>
    <t>SOIC-10</t>
  </si>
  <si>
    <t>SOIC-14</t>
  </si>
  <si>
    <t>SOIC-16</t>
  </si>
  <si>
    <t>SON-12</t>
  </si>
  <si>
    <t>SON8</t>
  </si>
  <si>
    <t>SON-9</t>
  </si>
  <si>
    <t>SOP-14</t>
  </si>
  <si>
    <t>SOP-16</t>
  </si>
  <si>
    <t>SOT-360-20</t>
  </si>
  <si>
    <t>SSOP-14</t>
  </si>
  <si>
    <t>SSOP-16</t>
  </si>
  <si>
    <t>SSOP-20</t>
  </si>
  <si>
    <t>SSOP-28</t>
  </si>
  <si>
    <t>SSOP-8</t>
  </si>
  <si>
    <t>TSOP-14</t>
  </si>
  <si>
    <t>TSOP-32</t>
  </si>
  <si>
    <t>TSOP-5</t>
  </si>
  <si>
    <t>TSOP-6</t>
  </si>
  <si>
    <t>TSSOP-10</t>
  </si>
  <si>
    <t>TSSOP-14</t>
  </si>
  <si>
    <t>TSSOP-16</t>
  </si>
  <si>
    <t>TSSOP-20</t>
  </si>
  <si>
    <t>TSSOP-24</t>
  </si>
  <si>
    <t>TSSOP-28</t>
  </si>
  <si>
    <t>TSSOP-8</t>
  </si>
  <si>
    <t>uSOP,8Pin</t>
  </si>
  <si>
    <t>USOP-8</t>
  </si>
  <si>
    <t>UTQFN-16</t>
  </si>
  <si>
    <t>VFQFPN-16</t>
  </si>
  <si>
    <t>VQFN-20</t>
  </si>
  <si>
    <t>VSSOP-8</t>
  </si>
  <si>
    <t>WQFN-16</t>
  </si>
  <si>
    <t>WSOIC-16</t>
  </si>
  <si>
    <t>16.8x5.52mm</t>
  </si>
  <si>
    <t>24mm</t>
  </si>
  <si>
    <t>17x17</t>
  </si>
  <si>
    <t>MLP-32</t>
  </si>
  <si>
    <t>SMT Connector, 12Lead</t>
  </si>
  <si>
    <t>SMT Connector, 13Lead</t>
  </si>
  <si>
    <t>SMT Connector, 14Lead</t>
  </si>
  <si>
    <t>SMT Connector, 20Lead</t>
  </si>
  <si>
    <t>SMT Connector,19Lead</t>
  </si>
  <si>
    <t>SMT Connector,36Lead</t>
  </si>
  <si>
    <t>SMT Connector,5Lead</t>
  </si>
  <si>
    <t>SMT Connector,9Lead</t>
  </si>
  <si>
    <t>SMT Connector,RJ45 </t>
  </si>
  <si>
    <t>SOIC-32</t>
  </si>
  <si>
    <t>TSSOP-48</t>
  </si>
  <si>
    <t>8mm</t>
  </si>
  <si>
    <t>1.54X1.14mm</t>
  </si>
  <si>
    <t>1.5x1.6x0.45mm</t>
  </si>
  <si>
    <t>1.6*0.8*0.4</t>
  </si>
  <si>
    <t>1.6±0.2X4.8±0.4</t>
  </si>
  <si>
    <t>1.8±0.2X4.5±0.4</t>
  </si>
  <si>
    <t>10.2X10.2X3.75mm</t>
  </si>
  <si>
    <t>2.0mmx1.25mm</t>
  </si>
  <si>
    <t>2.5x1.6x0.7mm</t>
  </si>
  <si>
    <t>2.6x2.2x2.1mm</t>
  </si>
  <si>
    <t>2.8 mm W x 3.5 mm L</t>
  </si>
  <si>
    <t>2.95*2.95*1.4</t>
  </si>
  <si>
    <t>2x2mm</t>
  </si>
  <si>
    <t>2X4.7</t>
  </si>
  <si>
    <t>2X4.7mm</t>
  </si>
  <si>
    <t>3.2x1.5x0.5mm</t>
  </si>
  <si>
    <t>3.2x1.5x0.75mm</t>
  </si>
  <si>
    <t>3.2X1.5X1.1mm</t>
  </si>
  <si>
    <t>3.2X1.6</t>
  </si>
  <si>
    <t>3.2x2.5x0.8mm</t>
  </si>
  <si>
    <t>3.2X2.5X1mm</t>
  </si>
  <si>
    <t>3.3X3</t>
  </si>
  <si>
    <t>3.5 X 2.8 X 1.9mm</t>
  </si>
  <si>
    <t>3.6X2.75X1.3</t>
  </si>
  <si>
    <t>3.7x3.7x2.5mm</t>
  </si>
  <si>
    <t>3x1.5x1.5mm</t>
  </si>
  <si>
    <t>3X1.5X1mm</t>
  </si>
  <si>
    <t>3x1.6x1.25mm</t>
  </si>
  <si>
    <t>4.12X1.6X0.8mm</t>
  </si>
  <si>
    <t>4.35x2.43x1.94mm</t>
  </si>
  <si>
    <t>4x3x2.3mm</t>
  </si>
  <si>
    <t>4X5X4mm</t>
  </si>
  <si>
    <t>5.0 x 3.2 x 1.0</t>
  </si>
  <si>
    <t>5.0 x 3.2 x 1.2</t>
  </si>
  <si>
    <t>5.0*4.0*4.0</t>
  </si>
  <si>
    <t>5.0X3.2</t>
  </si>
  <si>
    <t>5.2X5.4X4.60mm</t>
  </si>
  <si>
    <t>5.4X5.2</t>
  </si>
  <si>
    <t>5.5X5X2.1mm</t>
  </si>
  <si>
    <t>5X3.2X1.20mm</t>
  </si>
  <si>
    <t>5x3.2x1.2mm</t>
  </si>
  <si>
    <t>6.20X6.66X4.85mm</t>
  </si>
  <si>
    <t>6.20X7.45X7.30mm</t>
  </si>
  <si>
    <t>6.2X6.7X4.9mm</t>
  </si>
  <si>
    <t>6.2X6.7X5mm</t>
  </si>
  <si>
    <t>6.37X4.51X1.85mm</t>
  </si>
  <si>
    <t>6.5x6.5x3mm</t>
  </si>
  <si>
    <t>6.5x6.7x1.6mm</t>
  </si>
  <si>
    <t>6.6x6.6x2.8mm</t>
  </si>
  <si>
    <t>6.6X6.95X2.6mm</t>
  </si>
  <si>
    <t>6.6X7X2.7mm</t>
  </si>
  <si>
    <t>6.7X6.7X2.9mm</t>
  </si>
  <si>
    <t>6.8X6.8</t>
  </si>
  <si>
    <t>6x6x2.4mm</t>
  </si>
  <si>
    <t>DO-216</t>
  </si>
  <si>
    <t>HVSOF-5</t>
  </si>
  <si>
    <t>MLF-6</t>
  </si>
  <si>
    <t>Ø3.4X4mm</t>
  </si>
  <si>
    <t>Ø6.3X5.8mm</t>
  </si>
  <si>
    <t>Ø6.3X6mm</t>
  </si>
  <si>
    <t>Ø8x6.75mm</t>
  </si>
  <si>
    <t>POWER 33</t>
  </si>
  <si>
    <t>QFN-20</t>
  </si>
  <si>
    <t>SC-59-3</t>
  </si>
  <si>
    <t>SC-70-3</t>
  </si>
  <si>
    <t>SC-70-5</t>
  </si>
  <si>
    <t>SC-70-6</t>
  </si>
  <si>
    <t>Sc-75</t>
  </si>
  <si>
    <t>SC-75-3</t>
  </si>
  <si>
    <t>SMA</t>
  </si>
  <si>
    <t>SMB</t>
  </si>
  <si>
    <t>SOD</t>
  </si>
  <si>
    <t>SOD-106</t>
  </si>
  <si>
    <t>SOD-123</t>
  </si>
  <si>
    <t>SOD123-2</t>
  </si>
  <si>
    <t>SOD323</t>
  </si>
  <si>
    <t>SOD-323</t>
  </si>
  <si>
    <t>SOD-523</t>
  </si>
  <si>
    <t>SOD-80</t>
  </si>
  <si>
    <t>SOD-923</t>
  </si>
  <si>
    <t>SON-10</t>
  </si>
  <si>
    <t>SON-8</t>
  </si>
  <si>
    <t>SOT-143-4</t>
  </si>
  <si>
    <t>SOT23</t>
  </si>
  <si>
    <t>SOT23-3</t>
  </si>
  <si>
    <t>SOT-23-3</t>
  </si>
  <si>
    <t>SOT23-5</t>
  </si>
  <si>
    <t>SOT-23-5</t>
  </si>
  <si>
    <t>SOT-23-6</t>
  </si>
  <si>
    <t>SOT-323</t>
  </si>
  <si>
    <t>SOT-323-3</t>
  </si>
  <si>
    <t>SOT353-5</t>
  </si>
  <si>
    <t>SOT-353-5</t>
  </si>
  <si>
    <t>SOT-563-6</t>
  </si>
  <si>
    <t>SOT-6</t>
  </si>
  <si>
    <t>SOT-666-6</t>
  </si>
  <si>
    <t>SOT-753-5</t>
  </si>
  <si>
    <t>SOT-89-3</t>
  </si>
  <si>
    <t>SSOT-24</t>
  </si>
  <si>
    <t>SSOT3-3</t>
  </si>
  <si>
    <t>SSOT-6</t>
  </si>
  <si>
    <t>TQFN-16</t>
  </si>
  <si>
    <t>TSLP-9-1</t>
  </si>
  <si>
    <t>TSOT-23-5</t>
  </si>
  <si>
    <t>TSOT-23-6</t>
  </si>
  <si>
    <t>TSSOP-5</t>
  </si>
  <si>
    <t>WPAK-8</t>
  </si>
  <si>
    <t>BGA</t>
  </si>
  <si>
    <t>CABGA</t>
  </si>
  <si>
    <t>FBGA</t>
  </si>
  <si>
    <t>FBGA,100Pin</t>
  </si>
  <si>
    <t>FBGA,256Pin</t>
  </si>
  <si>
    <t>FBGA,96Pin</t>
  </si>
  <si>
    <t>FBGA-48</t>
  </si>
  <si>
    <t>FBGA-60</t>
  </si>
  <si>
    <t>FCBGA,773Pin</t>
  </si>
  <si>
    <t>FPGA</t>
  </si>
  <si>
    <t>FTBGA,324Pin</t>
  </si>
  <si>
    <t>LFBGA 96 pin</t>
  </si>
  <si>
    <t>PBGA</t>
  </si>
  <si>
    <t>TFBGA,153Pin</t>
  </si>
  <si>
    <t>TFBGA,169Pin</t>
  </si>
  <si>
    <t>VFBGA 52 pin</t>
  </si>
  <si>
    <t>27X11X8mm</t>
  </si>
  <si>
    <t>Fine pitch</t>
  </si>
  <si>
    <t>36X11.3X7.80mm</t>
  </si>
  <si>
    <t>BAT-HOLD</t>
  </si>
  <si>
    <t>BQSOP-40</t>
  </si>
  <si>
    <t>CONN-SMD</t>
  </si>
  <si>
    <t>LFCSP-32</t>
  </si>
  <si>
    <t>MLF-40</t>
  </si>
  <si>
    <t>MLF-64</t>
  </si>
  <si>
    <t>MLF-72</t>
  </si>
  <si>
    <t>PQFN-22</t>
  </si>
  <si>
    <t>PQFN-40</t>
  </si>
  <si>
    <t>QFN-24</t>
  </si>
  <si>
    <t>QFN-36</t>
  </si>
  <si>
    <t>QFN-44</t>
  </si>
  <si>
    <t>QFN-48</t>
  </si>
  <si>
    <t>QFN-56</t>
  </si>
  <si>
    <t>QFN-60</t>
  </si>
  <si>
    <t>QFN-64</t>
  </si>
  <si>
    <t>QFN-72</t>
  </si>
  <si>
    <t>SMD,LCP,1.016mm,15u"</t>
  </si>
  <si>
    <t>SMT Connector,244Lead</t>
  </si>
  <si>
    <t>TQFN-24</t>
  </si>
  <si>
    <t>TQFN-32</t>
  </si>
  <si>
    <t>TQFN-40</t>
  </si>
  <si>
    <t>TQFN-56</t>
  </si>
  <si>
    <t>TQFP, 100Pin</t>
  </si>
  <si>
    <t>TQFP-100</t>
  </si>
  <si>
    <t>TQFP-64</t>
  </si>
  <si>
    <t>TSOP-48</t>
  </si>
  <si>
    <t>TSOP-56</t>
  </si>
  <si>
    <t>TSSOP-56</t>
  </si>
  <si>
    <t>TSSOP-64</t>
  </si>
  <si>
    <t>WQFN-40</t>
  </si>
  <si>
    <t>WQFN-54</t>
  </si>
  <si>
    <t>Annual Volume</t>
  </si>
  <si>
    <t>Batch Qty</t>
  </si>
  <si>
    <t>Test Coverage</t>
  </si>
  <si>
    <t>Test Efficiency</t>
  </si>
  <si>
    <t>Labour cost/Hr</t>
  </si>
  <si>
    <t>Idl Cost/Hr</t>
  </si>
  <si>
    <t>Item</t>
  </si>
  <si>
    <t>Unit Price (₹)</t>
  </si>
  <si>
    <t>Life Cycle (Boards)</t>
  </si>
  <si>
    <t>Qty for LCV</t>
  </si>
  <si>
    <t>Extended Price (₹)</t>
  </si>
  <si>
    <t>Product Life</t>
  </si>
  <si>
    <t>Product Volume</t>
  </si>
  <si>
    <t>Total Cost (₹)</t>
  </si>
  <si>
    <t>10% tool maintenance (₹)</t>
  </si>
  <si>
    <t>NRE Per Unit (₹)</t>
  </si>
  <si>
    <t>Stencil: DEK 265GSX (Top)</t>
  </si>
  <si>
    <t>Stencil: DEK 265GSX (Bottom)</t>
  </si>
  <si>
    <t>Printer Base Block</t>
  </si>
  <si>
    <t>SMT Programming Placement</t>
  </si>
  <si>
    <t>SMT Programming Vision</t>
  </si>
  <si>
    <t>SMT Pallet</t>
  </si>
  <si>
    <t>Dipping Pallet</t>
  </si>
  <si>
    <t>Assembly Fixture</t>
  </si>
  <si>
    <t>Gold Finger Clip</t>
  </si>
  <si>
    <t>Pneumatic Press</t>
  </si>
  <si>
    <t>Rubber Stamp</t>
  </si>
  <si>
    <t>Press Riveter</t>
  </si>
  <si>
    <t>Heatsink Assembly Jig</t>
  </si>
  <si>
    <t>Programming Socket</t>
  </si>
  <si>
    <t>Gluing Fixtue</t>
  </si>
  <si>
    <t>Wave Soldering Pallets-Selective</t>
  </si>
  <si>
    <t>Wave Soldering Pallets-Normal</t>
  </si>
  <si>
    <t>Depaneling Fixture</t>
  </si>
  <si>
    <t>Weight Jig</t>
  </si>
  <si>
    <t>Conformal Coating Fixture</t>
  </si>
  <si>
    <t>Soldering Fixtures</t>
  </si>
  <si>
    <t>Silicon Application Gun</t>
  </si>
  <si>
    <t>Router Fixture</t>
  </si>
  <si>
    <t>Mechanical Assembly Jig</t>
  </si>
  <si>
    <t>Forming Jig</t>
  </si>
  <si>
    <t>Wash Cage</t>
  </si>
  <si>
    <t>ICT Fixture + Framescan/Delta Scan</t>
  </si>
  <si>
    <t>ICT program (Without Vector Test)</t>
  </si>
  <si>
    <t>ICT Programs</t>
  </si>
  <si>
    <t>Functional Test Fixture(Estimate)</t>
  </si>
  <si>
    <t>Sliding Jig</t>
  </si>
  <si>
    <t>Work Nest</t>
  </si>
  <si>
    <t>Plastic Inspection Template</t>
  </si>
  <si>
    <t>Fixture for Screw (NRE)</t>
  </si>
  <si>
    <t>Underfill fixture</t>
  </si>
  <si>
    <t>Press Fit Tooling/Fixture</t>
  </si>
  <si>
    <t>Rubber Stamp (NRE)</t>
  </si>
  <si>
    <t xml:space="preserve">BGA  Nozzles </t>
  </si>
  <si>
    <t>PCMCIA insertion and removal tool</t>
  </si>
  <si>
    <t>LCD TEST Fixture</t>
  </si>
  <si>
    <t xml:space="preserve">BGA micro stencil </t>
  </si>
  <si>
    <t>Product Introduction Cost</t>
  </si>
  <si>
    <t>Machine/Line</t>
  </si>
  <si>
    <t>Process Name</t>
  </si>
  <si>
    <t>Brand</t>
  </si>
  <si>
    <t>MMR</t>
  </si>
  <si>
    <t>FTE for Batch Set up</t>
  </si>
  <si>
    <t>DL FTE</t>
  </si>
  <si>
    <t>IDL FTE</t>
  </si>
  <si>
    <t>Zebra</t>
  </si>
  <si>
    <t>Bare Board Loder</t>
  </si>
  <si>
    <t>Crown simplimatic</t>
  </si>
  <si>
    <t>Link Conveyor</t>
  </si>
  <si>
    <t>DEK</t>
  </si>
  <si>
    <t>Koyang</t>
  </si>
  <si>
    <t>Chip Shooter</t>
  </si>
  <si>
    <t>Panasonic CM602-A</t>
  </si>
  <si>
    <t>IC Placer</t>
  </si>
  <si>
    <t>Panasonic-CM602-C</t>
  </si>
  <si>
    <t>Reflow</t>
  </si>
  <si>
    <t>Vitronics</t>
  </si>
  <si>
    <t>TRI7500L</t>
  </si>
  <si>
    <t>X-RAY</t>
  </si>
  <si>
    <t>Dage</t>
  </si>
  <si>
    <t>Conveyor</t>
  </si>
  <si>
    <t>Teradyne</t>
  </si>
  <si>
    <t>RTV Glue:</t>
  </si>
  <si>
    <t>Total Cost/Bd</t>
  </si>
  <si>
    <t>Glue Wt/Board</t>
  </si>
  <si>
    <t>g</t>
  </si>
  <si>
    <t>Wastage %</t>
  </si>
  <si>
    <t>%</t>
  </si>
  <si>
    <t>RTV Glue Cost</t>
  </si>
  <si>
    <t>$/ml</t>
  </si>
  <si>
    <t>specific gravity of solder</t>
  </si>
  <si>
    <t>Wt per board (including 0% wastage)</t>
  </si>
  <si>
    <t>Cost Per Board</t>
  </si>
  <si>
    <t>$</t>
  </si>
  <si>
    <t>Solder bar</t>
  </si>
  <si>
    <t>Circumferential Fill</t>
  </si>
  <si>
    <t>Barrel Fill</t>
  </si>
  <si>
    <t>Outer Dia of Pad</t>
  </si>
  <si>
    <t>mm</t>
  </si>
  <si>
    <t>Dia of Barrel</t>
  </si>
  <si>
    <t>Inner Dia of Pad</t>
  </si>
  <si>
    <t>Borad Thickness</t>
  </si>
  <si>
    <t>No of Joints</t>
  </si>
  <si>
    <t>Thickness of Solder</t>
  </si>
  <si>
    <t>g/cc</t>
  </si>
  <si>
    <t>Volume of Solder</t>
  </si>
  <si>
    <t>mm^3</t>
  </si>
  <si>
    <t>Weight of Solder per Joint</t>
  </si>
  <si>
    <t>Weight of Solder per Board</t>
  </si>
  <si>
    <t>Total Solder Weight</t>
  </si>
  <si>
    <t>Cost of Solder bar</t>
  </si>
  <si>
    <t>$/g</t>
  </si>
  <si>
    <t>Solder paste</t>
  </si>
  <si>
    <t>TOP</t>
  </si>
  <si>
    <t>BOTTOM</t>
  </si>
  <si>
    <t>Board Length</t>
  </si>
  <si>
    <t>Board Width</t>
  </si>
  <si>
    <t>Actual Wt considering</t>
  </si>
  <si>
    <t>Actual wt considering</t>
  </si>
  <si>
    <t>Solder paste Thickness</t>
  </si>
  <si>
    <t>Paste specific gravity</t>
  </si>
  <si>
    <t>Weight of solder paste for 100%</t>
  </si>
  <si>
    <t>Weight of solder paste for Wt considered</t>
  </si>
  <si>
    <t>Weight of solder paste for considered</t>
  </si>
  <si>
    <t>Flux</t>
  </si>
  <si>
    <t>Flux cost</t>
  </si>
  <si>
    <t>Board Area</t>
  </si>
  <si>
    <t>mm^2</t>
  </si>
  <si>
    <t>&lt;100K</t>
  </si>
  <si>
    <t>&gt;100K</t>
  </si>
  <si>
    <t>5K/10K</t>
  </si>
  <si>
    <t>RM (%)</t>
  </si>
  <si>
    <t>VA (%)</t>
  </si>
  <si>
    <t>MOH</t>
  </si>
  <si>
    <t>FOH</t>
  </si>
  <si>
    <t>Profit</t>
  </si>
  <si>
    <t>SG&amp;A</t>
  </si>
  <si>
    <t>R&amp;D</t>
  </si>
  <si>
    <t>MOH %</t>
  </si>
  <si>
    <t>FOH %</t>
  </si>
  <si>
    <t>Profit on RM %</t>
  </si>
  <si>
    <t>Profit on VA %</t>
  </si>
  <si>
    <t>R&amp;D %</t>
  </si>
  <si>
    <t>Warranty %</t>
  </si>
  <si>
    <t xml:space="preserve">SG&amp;A %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</si>
</sst>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0"/>
    <numFmt numFmtId="181" formatCode="#,##0_ ;\-#,##0\ "/>
    <numFmt numFmtId="182" formatCode="0_ "/>
  </numFmts>
  <fonts count="38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color rgb="FF000000"/>
      <name val="Arial"/>
      <charset val="134"/>
    </font>
    <font>
      <sz val="11"/>
      <color theme="0"/>
      <name val="Calibri"/>
      <charset val="134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color indexed="8"/>
      <name val="Calibri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sz val="11"/>
      <color indexed="9"/>
      <name val="Calibri"/>
      <charset val="134"/>
    </font>
    <font>
      <sz val="12"/>
      <name val="Arial"/>
      <charset val="134"/>
    </font>
    <font>
      <sz val="10"/>
      <color theme="1"/>
      <name val="Calibri"/>
      <charset val="134"/>
      <scheme val="minor"/>
    </font>
    <font>
      <sz val="14"/>
      <color theme="0"/>
      <name val="Arial"/>
      <charset val="134"/>
    </font>
    <font>
      <sz val="10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rgb="FF44546A"/>
        <bgColor rgb="FF44546A"/>
      </patternFill>
    </fill>
    <fill>
      <patternFill patternType="solid">
        <fgColor rgb="FF44546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7F7F7F"/>
      </left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3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9" applyNumberFormat="0" applyAlignment="0" applyProtection="0">
      <alignment vertical="center"/>
    </xf>
    <xf numFmtId="0" fontId="27" fillId="11" borderId="35" applyNumberFormat="0" applyAlignment="0" applyProtection="0">
      <alignment vertical="center"/>
    </xf>
    <xf numFmtId="0" fontId="28" fillId="11" borderId="9" applyNumberFormat="0" applyAlignment="0" applyProtection="0">
      <alignment vertical="center"/>
    </xf>
    <xf numFmtId="0" fontId="29" fillId="6" borderId="36" applyNumberFormat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7" fillId="0" borderId="0"/>
    <xf numFmtId="0" fontId="37" fillId="0" borderId="0"/>
  </cellStyleXfs>
  <cellXfs count="84">
    <xf numFmtId="0" fontId="0" fillId="0" borderId="0" xfId="0"/>
    <xf numFmtId="0" fontId="1" fillId="0" borderId="0" xfId="0" applyFont="1" applyFill="1" applyAlignment="1"/>
    <xf numFmtId="0" fontId="2" fillId="0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Fill="1" applyAlignment="1"/>
    <xf numFmtId="0" fontId="2" fillId="2" borderId="0" xfId="0" applyFont="1" applyFill="1" applyAlignment="1">
      <alignment horizontal="center"/>
    </xf>
    <xf numFmtId="0" fontId="4" fillId="0" borderId="0" xfId="0" applyFont="1" applyFill="1" applyAlignment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3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5" fillId="3" borderId="7" xfId="0" applyFont="1" applyFill="1" applyBorder="1" applyAlignment="1"/>
    <xf numFmtId="0" fontId="2" fillId="0" borderId="8" xfId="0" applyFont="1" applyFill="1" applyBorder="1" applyAlignment="1"/>
    <xf numFmtId="0" fontId="0" fillId="0" borderId="9" xfId="0" applyFont="1" applyFill="1" applyBorder="1" applyAlignment="1"/>
    <xf numFmtId="0" fontId="6" fillId="4" borderId="9" xfId="0" applyFont="1" applyFill="1" applyBorder="1" applyAlignment="1"/>
    <xf numFmtId="0" fontId="0" fillId="0" borderId="10" xfId="0" applyFont="1" applyFill="1" applyBorder="1" applyAlignment="1"/>
    <xf numFmtId="2" fontId="2" fillId="0" borderId="0" xfId="0" applyNumberFormat="1" applyFont="1" applyFill="1" applyAlignment="1"/>
    <xf numFmtId="0" fontId="2" fillId="0" borderId="11" xfId="0" applyFont="1" applyFill="1" applyBorder="1" applyAlignment="1"/>
    <xf numFmtId="0" fontId="0" fillId="0" borderId="12" xfId="0" applyFont="1" applyFill="1" applyBorder="1" applyAlignment="1"/>
    <xf numFmtId="0" fontId="0" fillId="0" borderId="13" xfId="0" applyFont="1" applyFill="1" applyBorder="1" applyAlignment="1"/>
    <xf numFmtId="0" fontId="3" fillId="0" borderId="14" xfId="0" applyFont="1" applyFill="1" applyBorder="1" applyAlignment="1">
      <alignment horizontal="center"/>
    </xf>
    <xf numFmtId="0" fontId="4" fillId="0" borderId="15" xfId="0" applyFont="1" applyFill="1" applyBorder="1" applyAlignment="1"/>
    <xf numFmtId="0" fontId="4" fillId="0" borderId="16" xfId="0" applyFont="1" applyFill="1" applyBorder="1" applyAlignment="1"/>
    <xf numFmtId="0" fontId="2" fillId="0" borderId="0" xfId="0" applyFont="1" applyFill="1" applyAlignment="1"/>
    <xf numFmtId="180" fontId="0" fillId="0" borderId="9" xfId="0" applyNumberFormat="1" applyFont="1" applyFill="1" applyBorder="1" applyAlignment="1"/>
    <xf numFmtId="2" fontId="0" fillId="0" borderId="9" xfId="0" applyNumberFormat="1" applyFont="1" applyFill="1" applyBorder="1" applyAlignment="1"/>
    <xf numFmtId="0" fontId="7" fillId="0" borderId="0" xfId="0" applyFont="1" applyFill="1" applyAlignment="1"/>
    <xf numFmtId="0" fontId="2" fillId="0" borderId="17" xfId="0" applyFont="1" applyFill="1" applyBorder="1" applyAlignment="1"/>
    <xf numFmtId="180" fontId="0" fillId="0" borderId="12" xfId="0" applyNumberFormat="1" applyFont="1" applyFill="1" applyBorder="1" applyAlignment="1"/>
    <xf numFmtId="9" fontId="6" fillId="4" borderId="9" xfId="0" applyNumberFormat="1" applyFont="1" applyFill="1" applyBorder="1" applyAlignment="1"/>
    <xf numFmtId="0" fontId="2" fillId="0" borderId="18" xfId="0" applyFont="1" applyFill="1" applyBorder="1" applyAlignment="1"/>
    <xf numFmtId="180" fontId="1" fillId="0" borderId="0" xfId="0" applyNumberFormat="1" applyFont="1" applyFill="1" applyAlignment="1"/>
    <xf numFmtId="1" fontId="0" fillId="0" borderId="9" xfId="0" applyNumberFormat="1" applyFont="1" applyFill="1" applyBorder="1" applyAlignment="1"/>
    <xf numFmtId="0" fontId="7" fillId="0" borderId="18" xfId="0" applyFont="1" applyFill="1" applyBorder="1" applyAlignment="1"/>
    <xf numFmtId="0" fontId="8" fillId="0" borderId="19" xfId="0" applyFont="1" applyBorder="1" applyAlignment="1">
      <alignment horizontal="center" wrapText="1" readingOrder="1"/>
    </xf>
    <xf numFmtId="0" fontId="8" fillId="0" borderId="20" xfId="0" applyFont="1" applyBorder="1" applyAlignment="1">
      <alignment horizontal="center" wrapText="1" readingOrder="1"/>
    </xf>
    <xf numFmtId="0" fontId="8" fillId="0" borderId="20" xfId="0" applyFont="1" applyBorder="1" applyAlignment="1">
      <alignment wrapText="1" readingOrder="1"/>
    </xf>
    <xf numFmtId="0" fontId="8" fillId="0" borderId="21" xfId="0" applyFont="1" applyBorder="1" applyAlignment="1">
      <alignment horizontal="center" wrapText="1" readingOrder="1"/>
    </xf>
    <xf numFmtId="0" fontId="8" fillId="0" borderId="21" xfId="0" applyFont="1" applyBorder="1" applyAlignment="1">
      <alignment wrapText="1"/>
    </xf>
    <xf numFmtId="0" fontId="7" fillId="0" borderId="20" xfId="0" applyFont="1" applyBorder="1" applyAlignment="1">
      <alignment wrapText="1" readingOrder="1"/>
    </xf>
    <xf numFmtId="0" fontId="9" fillId="0" borderId="20" xfId="0" applyFont="1" applyBorder="1" applyAlignment="1">
      <alignment wrapText="1" readingOrder="1"/>
    </xf>
    <xf numFmtId="0" fontId="7" fillId="0" borderId="20" xfId="0" applyFont="1" applyBorder="1" applyAlignment="1">
      <alignment horizontal="right" wrapText="1" readingOrder="1"/>
    </xf>
    <xf numFmtId="0" fontId="7" fillId="0" borderId="22" xfId="0" applyFont="1" applyBorder="1" applyAlignment="1">
      <alignment horizontal="right" wrapText="1" readingOrder="1"/>
    </xf>
    <xf numFmtId="0" fontId="9" fillId="0" borderId="23" xfId="0" applyFont="1" applyBorder="1" applyAlignment="1">
      <alignment wrapText="1" readingOrder="1"/>
    </xf>
    <xf numFmtId="0" fontId="7" fillId="0" borderId="22" xfId="0" applyFont="1" applyBorder="1" applyAlignment="1">
      <alignment wrapText="1" readingOrder="1"/>
    </xf>
    <xf numFmtId="0" fontId="9" fillId="0" borderId="24" xfId="0" applyFont="1" applyBorder="1"/>
    <xf numFmtId="0" fontId="2" fillId="0" borderId="25" xfId="0" applyFont="1" applyBorder="1" applyAlignment="1">
      <alignment horizontal="justify" vertical="center" wrapText="1"/>
    </xf>
    <xf numFmtId="0" fontId="7" fillId="0" borderId="26" xfId="0" applyFont="1" applyBorder="1" applyAlignment="1">
      <alignment wrapText="1" readingOrder="1"/>
    </xf>
    <xf numFmtId="0" fontId="7" fillId="0" borderId="27" xfId="0" applyFont="1" applyBorder="1"/>
    <xf numFmtId="0" fontId="10" fillId="0" borderId="0" xfId="0" applyNumberFormat="1" applyFont="1" applyFill="1" applyBorder="1" applyAlignment="1" applyProtection="1"/>
    <xf numFmtId="0" fontId="11" fillId="0" borderId="1" xfId="0" applyNumberFormat="1" applyFont="1" applyFill="1" applyBorder="1" applyAlignment="1" applyProtection="1"/>
    <xf numFmtId="0" fontId="11" fillId="0" borderId="1" xfId="0" applyNumberFormat="1" applyFont="1" applyFill="1" applyBorder="1" applyAlignment="1" applyProtection="1">
      <alignment horizontal="center" wrapText="1"/>
    </xf>
    <xf numFmtId="0" fontId="11" fillId="0" borderId="1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/>
    <xf numFmtId="0" fontId="12" fillId="0" borderId="1" xfId="0" applyNumberFormat="1" applyFont="1" applyFill="1" applyBorder="1" applyAlignment="1" applyProtection="1"/>
    <xf numFmtId="181" fontId="12" fillId="0" borderId="1" xfId="0" applyNumberFormat="1" applyFont="1" applyFill="1" applyBorder="1" applyAlignment="1" applyProtection="1">
      <alignment horizontal="right"/>
    </xf>
    <xf numFmtId="0" fontId="12" fillId="0" borderId="1" xfId="0" applyNumberFormat="1" applyFont="1" applyFill="1" applyBorder="1" applyAlignment="1" applyProtection="1">
      <alignment horizontal="right"/>
    </xf>
    <xf numFmtId="0" fontId="13" fillId="5" borderId="9" xfId="0" applyNumberFormat="1" applyFont="1" applyFill="1" applyBorder="1" applyAlignment="1" applyProtection="1"/>
    <xf numFmtId="0" fontId="12" fillId="0" borderId="28" xfId="0" applyNumberFormat="1" applyFont="1" applyFill="1" applyBorder="1" applyAlignment="1" applyProtection="1"/>
    <xf numFmtId="0" fontId="11" fillId="6" borderId="29" xfId="0" applyNumberFormat="1" applyFont="1" applyFill="1" applyBorder="1" applyAlignment="1" applyProtection="1"/>
    <xf numFmtId="1" fontId="12" fillId="0" borderId="0" xfId="0" applyNumberFormat="1" applyFont="1" applyFill="1" applyBorder="1" applyAlignment="1" applyProtection="1"/>
    <xf numFmtId="2" fontId="11" fillId="6" borderId="30" xfId="0" applyNumberFormat="1" applyFont="1" applyFill="1" applyBorder="1" applyAlignment="1" applyProtection="1"/>
    <xf numFmtId="0" fontId="14" fillId="0" borderId="0" xfId="0" applyFont="1" applyAlignment="1">
      <alignment horizontal="left" vertical="center" wrapText="1"/>
    </xf>
    <xf numFmtId="182" fontId="0" fillId="0" borderId="0" xfId="0" applyNumberFormat="1"/>
    <xf numFmtId="9" fontId="0" fillId="0" borderId="0" xfId="0" applyNumberFormat="1"/>
    <xf numFmtId="180" fontId="7" fillId="0" borderId="0" xfId="0" applyNumberFormat="1" applyFont="1" applyFill="1" applyAlignment="1"/>
    <xf numFmtId="0" fontId="15" fillId="0" borderId="0" xfId="0" applyFont="1"/>
    <xf numFmtId="0" fontId="16" fillId="7" borderId="0" xfId="0" applyFont="1" applyFill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8" borderId="25" xfId="0" applyFont="1" applyFill="1" applyBorder="1" applyAlignment="1">
      <alignment horizontal="justify" vertical="center" wrapText="1"/>
    </xf>
    <xf numFmtId="0" fontId="2" fillId="0" borderId="25" xfId="0" applyFont="1" applyBorder="1" applyAlignment="1">
      <alignment horizontal="right" vertical="center" wrapText="1"/>
    </xf>
    <xf numFmtId="0" fontId="0" fillId="0" borderId="25" xfId="0" applyBorder="1" applyAlignment="1">
      <alignment wrapText="1"/>
    </xf>
    <xf numFmtId="0" fontId="17" fillId="0" borderId="25" xfId="0" applyFont="1" applyBorder="1" applyAlignment="1">
      <alignment horizontal="justify" vertical="center" wrapText="1"/>
    </xf>
    <xf numFmtId="0" fontId="0" fillId="0" borderId="31" xfId="0" applyBorder="1" applyAlignment="1">
      <alignment vertical="top"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6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osting%20Model_PCBA_Dash%20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kv\PCBA%20Teardown\SERVER\COMPETITIVE%20ANALYSIS\HP%20DL380%20G8%20Vs%20Dell%20R720%20Vs%20IBM%20X3650%20M4%20Vs%20HUAWEI%20RH2288\DL-380p-Gen8\PCA%20CleanSheets\http:\ent142.sharepoint.hp.com\Users\muninars\Documents\sr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S Process Flow"/>
      <sheetName val="NRE"/>
      <sheetName val="MMR-EMS"/>
      <sheetName val="Labor_EMS"/>
      <sheetName val="Consumables"/>
      <sheetName val="Consumables (2)"/>
      <sheetName val="Cost"/>
      <sheetName val="OHP Model"/>
      <sheetName val="Graph_Labor_EM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mail"/>
      <sheetName val="sri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B3" sqref="B3"/>
    </sheetView>
  </sheetViews>
  <sheetFormatPr defaultColWidth="9" defaultRowHeight="14.55"/>
  <cols>
    <col min="1" max="1" width="13.9009009009009" customWidth="1"/>
    <col min="2" max="2" width="27.4864864864865" customWidth="1"/>
    <col min="3" max="3" width="14.7477477477477" customWidth="1"/>
    <col min="4" max="4" width="16.2972972972973" customWidth="1"/>
    <col min="5" max="5" width="14.0540540540541" customWidth="1"/>
    <col min="6" max="6" width="17.9189189189189" customWidth="1"/>
    <col min="7" max="7" width="9.64864864864865" customWidth="1"/>
    <col min="8" max="8" width="9.72972972972973" customWidth="1"/>
    <col min="9" max="9" width="10.2702702702703" customWidth="1"/>
    <col min="10" max="10" width="13.2792792792793" customWidth="1"/>
    <col min="11" max="11" width="19.1531531531532" customWidth="1"/>
    <col min="12" max="12" width="22.3963963963964" customWidth="1"/>
    <col min="13" max="13" width="17.3783783783784" customWidth="1"/>
  </cols>
  <sheetData>
    <row r="1" ht="15.3" spans="1:13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ht="15.3" spans="1:13">
      <c r="A2" s="79" t="s">
        <v>13</v>
      </c>
      <c r="B2" s="49" t="s">
        <v>14</v>
      </c>
      <c r="C2" s="80">
        <v>300</v>
      </c>
      <c r="D2" s="80">
        <v>11</v>
      </c>
      <c r="E2" s="80">
        <v>176</v>
      </c>
      <c r="F2" s="80">
        <v>320</v>
      </c>
      <c r="G2" s="80">
        <v>10.5</v>
      </c>
      <c r="H2" s="80">
        <v>6</v>
      </c>
      <c r="I2" s="80">
        <v>50</v>
      </c>
      <c r="J2" s="80">
        <v>3150</v>
      </c>
      <c r="K2" s="80">
        <v>0.85</v>
      </c>
      <c r="L2" s="80">
        <v>15360</v>
      </c>
      <c r="M2" s="80">
        <v>944</v>
      </c>
    </row>
    <row r="3" spans="1:13">
      <c r="A3" s="79" t="s">
        <v>13</v>
      </c>
      <c r="B3" s="56" t="s">
        <v>15</v>
      </c>
      <c r="C3" s="80">
        <v>120</v>
      </c>
      <c r="D3" s="80">
        <v>2</v>
      </c>
      <c r="E3" s="81"/>
      <c r="F3" s="81"/>
      <c r="G3" s="81"/>
      <c r="H3" s="81"/>
      <c r="I3" s="81"/>
      <c r="J3" s="81"/>
      <c r="K3" s="81"/>
      <c r="L3" s="81"/>
      <c r="M3" s="81"/>
    </row>
    <row r="4" spans="1:13">
      <c r="A4" s="79" t="s">
        <v>13</v>
      </c>
      <c r="B4" s="56" t="s">
        <v>16</v>
      </c>
      <c r="C4" s="80">
        <v>900</v>
      </c>
      <c r="D4" s="80">
        <v>15</v>
      </c>
      <c r="E4" s="81"/>
      <c r="F4" s="81"/>
      <c r="G4" s="81"/>
      <c r="H4" s="81"/>
      <c r="I4" s="81"/>
      <c r="J4" s="81"/>
      <c r="K4" s="81"/>
      <c r="L4" s="81"/>
      <c r="M4" s="81"/>
    </row>
    <row r="5" spans="1:13">
      <c r="A5" s="79" t="s">
        <v>13</v>
      </c>
      <c r="B5" s="56" t="s">
        <v>17</v>
      </c>
      <c r="C5" s="80">
        <v>600</v>
      </c>
      <c r="D5" s="80">
        <v>15</v>
      </c>
      <c r="E5" s="81"/>
      <c r="F5" s="81"/>
      <c r="G5" s="81"/>
      <c r="H5" s="81"/>
      <c r="I5" s="81"/>
      <c r="J5" s="81"/>
      <c r="K5" s="81"/>
      <c r="L5" s="81"/>
      <c r="M5" s="81"/>
    </row>
    <row r="6" spans="1:13">
      <c r="A6" s="79" t="s">
        <v>13</v>
      </c>
      <c r="B6" s="56" t="s">
        <v>18</v>
      </c>
      <c r="C6" s="80">
        <v>2400</v>
      </c>
      <c r="D6" s="80">
        <v>25</v>
      </c>
      <c r="E6" s="81"/>
      <c r="F6" s="81"/>
      <c r="G6" s="81"/>
      <c r="H6" s="81"/>
      <c r="I6" s="81"/>
      <c r="J6" s="81"/>
      <c r="K6" s="81"/>
      <c r="L6" s="81"/>
      <c r="M6" s="81"/>
    </row>
    <row r="7" spans="1:13">
      <c r="A7" s="79" t="s">
        <v>13</v>
      </c>
      <c r="B7" s="56" t="s">
        <v>19</v>
      </c>
      <c r="C7" s="80">
        <v>600</v>
      </c>
      <c r="D7" s="80">
        <v>60</v>
      </c>
      <c r="E7" s="81"/>
      <c r="F7" s="81"/>
      <c r="G7" s="81"/>
      <c r="H7" s="81"/>
      <c r="I7" s="81"/>
      <c r="J7" s="81"/>
      <c r="K7" s="81"/>
      <c r="L7" s="81"/>
      <c r="M7" s="81"/>
    </row>
    <row r="8" spans="1:13">
      <c r="A8" s="79" t="s">
        <v>13</v>
      </c>
      <c r="B8" s="56" t="s">
        <v>20</v>
      </c>
      <c r="C8" s="80">
        <v>900</v>
      </c>
      <c r="D8" s="80">
        <v>30</v>
      </c>
      <c r="E8" s="81"/>
      <c r="F8" s="81"/>
      <c r="G8" s="81"/>
      <c r="H8" s="81"/>
      <c r="I8" s="81"/>
      <c r="J8" s="81"/>
      <c r="K8" s="81"/>
      <c r="L8" s="81"/>
      <c r="M8" s="81"/>
    </row>
    <row r="9" ht="15.3" spans="1:13">
      <c r="A9" s="79" t="s">
        <v>13</v>
      </c>
      <c r="B9" s="56" t="s">
        <v>21</v>
      </c>
      <c r="C9" s="80">
        <v>300</v>
      </c>
      <c r="D9" s="80">
        <v>18</v>
      </c>
      <c r="E9" s="81"/>
      <c r="F9" s="81"/>
      <c r="G9" s="81"/>
      <c r="H9" s="81"/>
      <c r="I9" s="81"/>
      <c r="J9" s="81"/>
      <c r="K9" s="81"/>
      <c r="L9" s="81"/>
      <c r="M9" s="81"/>
    </row>
    <row r="10" ht="15.3" spans="1:13">
      <c r="A10" s="79" t="s">
        <v>22</v>
      </c>
      <c r="B10" s="49" t="s">
        <v>14</v>
      </c>
      <c r="C10" s="80">
        <v>300</v>
      </c>
      <c r="D10" s="80">
        <v>11</v>
      </c>
      <c r="E10" s="80">
        <v>176</v>
      </c>
      <c r="F10" s="81"/>
      <c r="G10" s="81"/>
      <c r="H10" s="81"/>
      <c r="I10" s="81"/>
      <c r="J10" s="81"/>
      <c r="K10" s="81"/>
      <c r="L10" s="81"/>
      <c r="M10" s="81"/>
    </row>
    <row r="11" spans="1:13">
      <c r="A11" s="79" t="s">
        <v>22</v>
      </c>
      <c r="B11" s="56" t="s">
        <v>15</v>
      </c>
      <c r="C11" s="80">
        <v>120</v>
      </c>
      <c r="D11" s="80">
        <v>2</v>
      </c>
      <c r="E11" s="81"/>
      <c r="F11" s="81"/>
      <c r="G11" s="81"/>
      <c r="H11" s="81"/>
      <c r="I11" s="81"/>
      <c r="J11" s="81"/>
      <c r="K11" s="81"/>
      <c r="L11" s="81"/>
      <c r="M11" s="81"/>
    </row>
    <row r="12" spans="1:13">
      <c r="A12" s="79" t="s">
        <v>22</v>
      </c>
      <c r="B12" s="56" t="s">
        <v>16</v>
      </c>
      <c r="C12" s="80">
        <v>900</v>
      </c>
      <c r="D12" s="80">
        <v>15</v>
      </c>
      <c r="E12" s="81"/>
      <c r="F12" s="81"/>
      <c r="G12" s="81"/>
      <c r="H12" s="81"/>
      <c r="I12" s="81"/>
      <c r="J12" s="81"/>
      <c r="K12" s="81"/>
      <c r="L12" s="81"/>
      <c r="M12" s="81"/>
    </row>
    <row r="13" spans="1:13">
      <c r="A13" s="79" t="s">
        <v>22</v>
      </c>
      <c r="B13" s="56" t="s">
        <v>17</v>
      </c>
      <c r="C13" s="80">
        <v>600</v>
      </c>
      <c r="D13" s="80">
        <v>15</v>
      </c>
      <c r="E13" s="81"/>
      <c r="F13" s="81"/>
      <c r="G13" s="81"/>
      <c r="H13" s="81"/>
      <c r="I13" s="81"/>
      <c r="J13" s="81"/>
      <c r="K13" s="81"/>
      <c r="L13" s="81"/>
      <c r="M13" s="81"/>
    </row>
    <row r="14" spans="1:13">
      <c r="A14" s="79" t="s">
        <v>22</v>
      </c>
      <c r="B14" s="56" t="s">
        <v>18</v>
      </c>
      <c r="C14" s="80">
        <v>2400</v>
      </c>
      <c r="D14" s="80">
        <v>25</v>
      </c>
      <c r="E14" s="81"/>
      <c r="F14" s="81"/>
      <c r="G14" s="81"/>
      <c r="H14" s="81"/>
      <c r="I14" s="81"/>
      <c r="J14" s="81"/>
      <c r="K14" s="81"/>
      <c r="L14" s="81"/>
      <c r="M14" s="81"/>
    </row>
    <row r="15" spans="1:13">
      <c r="A15" s="79" t="s">
        <v>22</v>
      </c>
      <c r="B15" s="56" t="s">
        <v>19</v>
      </c>
      <c r="C15" s="80">
        <v>600</v>
      </c>
      <c r="D15" s="80">
        <v>60</v>
      </c>
      <c r="E15" s="81"/>
      <c r="F15" s="81"/>
      <c r="G15" s="81"/>
      <c r="H15" s="81"/>
      <c r="I15" s="81"/>
      <c r="J15" s="81"/>
      <c r="K15" s="81"/>
      <c r="L15" s="81"/>
      <c r="M15" s="81"/>
    </row>
    <row r="16" spans="1:13">
      <c r="A16" s="79" t="s">
        <v>22</v>
      </c>
      <c r="B16" s="56" t="s">
        <v>20</v>
      </c>
      <c r="C16" s="80">
        <v>900</v>
      </c>
      <c r="D16" s="80">
        <v>30</v>
      </c>
      <c r="E16" s="81"/>
      <c r="F16" s="81"/>
      <c r="G16" s="81"/>
      <c r="H16" s="81"/>
      <c r="I16" s="81"/>
      <c r="J16" s="81"/>
      <c r="K16" s="81"/>
      <c r="L16" s="81"/>
      <c r="M16" s="81"/>
    </row>
    <row r="17" spans="1:13">
      <c r="A17" s="79" t="s">
        <v>22</v>
      </c>
      <c r="B17" s="56" t="s">
        <v>21</v>
      </c>
      <c r="C17" s="80">
        <v>300</v>
      </c>
      <c r="D17" s="80">
        <v>18</v>
      </c>
      <c r="E17" s="81"/>
      <c r="F17" s="81"/>
      <c r="G17" s="81"/>
      <c r="H17" s="81"/>
      <c r="I17" s="81"/>
      <c r="J17" s="81"/>
      <c r="K17" s="81"/>
      <c r="L17" s="81"/>
      <c r="M17" s="81"/>
    </row>
    <row r="18" spans="1:13">
      <c r="A18" s="82" t="s">
        <v>23</v>
      </c>
      <c r="B18" s="56" t="s">
        <v>24</v>
      </c>
      <c r="C18" s="80">
        <v>300</v>
      </c>
      <c r="D18" s="80">
        <v>60</v>
      </c>
      <c r="E18" s="80">
        <v>272</v>
      </c>
      <c r="F18" s="81"/>
      <c r="G18" s="81"/>
      <c r="H18" s="81"/>
      <c r="I18" s="81"/>
      <c r="J18" s="81"/>
      <c r="K18" s="81"/>
      <c r="L18" s="81"/>
      <c r="M18" s="81"/>
    </row>
    <row r="19" spans="1:13">
      <c r="A19" s="82" t="s">
        <v>23</v>
      </c>
      <c r="B19" s="56" t="s">
        <v>25</v>
      </c>
      <c r="C19" s="80">
        <v>120</v>
      </c>
      <c r="D19" s="80">
        <v>40</v>
      </c>
      <c r="E19" s="81"/>
      <c r="F19" s="81"/>
      <c r="G19" s="81"/>
      <c r="H19" s="81"/>
      <c r="I19" s="81"/>
      <c r="J19" s="81"/>
      <c r="K19" s="81"/>
      <c r="L19" s="81"/>
      <c r="M19" s="81"/>
    </row>
    <row r="20" spans="1:13">
      <c r="A20" s="82" t="s">
        <v>23</v>
      </c>
      <c r="B20" s="56" t="s">
        <v>26</v>
      </c>
      <c r="C20" s="80">
        <v>300</v>
      </c>
      <c r="D20" s="80">
        <v>12</v>
      </c>
      <c r="E20" s="81"/>
      <c r="F20" s="81"/>
      <c r="G20" s="81"/>
      <c r="H20" s="81"/>
      <c r="I20" s="81"/>
      <c r="J20" s="81"/>
      <c r="K20" s="81"/>
      <c r="L20" s="81"/>
      <c r="M20" s="81"/>
    </row>
    <row r="21" spans="1:13">
      <c r="A21" s="82" t="s">
        <v>23</v>
      </c>
      <c r="B21" s="56" t="s">
        <v>27</v>
      </c>
      <c r="C21" s="80">
        <v>0</v>
      </c>
      <c r="D21" s="80">
        <v>10</v>
      </c>
      <c r="E21" s="81"/>
      <c r="F21" s="81"/>
      <c r="G21" s="81"/>
      <c r="H21" s="81"/>
      <c r="I21" s="81"/>
      <c r="J21" s="81"/>
      <c r="K21" s="81"/>
      <c r="L21" s="81"/>
      <c r="M21" s="81"/>
    </row>
    <row r="22" spans="1:13">
      <c r="A22" s="82" t="s">
        <v>23</v>
      </c>
      <c r="B22" s="56" t="s">
        <v>28</v>
      </c>
      <c r="C22" s="80">
        <v>600</v>
      </c>
      <c r="D22" s="80">
        <v>60</v>
      </c>
      <c r="E22" s="81"/>
      <c r="F22" s="81"/>
      <c r="G22" s="81"/>
      <c r="H22" s="81"/>
      <c r="I22" s="81"/>
      <c r="J22" s="81"/>
      <c r="K22" s="81"/>
      <c r="L22" s="81"/>
      <c r="M22" s="81"/>
    </row>
    <row r="23" spans="1:13">
      <c r="A23" s="82" t="s">
        <v>23</v>
      </c>
      <c r="B23" s="56" t="s">
        <v>29</v>
      </c>
      <c r="C23" s="80">
        <v>0</v>
      </c>
      <c r="D23" s="80">
        <v>20</v>
      </c>
      <c r="E23" s="81"/>
      <c r="F23" s="81"/>
      <c r="G23" s="81"/>
      <c r="H23" s="81"/>
      <c r="I23" s="81"/>
      <c r="J23" s="81"/>
      <c r="K23" s="81"/>
      <c r="L23" s="81"/>
      <c r="M23" s="81"/>
    </row>
    <row r="24" spans="1:13">
      <c r="A24" s="82" t="s">
        <v>23</v>
      </c>
      <c r="B24" s="56" t="s">
        <v>30</v>
      </c>
      <c r="C24" s="80">
        <v>0</v>
      </c>
      <c r="D24" s="80">
        <v>50</v>
      </c>
      <c r="E24" s="81"/>
      <c r="F24" s="81"/>
      <c r="G24" s="81"/>
      <c r="H24" s="81"/>
      <c r="I24" s="81"/>
      <c r="J24" s="81"/>
      <c r="K24" s="81"/>
      <c r="L24" s="81"/>
      <c r="M24" s="81"/>
    </row>
    <row r="25" spans="1:13">
      <c r="A25" s="82" t="s">
        <v>23</v>
      </c>
      <c r="B25" s="56" t="s">
        <v>31</v>
      </c>
      <c r="C25" s="80">
        <v>0</v>
      </c>
      <c r="D25" s="80">
        <v>20</v>
      </c>
      <c r="E25" s="81"/>
      <c r="F25" s="81"/>
      <c r="G25" s="81"/>
      <c r="H25" s="81"/>
      <c r="I25" s="81"/>
      <c r="J25" s="81"/>
      <c r="K25" s="81"/>
      <c r="L25" s="81"/>
      <c r="M25" s="81"/>
    </row>
    <row r="26" spans="1:13">
      <c r="A26" s="56" t="s">
        <v>32</v>
      </c>
      <c r="B26" s="56" t="s">
        <v>33</v>
      </c>
      <c r="C26" s="80">
        <v>600</v>
      </c>
      <c r="D26" s="80">
        <v>60</v>
      </c>
      <c r="E26" s="80">
        <v>320</v>
      </c>
      <c r="F26" s="81"/>
      <c r="G26" s="81"/>
      <c r="H26" s="81"/>
      <c r="I26" s="81"/>
      <c r="J26" s="81"/>
      <c r="K26" s="81"/>
      <c r="L26" s="81"/>
      <c r="M26" s="81"/>
    </row>
    <row r="27" spans="1:13">
      <c r="A27" s="56" t="s">
        <v>32</v>
      </c>
      <c r="B27" s="56" t="s">
        <v>34</v>
      </c>
      <c r="C27" s="80">
        <v>300</v>
      </c>
      <c r="D27" s="80">
        <v>60</v>
      </c>
      <c r="E27" s="81"/>
      <c r="F27" s="81"/>
      <c r="G27" s="81"/>
      <c r="H27" s="81"/>
      <c r="I27" s="81"/>
      <c r="J27" s="81"/>
      <c r="K27" s="81"/>
      <c r="L27" s="81"/>
      <c r="M27" s="81"/>
    </row>
    <row r="28" spans="1:13">
      <c r="A28" s="56" t="s">
        <v>32</v>
      </c>
      <c r="B28" s="56" t="s">
        <v>35</v>
      </c>
      <c r="C28" s="80">
        <v>600</v>
      </c>
      <c r="D28" s="80">
        <v>90</v>
      </c>
      <c r="E28" s="81"/>
      <c r="F28" s="81"/>
      <c r="G28" s="81"/>
      <c r="H28" s="81"/>
      <c r="I28" s="81"/>
      <c r="J28" s="81"/>
      <c r="K28" s="81"/>
      <c r="L28" s="81"/>
      <c r="M28" s="81"/>
    </row>
    <row r="29" spans="1:13">
      <c r="A29" s="56" t="s">
        <v>32</v>
      </c>
      <c r="B29" s="56" t="s">
        <v>36</v>
      </c>
      <c r="C29" s="80">
        <v>300</v>
      </c>
      <c r="D29" s="80">
        <v>60</v>
      </c>
      <c r="E29" s="81"/>
      <c r="F29" s="81"/>
      <c r="G29" s="81"/>
      <c r="H29" s="81"/>
      <c r="I29" s="81"/>
      <c r="J29" s="81"/>
      <c r="K29" s="81"/>
      <c r="L29" s="81"/>
      <c r="M29" s="81"/>
    </row>
    <row r="30" spans="1:13">
      <c r="A30" s="56" t="s">
        <v>32</v>
      </c>
      <c r="B30" s="56" t="s">
        <v>31</v>
      </c>
      <c r="C30" s="80">
        <v>0</v>
      </c>
      <c r="D30" s="80">
        <v>20</v>
      </c>
      <c r="E30" s="81"/>
      <c r="F30" s="81"/>
      <c r="G30" s="81"/>
      <c r="H30" s="81"/>
      <c r="I30" s="81"/>
      <c r="J30" s="81"/>
      <c r="K30" s="81"/>
      <c r="L30" s="81"/>
      <c r="M30" s="81"/>
    </row>
    <row r="31" spans="1:13">
      <c r="A31" s="56" t="s">
        <v>32</v>
      </c>
      <c r="B31" s="56" t="s">
        <v>37</v>
      </c>
      <c r="C31" s="80">
        <v>0</v>
      </c>
      <c r="D31" s="80">
        <v>30</v>
      </c>
      <c r="E31" s="81"/>
      <c r="F31" s="81"/>
      <c r="G31" s="81"/>
      <c r="H31" s="81"/>
      <c r="I31" s="81"/>
      <c r="J31" s="81"/>
      <c r="K31" s="81"/>
      <c r="L31" s="81"/>
      <c r="M31" s="8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8"/>
  <sheetViews>
    <sheetView workbookViewId="0">
      <selection activeCell="A2" sqref="A2"/>
    </sheetView>
  </sheetViews>
  <sheetFormatPr defaultColWidth="9.23423423423423" defaultRowHeight="12.85" outlineLevelCol="2"/>
  <cols>
    <col min="1" max="3" width="20.3063063063063" style="76" customWidth="1"/>
    <col min="4" max="16384" width="9.23423423423423" style="76"/>
  </cols>
  <sheetData>
    <row r="1" ht="35.15" spans="1:3">
      <c r="A1" s="77" t="s">
        <v>38</v>
      </c>
      <c r="B1" s="77" t="s">
        <v>39</v>
      </c>
      <c r="C1" s="77" t="s">
        <v>40</v>
      </c>
    </row>
    <row r="2" spans="1:3">
      <c r="A2" s="78">
        <v>1311</v>
      </c>
      <c r="B2" s="78" t="s">
        <v>41</v>
      </c>
      <c r="C2" s="78">
        <v>0.14</v>
      </c>
    </row>
    <row r="3" spans="1:3">
      <c r="A3" s="78">
        <v>1806</v>
      </c>
      <c r="B3" s="78" t="s">
        <v>41</v>
      </c>
      <c r="C3" s="78">
        <v>0.14</v>
      </c>
    </row>
    <row r="4" spans="1:3">
      <c r="A4" s="78">
        <v>1812</v>
      </c>
      <c r="B4" s="78" t="s">
        <v>41</v>
      </c>
      <c r="C4" s="78">
        <v>0.14</v>
      </c>
    </row>
    <row r="5" spans="1:3">
      <c r="A5" s="78">
        <v>2010</v>
      </c>
      <c r="B5" s="78" t="s">
        <v>41</v>
      </c>
      <c r="C5" s="78">
        <v>0.14</v>
      </c>
    </row>
    <row r="6" spans="1:3">
      <c r="A6" s="78">
        <v>2012</v>
      </c>
      <c r="B6" s="78" t="s">
        <v>41</v>
      </c>
      <c r="C6" s="78">
        <v>0.14</v>
      </c>
    </row>
    <row r="7" spans="1:3">
      <c r="A7" s="78">
        <v>2512</v>
      </c>
      <c r="B7" s="78" t="s">
        <v>41</v>
      </c>
      <c r="C7" s="78">
        <v>0.14</v>
      </c>
    </row>
    <row r="8" spans="1:3">
      <c r="A8" s="78">
        <v>2525</v>
      </c>
      <c r="B8" s="78" t="s">
        <v>41</v>
      </c>
      <c r="C8" s="78">
        <v>0.14</v>
      </c>
    </row>
    <row r="9" spans="1:3">
      <c r="A9" s="78" t="s">
        <v>42</v>
      </c>
      <c r="B9" s="78" t="s">
        <v>41</v>
      </c>
      <c r="C9" s="78">
        <v>0.14</v>
      </c>
    </row>
    <row r="10" spans="1:3">
      <c r="A10" s="78" t="s">
        <v>43</v>
      </c>
      <c r="B10" s="78" t="s">
        <v>41</v>
      </c>
      <c r="C10" s="78">
        <v>0.14</v>
      </c>
    </row>
    <row r="11" spans="1:3">
      <c r="A11" s="78" t="s">
        <v>44</v>
      </c>
      <c r="B11" s="78" t="s">
        <v>41</v>
      </c>
      <c r="C11" s="78">
        <v>0.14</v>
      </c>
    </row>
    <row r="12" spans="1:3">
      <c r="A12" s="78" t="s">
        <v>45</v>
      </c>
      <c r="B12" s="78" t="s">
        <v>41</v>
      </c>
      <c r="C12" s="78">
        <v>0.14</v>
      </c>
    </row>
    <row r="13" spans="1:3">
      <c r="A13" s="78" t="s">
        <v>46</v>
      </c>
      <c r="B13" s="78" t="s">
        <v>41</v>
      </c>
      <c r="C13" s="78">
        <v>0.14</v>
      </c>
    </row>
    <row r="14" spans="1:3">
      <c r="A14" s="78" t="s">
        <v>47</v>
      </c>
      <c r="B14" s="78" t="s">
        <v>41</v>
      </c>
      <c r="C14" s="78">
        <v>0.14</v>
      </c>
    </row>
    <row r="15" spans="1:3">
      <c r="A15" s="78" t="s">
        <v>48</v>
      </c>
      <c r="B15" s="78" t="s">
        <v>41</v>
      </c>
      <c r="C15" s="78">
        <v>0.14</v>
      </c>
    </row>
    <row r="16" spans="1:3">
      <c r="A16" s="78" t="s">
        <v>49</v>
      </c>
      <c r="B16" s="78" t="s">
        <v>41</v>
      </c>
      <c r="C16" s="78">
        <v>0.14</v>
      </c>
    </row>
    <row r="17" spans="1:3">
      <c r="A17" s="78" t="s">
        <v>50</v>
      </c>
      <c r="B17" s="78" t="s">
        <v>41</v>
      </c>
      <c r="C17" s="78">
        <v>0.14</v>
      </c>
    </row>
    <row r="18" spans="1:3">
      <c r="A18" s="78">
        <v>2512</v>
      </c>
      <c r="B18" s="78" t="s">
        <v>41</v>
      </c>
      <c r="C18" s="78">
        <v>0.14</v>
      </c>
    </row>
    <row r="19" spans="1:3">
      <c r="A19" s="78" t="s">
        <v>51</v>
      </c>
      <c r="B19" s="78" t="s">
        <v>41</v>
      </c>
      <c r="C19" s="78">
        <v>0.14</v>
      </c>
    </row>
    <row r="20" spans="1:3">
      <c r="A20" s="78" t="s">
        <v>52</v>
      </c>
      <c r="B20" s="78" t="s">
        <v>41</v>
      </c>
      <c r="C20" s="78">
        <v>0.14</v>
      </c>
    </row>
    <row r="21" spans="1:3">
      <c r="A21" s="78" t="s">
        <v>53</v>
      </c>
      <c r="B21" s="78" t="s">
        <v>41</v>
      </c>
      <c r="C21" s="78">
        <v>0.14</v>
      </c>
    </row>
    <row r="22" spans="1:3">
      <c r="A22" s="78" t="s">
        <v>54</v>
      </c>
      <c r="B22" s="78" t="s">
        <v>41</v>
      </c>
      <c r="C22" s="78">
        <v>0.14</v>
      </c>
    </row>
    <row r="23" spans="1:3">
      <c r="A23" s="78" t="s">
        <v>55</v>
      </c>
      <c r="B23" s="78" t="s">
        <v>41</v>
      </c>
      <c r="C23" s="78">
        <v>0.14</v>
      </c>
    </row>
    <row r="24" spans="1:3">
      <c r="A24" s="78" t="s">
        <v>56</v>
      </c>
      <c r="B24" s="78" t="s">
        <v>41</v>
      </c>
      <c r="C24" s="78">
        <v>0.14</v>
      </c>
    </row>
    <row r="25" spans="1:3">
      <c r="A25" s="78" t="s">
        <v>57</v>
      </c>
      <c r="B25" s="78" t="s">
        <v>41</v>
      </c>
      <c r="C25" s="78">
        <v>0.14</v>
      </c>
    </row>
    <row r="26" spans="1:3">
      <c r="A26" s="78" t="s">
        <v>58</v>
      </c>
      <c r="B26" s="78" t="s">
        <v>41</v>
      </c>
      <c r="C26" s="78">
        <v>0.14</v>
      </c>
    </row>
    <row r="27" spans="1:3">
      <c r="A27" s="78" t="s">
        <v>59</v>
      </c>
      <c r="B27" s="78" t="s">
        <v>41</v>
      </c>
      <c r="C27" s="78">
        <v>0.14</v>
      </c>
    </row>
    <row r="28" spans="1:3">
      <c r="A28" s="78" t="s">
        <v>60</v>
      </c>
      <c r="B28" s="78" t="s">
        <v>41</v>
      </c>
      <c r="C28" s="78">
        <v>0.14</v>
      </c>
    </row>
    <row r="29" spans="1:3">
      <c r="A29" s="78" t="s">
        <v>61</v>
      </c>
      <c r="B29" s="78" t="s">
        <v>41</v>
      </c>
      <c r="C29" s="78">
        <v>0.14</v>
      </c>
    </row>
    <row r="30" spans="1:3">
      <c r="A30" s="78" t="s">
        <v>62</v>
      </c>
      <c r="B30" s="78" t="s">
        <v>41</v>
      </c>
      <c r="C30" s="78">
        <v>0.14</v>
      </c>
    </row>
    <row r="31" spans="1:3">
      <c r="A31" s="78" t="s">
        <v>63</v>
      </c>
      <c r="B31" s="78" t="s">
        <v>41</v>
      </c>
      <c r="C31" s="78">
        <v>0.14</v>
      </c>
    </row>
    <row r="32" spans="1:3">
      <c r="A32" s="78" t="s">
        <v>64</v>
      </c>
      <c r="B32" s="78" t="s">
        <v>41</v>
      </c>
      <c r="C32" s="78">
        <v>0.14</v>
      </c>
    </row>
    <row r="33" spans="1:3">
      <c r="A33" s="78" t="s">
        <v>65</v>
      </c>
      <c r="B33" s="78" t="s">
        <v>41</v>
      </c>
      <c r="C33" s="78">
        <v>0.14</v>
      </c>
    </row>
    <row r="34" ht="24.85" spans="1:3">
      <c r="A34" s="78" t="s">
        <v>66</v>
      </c>
      <c r="B34" s="78" t="s">
        <v>41</v>
      </c>
      <c r="C34" s="78">
        <v>0.14</v>
      </c>
    </row>
    <row r="35" spans="1:3">
      <c r="A35" s="78" t="s">
        <v>67</v>
      </c>
      <c r="B35" s="78" t="s">
        <v>41</v>
      </c>
      <c r="C35" s="78">
        <v>0.14</v>
      </c>
    </row>
    <row r="36" spans="1:3">
      <c r="A36" s="78" t="s">
        <v>68</v>
      </c>
      <c r="B36" s="78" t="s">
        <v>41</v>
      </c>
      <c r="C36" s="78">
        <v>0.14</v>
      </c>
    </row>
    <row r="37" spans="1:3">
      <c r="A37" s="78" t="s">
        <v>69</v>
      </c>
      <c r="B37" s="78" t="s">
        <v>41</v>
      </c>
      <c r="C37" s="78">
        <v>0.14</v>
      </c>
    </row>
    <row r="38" spans="1:3">
      <c r="A38" s="78" t="s">
        <v>70</v>
      </c>
      <c r="B38" s="78" t="s">
        <v>41</v>
      </c>
      <c r="C38" s="78">
        <v>0.14</v>
      </c>
    </row>
    <row r="39" spans="1:3">
      <c r="A39" s="78" t="s">
        <v>71</v>
      </c>
      <c r="B39" s="78" t="s">
        <v>41</v>
      </c>
      <c r="C39" s="78">
        <v>0.14</v>
      </c>
    </row>
    <row r="40" spans="1:3">
      <c r="A40" s="78" t="s">
        <v>72</v>
      </c>
      <c r="B40" s="78" t="s">
        <v>41</v>
      </c>
      <c r="C40" s="78">
        <v>0.14</v>
      </c>
    </row>
    <row r="41" spans="1:3">
      <c r="A41" s="78" t="s">
        <v>73</v>
      </c>
      <c r="B41" s="78" t="s">
        <v>41</v>
      </c>
      <c r="C41" s="78">
        <v>0.14</v>
      </c>
    </row>
    <row r="42" spans="1:3">
      <c r="A42" s="78" t="s">
        <v>74</v>
      </c>
      <c r="B42" s="78" t="s">
        <v>41</v>
      </c>
      <c r="C42" s="78">
        <v>0.14</v>
      </c>
    </row>
    <row r="43" spans="1:3">
      <c r="A43" s="78" t="s">
        <v>75</v>
      </c>
      <c r="B43" s="78" t="s">
        <v>41</v>
      </c>
      <c r="C43" s="78">
        <v>0.14</v>
      </c>
    </row>
    <row r="44" spans="1:3">
      <c r="A44" s="78" t="s">
        <v>76</v>
      </c>
      <c r="B44" s="78" t="s">
        <v>41</v>
      </c>
      <c r="C44" s="78">
        <v>0.14</v>
      </c>
    </row>
    <row r="45" spans="1:3">
      <c r="A45" s="78" t="s">
        <v>77</v>
      </c>
      <c r="B45" s="78" t="s">
        <v>41</v>
      </c>
      <c r="C45" s="78">
        <v>0.14</v>
      </c>
    </row>
    <row r="46" spans="1:3">
      <c r="A46" s="78" t="s">
        <v>78</v>
      </c>
      <c r="B46" s="78" t="s">
        <v>41</v>
      </c>
      <c r="C46" s="78">
        <v>0.14</v>
      </c>
    </row>
    <row r="47" spans="1:3">
      <c r="A47" s="78" t="s">
        <v>79</v>
      </c>
      <c r="B47" s="78" t="s">
        <v>41</v>
      </c>
      <c r="C47" s="78">
        <v>0.14</v>
      </c>
    </row>
    <row r="48" spans="1:3">
      <c r="A48" s="78" t="s">
        <v>80</v>
      </c>
      <c r="B48" s="78" t="s">
        <v>41</v>
      </c>
      <c r="C48" s="78">
        <v>0.14</v>
      </c>
    </row>
    <row r="49" spans="1:3">
      <c r="A49" s="78" t="s">
        <v>81</v>
      </c>
      <c r="B49" s="78" t="s">
        <v>41</v>
      </c>
      <c r="C49" s="78">
        <v>0.14</v>
      </c>
    </row>
    <row r="50" spans="1:3">
      <c r="A50" s="78" t="s">
        <v>82</v>
      </c>
      <c r="B50" s="78" t="s">
        <v>41</v>
      </c>
      <c r="C50" s="78">
        <v>0.14</v>
      </c>
    </row>
    <row r="51" spans="1:3">
      <c r="A51" s="78" t="s">
        <v>83</v>
      </c>
      <c r="B51" s="78" t="s">
        <v>41</v>
      </c>
      <c r="C51" s="78">
        <v>0.14</v>
      </c>
    </row>
    <row r="52" spans="1:3">
      <c r="A52" s="78" t="s">
        <v>84</v>
      </c>
      <c r="B52" s="78" t="s">
        <v>41</v>
      </c>
      <c r="C52" s="78">
        <v>0.14</v>
      </c>
    </row>
    <row r="53" spans="1:3">
      <c r="A53" s="78" t="s">
        <v>85</v>
      </c>
      <c r="B53" s="78" t="s">
        <v>41</v>
      </c>
      <c r="C53" s="78">
        <v>0.14</v>
      </c>
    </row>
    <row r="54" spans="1:3">
      <c r="A54" s="78" t="s">
        <v>86</v>
      </c>
      <c r="B54" s="78" t="s">
        <v>41</v>
      </c>
      <c r="C54" s="78">
        <v>0.14</v>
      </c>
    </row>
    <row r="55" spans="1:3">
      <c r="A55" s="78" t="s">
        <v>87</v>
      </c>
      <c r="B55" s="78" t="s">
        <v>41</v>
      </c>
      <c r="C55" s="78">
        <v>0.14</v>
      </c>
    </row>
    <row r="56" spans="1:3">
      <c r="A56" s="78" t="s">
        <v>88</v>
      </c>
      <c r="B56" s="78" t="s">
        <v>41</v>
      </c>
      <c r="C56" s="78">
        <v>0.14</v>
      </c>
    </row>
    <row r="57" spans="1:3">
      <c r="A57" s="78" t="s">
        <v>89</v>
      </c>
      <c r="B57" s="78" t="s">
        <v>41</v>
      </c>
      <c r="C57" s="78">
        <v>0.14</v>
      </c>
    </row>
    <row r="58" spans="1:3">
      <c r="A58" s="78" t="s">
        <v>90</v>
      </c>
      <c r="B58" s="78" t="s">
        <v>41</v>
      </c>
      <c r="C58" s="78">
        <v>0.14</v>
      </c>
    </row>
    <row r="59" spans="1:3">
      <c r="A59" s="78" t="s">
        <v>91</v>
      </c>
      <c r="B59" s="78" t="s">
        <v>41</v>
      </c>
      <c r="C59" s="78">
        <v>0.14</v>
      </c>
    </row>
    <row r="60" spans="1:3">
      <c r="A60" s="78" t="s">
        <v>92</v>
      </c>
      <c r="B60" s="78" t="s">
        <v>41</v>
      </c>
      <c r="C60" s="78">
        <v>0.14</v>
      </c>
    </row>
    <row r="61" spans="1:3">
      <c r="A61" s="78" t="s">
        <v>93</v>
      </c>
      <c r="B61" s="78" t="s">
        <v>41</v>
      </c>
      <c r="C61" s="78">
        <v>0.14</v>
      </c>
    </row>
    <row r="62" spans="1:3">
      <c r="A62" s="78" t="s">
        <v>94</v>
      </c>
      <c r="B62" s="78" t="s">
        <v>41</v>
      </c>
      <c r="C62" s="78">
        <v>0.14</v>
      </c>
    </row>
    <row r="63" spans="1:3">
      <c r="A63" s="78" t="s">
        <v>95</v>
      </c>
      <c r="B63" s="78" t="s">
        <v>41</v>
      </c>
      <c r="C63" s="78">
        <v>0.14</v>
      </c>
    </row>
    <row r="64" spans="1:3">
      <c r="A64" s="78" t="s">
        <v>96</v>
      </c>
      <c r="B64" s="78" t="s">
        <v>41</v>
      </c>
      <c r="C64" s="78">
        <v>0.14</v>
      </c>
    </row>
    <row r="65" spans="1:3">
      <c r="A65" s="78" t="s">
        <v>97</v>
      </c>
      <c r="B65" s="78" t="s">
        <v>41</v>
      </c>
      <c r="C65" s="78">
        <v>0.14</v>
      </c>
    </row>
    <row r="66" spans="1:3">
      <c r="A66" s="78" t="s">
        <v>98</v>
      </c>
      <c r="B66" s="78" t="s">
        <v>41</v>
      </c>
      <c r="C66" s="78">
        <v>0.14</v>
      </c>
    </row>
    <row r="67" spans="1:3">
      <c r="A67" s="78" t="s">
        <v>99</v>
      </c>
      <c r="B67" s="78" t="s">
        <v>41</v>
      </c>
      <c r="C67" s="78">
        <v>0.14</v>
      </c>
    </row>
    <row r="68" spans="1:3">
      <c r="A68" s="78" t="s">
        <v>100</v>
      </c>
      <c r="B68" s="78" t="s">
        <v>41</v>
      </c>
      <c r="C68" s="78">
        <v>0.14</v>
      </c>
    </row>
    <row r="69" spans="1:3">
      <c r="A69" s="78" t="s">
        <v>101</v>
      </c>
      <c r="B69" s="78" t="s">
        <v>41</v>
      </c>
      <c r="C69" s="78">
        <v>0.14</v>
      </c>
    </row>
    <row r="70" spans="1:3">
      <c r="A70" s="78" t="s">
        <v>102</v>
      </c>
      <c r="B70" s="78" t="s">
        <v>41</v>
      </c>
      <c r="C70" s="78">
        <v>0.14</v>
      </c>
    </row>
    <row r="71" spans="1:3">
      <c r="A71" s="78" t="s">
        <v>103</v>
      </c>
      <c r="B71" s="78" t="s">
        <v>41</v>
      </c>
      <c r="C71" s="78">
        <v>0.14</v>
      </c>
    </row>
    <row r="72" spans="1:3">
      <c r="A72" s="78" t="s">
        <v>104</v>
      </c>
      <c r="B72" s="78" t="s">
        <v>41</v>
      </c>
      <c r="C72" s="78">
        <v>0.14</v>
      </c>
    </row>
    <row r="73" spans="1:3">
      <c r="A73" s="78" t="s">
        <v>105</v>
      </c>
      <c r="B73" s="78" t="s">
        <v>41</v>
      </c>
      <c r="C73" s="78">
        <v>0.14</v>
      </c>
    </row>
    <row r="74" spans="1:3">
      <c r="A74" s="78" t="s">
        <v>106</v>
      </c>
      <c r="B74" s="78" t="s">
        <v>41</v>
      </c>
      <c r="C74" s="78">
        <v>0.14</v>
      </c>
    </row>
    <row r="75" spans="1:3">
      <c r="A75" s="78" t="s">
        <v>107</v>
      </c>
      <c r="B75" s="78" t="s">
        <v>41</v>
      </c>
      <c r="C75" s="78">
        <v>0.14</v>
      </c>
    </row>
    <row r="76" spans="1:3">
      <c r="A76" s="78" t="s">
        <v>108</v>
      </c>
      <c r="B76" s="78" t="s">
        <v>41</v>
      </c>
      <c r="C76" s="78">
        <v>0.14</v>
      </c>
    </row>
    <row r="77" spans="1:3">
      <c r="A77" s="78" t="s">
        <v>109</v>
      </c>
      <c r="B77" s="78" t="s">
        <v>41</v>
      </c>
      <c r="C77" s="78">
        <v>0.14</v>
      </c>
    </row>
    <row r="78" spans="1:3">
      <c r="A78" s="78" t="s">
        <v>110</v>
      </c>
      <c r="B78" s="78" t="s">
        <v>41</v>
      </c>
      <c r="C78" s="78">
        <v>0.14</v>
      </c>
    </row>
    <row r="79" spans="1:3">
      <c r="A79" s="78" t="s">
        <v>111</v>
      </c>
      <c r="B79" s="78" t="s">
        <v>41</v>
      </c>
      <c r="C79" s="78">
        <v>0.14</v>
      </c>
    </row>
    <row r="80" spans="1:3">
      <c r="A80" s="78" t="s">
        <v>112</v>
      </c>
      <c r="B80" s="78" t="s">
        <v>41</v>
      </c>
      <c r="C80" s="78">
        <v>0.14</v>
      </c>
    </row>
    <row r="81" spans="1:3">
      <c r="A81" s="78" t="s">
        <v>113</v>
      </c>
      <c r="B81" s="78" t="s">
        <v>41</v>
      </c>
      <c r="C81" s="78">
        <v>0.14</v>
      </c>
    </row>
    <row r="82" spans="1:3">
      <c r="A82" s="78" t="s">
        <v>114</v>
      </c>
      <c r="B82" s="78" t="s">
        <v>41</v>
      </c>
      <c r="C82" s="78">
        <v>0.14</v>
      </c>
    </row>
    <row r="83" spans="1:3">
      <c r="A83" s="78" t="s">
        <v>115</v>
      </c>
      <c r="B83" s="78" t="s">
        <v>41</v>
      </c>
      <c r="C83" s="78">
        <v>0.14</v>
      </c>
    </row>
    <row r="84" spans="1:3">
      <c r="A84" s="78" t="s">
        <v>116</v>
      </c>
      <c r="B84" s="78" t="s">
        <v>41</v>
      </c>
      <c r="C84" s="78">
        <v>0.14</v>
      </c>
    </row>
    <row r="85" spans="1:3">
      <c r="A85" s="78" t="s">
        <v>117</v>
      </c>
      <c r="B85" s="78" t="s">
        <v>41</v>
      </c>
      <c r="C85" s="78">
        <v>0.14</v>
      </c>
    </row>
    <row r="86" spans="1:3">
      <c r="A86" s="78" t="s">
        <v>118</v>
      </c>
      <c r="B86" s="78" t="s">
        <v>41</v>
      </c>
      <c r="C86" s="78">
        <v>0.14</v>
      </c>
    </row>
    <row r="87" spans="1:3">
      <c r="A87" s="78" t="s">
        <v>119</v>
      </c>
      <c r="B87" s="78" t="s">
        <v>41</v>
      </c>
      <c r="C87" s="78">
        <v>0.14</v>
      </c>
    </row>
    <row r="88" spans="1:3">
      <c r="A88" s="78" t="s">
        <v>120</v>
      </c>
      <c r="B88" s="78" t="s">
        <v>41</v>
      </c>
      <c r="C88" s="78">
        <v>0.14</v>
      </c>
    </row>
    <row r="89" spans="1:3">
      <c r="A89" s="78" t="s">
        <v>121</v>
      </c>
      <c r="B89" s="78" t="s">
        <v>41</v>
      </c>
      <c r="C89" s="78">
        <v>0.14</v>
      </c>
    </row>
    <row r="90" spans="1:3">
      <c r="A90" s="78" t="s">
        <v>122</v>
      </c>
      <c r="B90" s="78" t="s">
        <v>41</v>
      </c>
      <c r="C90" s="78">
        <v>0.14</v>
      </c>
    </row>
    <row r="91" spans="1:3">
      <c r="A91" s="78" t="s">
        <v>123</v>
      </c>
      <c r="B91" s="78" t="s">
        <v>41</v>
      </c>
      <c r="C91" s="78">
        <v>0.14</v>
      </c>
    </row>
    <row r="92" spans="1:3">
      <c r="A92" s="78" t="s">
        <v>124</v>
      </c>
      <c r="B92" s="78" t="s">
        <v>41</v>
      </c>
      <c r="C92" s="78">
        <v>0.14</v>
      </c>
    </row>
    <row r="93" spans="1:3">
      <c r="A93" s="78" t="s">
        <v>125</v>
      </c>
      <c r="B93" s="78" t="s">
        <v>41</v>
      </c>
      <c r="C93" s="78">
        <v>0.14</v>
      </c>
    </row>
    <row r="94" spans="1:3">
      <c r="A94" s="78" t="s">
        <v>126</v>
      </c>
      <c r="B94" s="78" t="s">
        <v>41</v>
      </c>
      <c r="C94" s="78">
        <v>0.14</v>
      </c>
    </row>
    <row r="95" spans="1:3">
      <c r="A95" s="78" t="s">
        <v>127</v>
      </c>
      <c r="B95" s="78" t="s">
        <v>41</v>
      </c>
      <c r="C95" s="78">
        <v>0.14</v>
      </c>
    </row>
    <row r="96" spans="1:3">
      <c r="A96" s="78" t="s">
        <v>128</v>
      </c>
      <c r="B96" s="78" t="s">
        <v>41</v>
      </c>
      <c r="C96" s="78">
        <v>0.14</v>
      </c>
    </row>
    <row r="97" spans="1:3">
      <c r="A97" s="78" t="s">
        <v>129</v>
      </c>
      <c r="B97" s="78" t="s">
        <v>41</v>
      </c>
      <c r="C97" s="78">
        <v>0.14</v>
      </c>
    </row>
    <row r="98" spans="1:3">
      <c r="A98" s="78" t="s">
        <v>130</v>
      </c>
      <c r="B98" s="78" t="s">
        <v>41</v>
      </c>
      <c r="C98" s="78">
        <v>0.14</v>
      </c>
    </row>
    <row r="99" spans="1:3">
      <c r="A99" s="78" t="s">
        <v>131</v>
      </c>
      <c r="B99" s="78" t="s">
        <v>41</v>
      </c>
      <c r="C99" s="78">
        <v>0.14</v>
      </c>
    </row>
    <row r="100" spans="1:3">
      <c r="A100" s="78" t="s">
        <v>132</v>
      </c>
      <c r="B100" s="78" t="s">
        <v>41</v>
      </c>
      <c r="C100" s="78">
        <v>0.14</v>
      </c>
    </row>
    <row r="101" spans="1:3">
      <c r="A101" s="78" t="s">
        <v>133</v>
      </c>
      <c r="B101" s="78" t="s">
        <v>41</v>
      </c>
      <c r="C101" s="78">
        <v>0.14</v>
      </c>
    </row>
    <row r="102" spans="1:3">
      <c r="A102" s="78" t="s">
        <v>134</v>
      </c>
      <c r="B102" s="78" t="s">
        <v>41</v>
      </c>
      <c r="C102" s="78">
        <v>0.14</v>
      </c>
    </row>
    <row r="103" spans="1:3">
      <c r="A103" s="78" t="s">
        <v>135</v>
      </c>
      <c r="B103" s="78" t="s">
        <v>41</v>
      </c>
      <c r="C103" s="78">
        <v>0.14</v>
      </c>
    </row>
    <row r="104" spans="1:3">
      <c r="A104" s="78" t="s">
        <v>136</v>
      </c>
      <c r="B104" s="78" t="s">
        <v>41</v>
      </c>
      <c r="C104" s="78">
        <v>0.14</v>
      </c>
    </row>
    <row r="105" spans="1:3">
      <c r="A105" s="78" t="s">
        <v>137</v>
      </c>
      <c r="B105" s="78" t="s">
        <v>41</v>
      </c>
      <c r="C105" s="78">
        <v>0.14</v>
      </c>
    </row>
    <row r="106" spans="1:3">
      <c r="A106" s="78">
        <v>2816</v>
      </c>
      <c r="B106" s="78" t="s">
        <v>138</v>
      </c>
      <c r="C106" s="78">
        <v>0.15</v>
      </c>
    </row>
    <row r="107" spans="1:3">
      <c r="A107" s="78" t="s">
        <v>139</v>
      </c>
      <c r="B107" s="78" t="s">
        <v>138</v>
      </c>
      <c r="C107" s="78">
        <v>0.15</v>
      </c>
    </row>
    <row r="108" spans="1:3">
      <c r="A108" s="78" t="s">
        <v>140</v>
      </c>
      <c r="B108" s="78" t="s">
        <v>138</v>
      </c>
      <c r="C108" s="78">
        <v>0.15</v>
      </c>
    </row>
    <row r="109" spans="1:3">
      <c r="A109" s="78" t="s">
        <v>141</v>
      </c>
      <c r="B109" s="78" t="s">
        <v>138</v>
      </c>
      <c r="C109" s="78">
        <v>0.15</v>
      </c>
    </row>
    <row r="110" spans="1:3">
      <c r="A110" s="78" t="s">
        <v>142</v>
      </c>
      <c r="B110" s="78" t="s">
        <v>138</v>
      </c>
      <c r="C110" s="78">
        <v>0.15</v>
      </c>
    </row>
    <row r="111" spans="1:3">
      <c r="A111" s="78" t="s">
        <v>143</v>
      </c>
      <c r="B111" s="78" t="s">
        <v>138</v>
      </c>
      <c r="C111" s="78">
        <v>0.15</v>
      </c>
    </row>
    <row r="112" spans="1:3">
      <c r="A112" s="78" t="s">
        <v>144</v>
      </c>
      <c r="B112" s="78" t="s">
        <v>138</v>
      </c>
      <c r="C112" s="78">
        <v>0.15</v>
      </c>
    </row>
    <row r="113" spans="1:3">
      <c r="A113" s="78" t="s">
        <v>145</v>
      </c>
      <c r="B113" s="78" t="s">
        <v>138</v>
      </c>
      <c r="C113" s="78">
        <v>0.15</v>
      </c>
    </row>
    <row r="114" spans="1:3">
      <c r="A114" s="78" t="s">
        <v>146</v>
      </c>
      <c r="B114" s="78" t="s">
        <v>138</v>
      </c>
      <c r="C114" s="78">
        <v>0.15</v>
      </c>
    </row>
    <row r="115" spans="1:3">
      <c r="A115" s="78" t="s">
        <v>147</v>
      </c>
      <c r="B115" s="78" t="s">
        <v>138</v>
      </c>
      <c r="C115" s="78">
        <v>0.15</v>
      </c>
    </row>
    <row r="116" spans="1:3">
      <c r="A116" s="78" t="s">
        <v>148</v>
      </c>
      <c r="B116" s="78" t="s">
        <v>138</v>
      </c>
      <c r="C116" s="78">
        <v>0.15</v>
      </c>
    </row>
    <row r="117" spans="1:3">
      <c r="A117" s="78" t="s">
        <v>149</v>
      </c>
      <c r="B117" s="78" t="s">
        <v>138</v>
      </c>
      <c r="C117" s="78">
        <v>0.15</v>
      </c>
    </row>
    <row r="118" spans="1:3">
      <c r="A118" s="78" t="s">
        <v>150</v>
      </c>
      <c r="B118" s="78" t="s">
        <v>138</v>
      </c>
      <c r="C118" s="78">
        <v>0.15</v>
      </c>
    </row>
    <row r="119" spans="1:3">
      <c r="A119" s="78" t="s">
        <v>151</v>
      </c>
      <c r="B119" s="78" t="s">
        <v>138</v>
      </c>
      <c r="C119" s="78">
        <v>0.15</v>
      </c>
    </row>
    <row r="120" spans="1:3">
      <c r="A120" s="78" t="s">
        <v>152</v>
      </c>
      <c r="B120" s="78" t="s">
        <v>138</v>
      </c>
      <c r="C120" s="78">
        <v>0.15</v>
      </c>
    </row>
    <row r="121" spans="1:3">
      <c r="A121" s="78" t="s">
        <v>153</v>
      </c>
      <c r="B121" s="78" t="s">
        <v>138</v>
      </c>
      <c r="C121" s="78">
        <v>0.15</v>
      </c>
    </row>
    <row r="122" spans="1:3">
      <c r="A122" s="78" t="s">
        <v>154</v>
      </c>
      <c r="B122" s="78" t="s">
        <v>138</v>
      </c>
      <c r="C122" s="78">
        <v>0.15</v>
      </c>
    </row>
    <row r="123" spans="1:3">
      <c r="A123" s="78" t="s">
        <v>155</v>
      </c>
      <c r="B123" s="78" t="s">
        <v>138</v>
      </c>
      <c r="C123" s="78">
        <v>0.15</v>
      </c>
    </row>
    <row r="124" spans="1:3">
      <c r="A124" s="78" t="s">
        <v>156</v>
      </c>
      <c r="B124" s="78" t="s">
        <v>138</v>
      </c>
      <c r="C124" s="78">
        <v>0.15</v>
      </c>
    </row>
    <row r="125" spans="1:3">
      <c r="A125" s="78" t="s">
        <v>157</v>
      </c>
      <c r="B125" s="78" t="s">
        <v>138</v>
      </c>
      <c r="C125" s="78">
        <v>0.15</v>
      </c>
    </row>
    <row r="126" spans="1:3">
      <c r="A126" s="78" t="s">
        <v>158</v>
      </c>
      <c r="B126" s="78" t="s">
        <v>138</v>
      </c>
      <c r="C126" s="78">
        <v>0.15</v>
      </c>
    </row>
    <row r="127" spans="1:3">
      <c r="A127" s="78" t="s">
        <v>159</v>
      </c>
      <c r="B127" s="78" t="s">
        <v>138</v>
      </c>
      <c r="C127" s="78">
        <v>0.15</v>
      </c>
    </row>
    <row r="128" spans="1:3">
      <c r="A128" s="78" t="s">
        <v>160</v>
      </c>
      <c r="B128" s="78" t="s">
        <v>138</v>
      </c>
      <c r="C128" s="78">
        <v>0.15</v>
      </c>
    </row>
    <row r="129" spans="1:3">
      <c r="A129" s="78" t="s">
        <v>161</v>
      </c>
      <c r="B129" s="78" t="s">
        <v>138</v>
      </c>
      <c r="C129" s="78">
        <v>0.15</v>
      </c>
    </row>
    <row r="130" spans="1:3">
      <c r="A130" s="78" t="s">
        <v>162</v>
      </c>
      <c r="B130" s="78" t="s">
        <v>138</v>
      </c>
      <c r="C130" s="78">
        <v>0.15</v>
      </c>
    </row>
    <row r="131" spans="1:3">
      <c r="A131" s="78" t="s">
        <v>163</v>
      </c>
      <c r="B131" s="78" t="s">
        <v>138</v>
      </c>
      <c r="C131" s="78">
        <v>0.15</v>
      </c>
    </row>
    <row r="132" spans="1:3">
      <c r="A132" s="78" t="s">
        <v>164</v>
      </c>
      <c r="B132" s="78" t="s">
        <v>138</v>
      </c>
      <c r="C132" s="78">
        <v>0.15</v>
      </c>
    </row>
    <row r="133" spans="1:3">
      <c r="A133" s="78" t="s">
        <v>165</v>
      </c>
      <c r="B133" s="78" t="s">
        <v>138</v>
      </c>
      <c r="C133" s="78">
        <v>0.15</v>
      </c>
    </row>
    <row r="134" spans="1:3">
      <c r="A134" s="78" t="s">
        <v>166</v>
      </c>
      <c r="B134" s="78" t="s">
        <v>138</v>
      </c>
      <c r="C134" s="78">
        <v>0.15</v>
      </c>
    </row>
    <row r="135" spans="1:3">
      <c r="A135" s="78" t="s">
        <v>167</v>
      </c>
      <c r="B135" s="78" t="s">
        <v>138</v>
      </c>
      <c r="C135" s="78">
        <v>0.15</v>
      </c>
    </row>
    <row r="136" spans="1:3">
      <c r="A136" s="78" t="s">
        <v>168</v>
      </c>
      <c r="B136" s="78" t="s">
        <v>138</v>
      </c>
      <c r="C136" s="78">
        <v>0.15</v>
      </c>
    </row>
    <row r="137" spans="1:3">
      <c r="A137" s="78" t="s">
        <v>169</v>
      </c>
      <c r="B137" s="78" t="s">
        <v>138</v>
      </c>
      <c r="C137" s="78">
        <v>0.15</v>
      </c>
    </row>
    <row r="138" spans="1:3">
      <c r="A138" s="78" t="s">
        <v>170</v>
      </c>
      <c r="B138" s="78" t="s">
        <v>138</v>
      </c>
      <c r="C138" s="78">
        <v>0.15</v>
      </c>
    </row>
    <row r="139" spans="1:3">
      <c r="A139" s="78" t="s">
        <v>171</v>
      </c>
      <c r="B139" s="78" t="s">
        <v>138</v>
      </c>
      <c r="C139" s="78">
        <v>0.15</v>
      </c>
    </row>
    <row r="140" spans="1:3">
      <c r="A140" s="78" t="s">
        <v>172</v>
      </c>
      <c r="B140" s="78" t="s">
        <v>138</v>
      </c>
      <c r="C140" s="78">
        <v>0.15</v>
      </c>
    </row>
    <row r="141" spans="1:3">
      <c r="A141" s="78" t="s">
        <v>173</v>
      </c>
      <c r="B141" s="78" t="s">
        <v>138</v>
      </c>
      <c r="C141" s="78">
        <v>0.15</v>
      </c>
    </row>
    <row r="142" spans="1:3">
      <c r="A142" s="78" t="s">
        <v>174</v>
      </c>
      <c r="B142" s="78" t="s">
        <v>138</v>
      </c>
      <c r="C142" s="78">
        <v>0.15</v>
      </c>
    </row>
    <row r="143" spans="1:3">
      <c r="A143" s="78" t="s">
        <v>175</v>
      </c>
      <c r="B143" s="78" t="s">
        <v>138</v>
      </c>
      <c r="C143" s="78">
        <v>0.15</v>
      </c>
    </row>
    <row r="144" spans="1:3">
      <c r="A144" s="78" t="s">
        <v>176</v>
      </c>
      <c r="B144" s="78" t="s">
        <v>138</v>
      </c>
      <c r="C144" s="78">
        <v>0.15</v>
      </c>
    </row>
    <row r="145" spans="1:3">
      <c r="A145" s="78" t="s">
        <v>177</v>
      </c>
      <c r="B145" s="78" t="s">
        <v>138</v>
      </c>
      <c r="C145" s="78">
        <v>0.15</v>
      </c>
    </row>
    <row r="146" spans="1:3">
      <c r="A146" s="78" t="s">
        <v>178</v>
      </c>
      <c r="B146" s="78" t="s">
        <v>138</v>
      </c>
      <c r="C146" s="78">
        <v>0.15</v>
      </c>
    </row>
    <row r="147" spans="1:3">
      <c r="A147" s="78" t="s">
        <v>179</v>
      </c>
      <c r="B147" s="78" t="s">
        <v>138</v>
      </c>
      <c r="C147" s="78">
        <v>0.15</v>
      </c>
    </row>
    <row r="148" spans="1:3">
      <c r="A148" s="78" t="s">
        <v>180</v>
      </c>
      <c r="B148" s="78" t="s">
        <v>138</v>
      </c>
      <c r="C148" s="78">
        <v>0.15</v>
      </c>
    </row>
    <row r="149" spans="1:3">
      <c r="A149" s="78" t="s">
        <v>181</v>
      </c>
      <c r="B149" s="78" t="s">
        <v>138</v>
      </c>
      <c r="C149" s="78">
        <v>0.15</v>
      </c>
    </row>
    <row r="150" spans="1:3">
      <c r="A150" s="78" t="s">
        <v>182</v>
      </c>
      <c r="B150" s="78" t="s">
        <v>138</v>
      </c>
      <c r="C150" s="78">
        <v>0.15</v>
      </c>
    </row>
    <row r="151" spans="1:3">
      <c r="A151" s="78" t="s">
        <v>183</v>
      </c>
      <c r="B151" s="78" t="s">
        <v>138</v>
      </c>
      <c r="C151" s="78">
        <v>0.15</v>
      </c>
    </row>
    <row r="152" spans="1:3">
      <c r="A152" s="78" t="s">
        <v>184</v>
      </c>
      <c r="B152" s="78" t="s">
        <v>138</v>
      </c>
      <c r="C152" s="78">
        <v>0.15</v>
      </c>
    </row>
    <row r="153" spans="1:3">
      <c r="A153" s="78" t="s">
        <v>185</v>
      </c>
      <c r="B153" s="78" t="s">
        <v>138</v>
      </c>
      <c r="C153" s="78">
        <v>0.15</v>
      </c>
    </row>
    <row r="154" spans="1:3">
      <c r="A154" s="78" t="s">
        <v>186</v>
      </c>
      <c r="B154" s="78" t="s">
        <v>138</v>
      </c>
      <c r="C154" s="78">
        <v>0.15</v>
      </c>
    </row>
    <row r="155" spans="1:3">
      <c r="A155" s="78" t="s">
        <v>187</v>
      </c>
      <c r="B155" s="78" t="s">
        <v>138</v>
      </c>
      <c r="C155" s="78">
        <v>0.15</v>
      </c>
    </row>
    <row r="156" spans="1:3">
      <c r="A156" s="78" t="s">
        <v>188</v>
      </c>
      <c r="B156" s="78" t="s">
        <v>138</v>
      </c>
      <c r="C156" s="78">
        <v>0.15</v>
      </c>
    </row>
    <row r="157" spans="1:3">
      <c r="A157" s="78" t="s">
        <v>189</v>
      </c>
      <c r="B157" s="78" t="s">
        <v>138</v>
      </c>
      <c r="C157" s="78">
        <v>0.15</v>
      </c>
    </row>
    <row r="158" spans="1:3">
      <c r="A158" s="78" t="s">
        <v>190</v>
      </c>
      <c r="B158" s="78" t="s">
        <v>138</v>
      </c>
      <c r="C158" s="78">
        <v>0.15</v>
      </c>
    </row>
    <row r="159" spans="1:3">
      <c r="A159" s="78" t="s">
        <v>191</v>
      </c>
      <c r="B159" s="78" t="s">
        <v>138</v>
      </c>
      <c r="C159" s="78">
        <v>0.15</v>
      </c>
    </row>
    <row r="160" spans="1:3">
      <c r="A160" s="78" t="s">
        <v>192</v>
      </c>
      <c r="B160" s="78" t="s">
        <v>138</v>
      </c>
      <c r="C160" s="78">
        <v>0.15</v>
      </c>
    </row>
    <row r="161" spans="1:3">
      <c r="A161" s="78" t="s">
        <v>193</v>
      </c>
      <c r="B161" s="78" t="s">
        <v>138</v>
      </c>
      <c r="C161" s="78">
        <v>0.15</v>
      </c>
    </row>
    <row r="162" spans="1:3">
      <c r="A162" s="78" t="s">
        <v>194</v>
      </c>
      <c r="B162" s="78" t="s">
        <v>138</v>
      </c>
      <c r="C162" s="78">
        <v>0.15</v>
      </c>
    </row>
    <row r="163" spans="1:3">
      <c r="A163" s="78" t="s">
        <v>195</v>
      </c>
      <c r="B163" s="78" t="s">
        <v>138</v>
      </c>
      <c r="C163" s="78">
        <v>0.15</v>
      </c>
    </row>
    <row r="164" spans="1:3">
      <c r="A164" s="78" t="s">
        <v>196</v>
      </c>
      <c r="B164" s="78" t="s">
        <v>138</v>
      </c>
      <c r="C164" s="78">
        <v>0.15</v>
      </c>
    </row>
    <row r="165" spans="1:3">
      <c r="A165" s="78" t="s">
        <v>197</v>
      </c>
      <c r="B165" s="78" t="s">
        <v>138</v>
      </c>
      <c r="C165" s="78">
        <v>0.15</v>
      </c>
    </row>
    <row r="166" spans="1:3">
      <c r="A166" s="78" t="s">
        <v>198</v>
      </c>
      <c r="B166" s="78" t="s">
        <v>138</v>
      </c>
      <c r="C166" s="78">
        <v>0.15</v>
      </c>
    </row>
    <row r="167" spans="1:3">
      <c r="A167" s="78" t="s">
        <v>199</v>
      </c>
      <c r="B167" s="78" t="s">
        <v>138</v>
      </c>
      <c r="C167" s="78">
        <v>0.15</v>
      </c>
    </row>
    <row r="168" spans="1:3">
      <c r="A168" s="78" t="s">
        <v>200</v>
      </c>
      <c r="B168" s="78" t="s">
        <v>138</v>
      </c>
      <c r="C168" s="78">
        <v>0.15</v>
      </c>
    </row>
    <row r="169" spans="1:3">
      <c r="A169" s="78" t="s">
        <v>201</v>
      </c>
      <c r="B169" s="78" t="s">
        <v>138</v>
      </c>
      <c r="C169" s="78">
        <v>0.15</v>
      </c>
    </row>
    <row r="170" spans="1:3">
      <c r="A170" s="78" t="s">
        <v>202</v>
      </c>
      <c r="B170" s="78" t="s">
        <v>138</v>
      </c>
      <c r="C170" s="78">
        <v>0.15</v>
      </c>
    </row>
    <row r="171" spans="1:3">
      <c r="A171" s="78" t="s">
        <v>203</v>
      </c>
      <c r="B171" s="78" t="s">
        <v>138</v>
      </c>
      <c r="C171" s="78">
        <v>0.15</v>
      </c>
    </row>
    <row r="172" spans="1:3">
      <c r="A172" s="78" t="s">
        <v>204</v>
      </c>
      <c r="B172" s="78" t="s">
        <v>138</v>
      </c>
      <c r="C172" s="78">
        <v>0.15</v>
      </c>
    </row>
    <row r="173" spans="1:3">
      <c r="A173" s="78" t="s">
        <v>205</v>
      </c>
      <c r="B173" s="78" t="s">
        <v>138</v>
      </c>
      <c r="C173" s="78">
        <v>0.15</v>
      </c>
    </row>
    <row r="174" spans="1:3">
      <c r="A174" s="78" t="s">
        <v>206</v>
      </c>
      <c r="B174" s="78" t="s">
        <v>138</v>
      </c>
      <c r="C174" s="78">
        <v>0.15</v>
      </c>
    </row>
    <row r="175" spans="1:3">
      <c r="A175" s="78" t="s">
        <v>207</v>
      </c>
      <c r="B175" s="78" t="s">
        <v>138</v>
      </c>
      <c r="C175" s="78">
        <v>0.15</v>
      </c>
    </row>
    <row r="176" spans="1:3">
      <c r="A176" s="78" t="s">
        <v>208</v>
      </c>
      <c r="B176" s="78" t="s">
        <v>138</v>
      </c>
      <c r="C176" s="78">
        <v>0.15</v>
      </c>
    </row>
    <row r="177" spans="1:3">
      <c r="A177" s="78" t="s">
        <v>209</v>
      </c>
      <c r="B177" s="78" t="s">
        <v>138</v>
      </c>
      <c r="C177" s="78">
        <v>0.15</v>
      </c>
    </row>
    <row r="178" spans="1:3">
      <c r="A178" s="78" t="s">
        <v>210</v>
      </c>
      <c r="B178" s="78" t="s">
        <v>211</v>
      </c>
      <c r="C178" s="78">
        <v>0.19</v>
      </c>
    </row>
    <row r="179" spans="1:3">
      <c r="A179" s="78" t="s">
        <v>212</v>
      </c>
      <c r="B179" s="78" t="s">
        <v>211</v>
      </c>
      <c r="C179" s="78">
        <v>0.19</v>
      </c>
    </row>
    <row r="180" spans="1:3">
      <c r="A180" s="78" t="s">
        <v>213</v>
      </c>
      <c r="B180" s="78" t="s">
        <v>211</v>
      </c>
      <c r="C180" s="78">
        <v>0.19</v>
      </c>
    </row>
    <row r="181" spans="1:3">
      <c r="A181" s="78" t="s">
        <v>214</v>
      </c>
      <c r="B181" s="78" t="s">
        <v>211</v>
      </c>
      <c r="C181" s="78">
        <v>0.19</v>
      </c>
    </row>
    <row r="182" spans="1:3">
      <c r="A182" s="78" t="s">
        <v>215</v>
      </c>
      <c r="B182" s="78" t="s">
        <v>211</v>
      </c>
      <c r="C182" s="78">
        <v>0.19</v>
      </c>
    </row>
    <row r="183" spans="1:3">
      <c r="A183" s="78" t="s">
        <v>216</v>
      </c>
      <c r="B183" s="78" t="s">
        <v>211</v>
      </c>
      <c r="C183" s="78">
        <v>0.19</v>
      </c>
    </row>
    <row r="184" spans="1:3">
      <c r="A184" s="78" t="s">
        <v>217</v>
      </c>
      <c r="B184" s="78" t="s">
        <v>211</v>
      </c>
      <c r="C184" s="78">
        <v>0.19</v>
      </c>
    </row>
    <row r="185" spans="1:3">
      <c r="A185" s="78" t="s">
        <v>218</v>
      </c>
      <c r="B185" s="78" t="s">
        <v>211</v>
      </c>
      <c r="C185" s="78">
        <v>0.19</v>
      </c>
    </row>
    <row r="186" spans="1:3">
      <c r="A186" s="78" t="s">
        <v>219</v>
      </c>
      <c r="B186" s="78" t="s">
        <v>211</v>
      </c>
      <c r="C186" s="78">
        <v>0.19</v>
      </c>
    </row>
    <row r="187" spans="1:3">
      <c r="A187" s="78" t="s">
        <v>220</v>
      </c>
      <c r="B187" s="78" t="s">
        <v>211</v>
      </c>
      <c r="C187" s="78">
        <v>0.19</v>
      </c>
    </row>
    <row r="188" spans="1:3">
      <c r="A188" s="78" t="s">
        <v>221</v>
      </c>
      <c r="B188" s="78" t="s">
        <v>211</v>
      </c>
      <c r="C188" s="78">
        <v>0.19</v>
      </c>
    </row>
    <row r="189" spans="1:3">
      <c r="A189" s="78" t="s">
        <v>222</v>
      </c>
      <c r="B189" s="78" t="s">
        <v>211</v>
      </c>
      <c r="C189" s="78">
        <v>0.19</v>
      </c>
    </row>
    <row r="190" spans="1:3">
      <c r="A190" s="78" t="s">
        <v>223</v>
      </c>
      <c r="B190" s="78" t="s">
        <v>211</v>
      </c>
      <c r="C190" s="78">
        <v>0.19</v>
      </c>
    </row>
    <row r="191" spans="1:3">
      <c r="A191" s="78" t="s">
        <v>224</v>
      </c>
      <c r="B191" s="78" t="s">
        <v>211</v>
      </c>
      <c r="C191" s="78">
        <v>0.19</v>
      </c>
    </row>
    <row r="192" spans="1:3">
      <c r="A192" s="78">
        <v>1206</v>
      </c>
      <c r="B192" s="78" t="s">
        <v>225</v>
      </c>
      <c r="C192" s="78">
        <v>0.1</v>
      </c>
    </row>
    <row r="193" spans="1:3">
      <c r="A193" s="78">
        <v>1210</v>
      </c>
      <c r="B193" s="78" t="s">
        <v>225</v>
      </c>
      <c r="C193" s="78">
        <v>0.1</v>
      </c>
    </row>
    <row r="194" spans="1:3">
      <c r="A194" s="78">
        <v>201</v>
      </c>
      <c r="B194" s="78" t="s">
        <v>225</v>
      </c>
      <c r="C194" s="78">
        <v>0.1</v>
      </c>
    </row>
    <row r="195" spans="1:3">
      <c r="A195" s="78">
        <v>402</v>
      </c>
      <c r="B195" s="78" t="s">
        <v>225</v>
      </c>
      <c r="C195" s="78">
        <v>0.1</v>
      </c>
    </row>
    <row r="196" spans="1:3">
      <c r="A196" s="78">
        <v>603</v>
      </c>
      <c r="B196" s="78" t="s">
        <v>225</v>
      </c>
      <c r="C196" s="78">
        <v>0.1</v>
      </c>
    </row>
    <row r="197" spans="1:3">
      <c r="A197" s="78">
        <v>804</v>
      </c>
      <c r="B197" s="78" t="s">
        <v>225</v>
      </c>
      <c r="C197" s="78">
        <v>0.1</v>
      </c>
    </row>
    <row r="198" spans="1:3">
      <c r="A198" s="78">
        <v>805</v>
      </c>
      <c r="B198" s="78" t="s">
        <v>225</v>
      </c>
      <c r="C198" s="78">
        <v>0.1</v>
      </c>
    </row>
    <row r="199" spans="1:3">
      <c r="A199" s="78">
        <v>806</v>
      </c>
      <c r="B199" s="78" t="s">
        <v>225</v>
      </c>
      <c r="C199" s="78">
        <v>0.1</v>
      </c>
    </row>
    <row r="200" spans="1:3">
      <c r="A200" s="78" t="s">
        <v>226</v>
      </c>
      <c r="B200" s="78" t="s">
        <v>225</v>
      </c>
      <c r="C200" s="78">
        <v>0.1</v>
      </c>
    </row>
    <row r="201" spans="1:3">
      <c r="A201" s="78" t="s">
        <v>227</v>
      </c>
      <c r="B201" s="78" t="s">
        <v>225</v>
      </c>
      <c r="C201" s="78">
        <v>0.1</v>
      </c>
    </row>
    <row r="202" spans="1:3">
      <c r="A202" s="78" t="s">
        <v>228</v>
      </c>
      <c r="B202" s="78" t="s">
        <v>225</v>
      </c>
      <c r="C202" s="78">
        <v>0.1</v>
      </c>
    </row>
    <row r="203" spans="1:3">
      <c r="A203" s="78" t="s">
        <v>229</v>
      </c>
      <c r="B203" s="78" t="s">
        <v>225</v>
      </c>
      <c r="C203" s="78">
        <v>0.1</v>
      </c>
    </row>
    <row r="204" spans="1:3">
      <c r="A204" s="78" t="s">
        <v>230</v>
      </c>
      <c r="B204" s="78" t="s">
        <v>225</v>
      </c>
      <c r="C204" s="78">
        <v>0.1</v>
      </c>
    </row>
    <row r="205" spans="1:3">
      <c r="A205" s="78" t="s">
        <v>231</v>
      </c>
      <c r="B205" s="78" t="s">
        <v>225</v>
      </c>
      <c r="C205" s="78">
        <v>0.1</v>
      </c>
    </row>
    <row r="206" spans="1:3">
      <c r="A206" s="78">
        <v>1206</v>
      </c>
      <c r="B206" s="78" t="s">
        <v>225</v>
      </c>
      <c r="C206" s="78">
        <v>0.1</v>
      </c>
    </row>
    <row r="207" spans="1:3">
      <c r="A207" s="78" t="s">
        <v>232</v>
      </c>
      <c r="B207" s="78" t="s">
        <v>225</v>
      </c>
      <c r="C207" s="78">
        <v>0.1</v>
      </c>
    </row>
    <row r="208" spans="1:3">
      <c r="A208" s="78" t="s">
        <v>233</v>
      </c>
      <c r="B208" s="78" t="s">
        <v>225</v>
      </c>
      <c r="C208" s="78">
        <v>0.1</v>
      </c>
    </row>
    <row r="209" spans="1:3">
      <c r="A209" s="78" t="s">
        <v>234</v>
      </c>
      <c r="B209" s="78" t="s">
        <v>225</v>
      </c>
      <c r="C209" s="78">
        <v>0.1</v>
      </c>
    </row>
    <row r="210" spans="1:3">
      <c r="A210" s="78" t="s">
        <v>235</v>
      </c>
      <c r="B210" s="78" t="s">
        <v>225</v>
      </c>
      <c r="C210" s="78">
        <v>0.1</v>
      </c>
    </row>
    <row r="211" spans="1:3">
      <c r="A211" s="78" t="s">
        <v>236</v>
      </c>
      <c r="B211" s="78" t="s">
        <v>225</v>
      </c>
      <c r="C211" s="78">
        <v>0.1</v>
      </c>
    </row>
    <row r="212" spans="1:3">
      <c r="A212" s="78" t="s">
        <v>237</v>
      </c>
      <c r="B212" s="78" t="s">
        <v>225</v>
      </c>
      <c r="C212" s="78">
        <v>0.1</v>
      </c>
    </row>
    <row r="213" spans="1:3">
      <c r="A213" s="78" t="s">
        <v>238</v>
      </c>
      <c r="B213" s="78" t="s">
        <v>225</v>
      </c>
      <c r="C213" s="78">
        <v>0.1</v>
      </c>
    </row>
    <row r="214" spans="1:3">
      <c r="A214" s="78" t="s">
        <v>239</v>
      </c>
      <c r="B214" s="78" t="s">
        <v>225</v>
      </c>
      <c r="C214" s="78">
        <v>0.1</v>
      </c>
    </row>
    <row r="215" spans="1:3">
      <c r="A215" s="78" t="s">
        <v>240</v>
      </c>
      <c r="B215" s="78" t="s">
        <v>225</v>
      </c>
      <c r="C215" s="78">
        <v>0.1</v>
      </c>
    </row>
    <row r="216" spans="1:3">
      <c r="A216" s="78" t="s">
        <v>241</v>
      </c>
      <c r="B216" s="78" t="s">
        <v>225</v>
      </c>
      <c r="C216" s="78">
        <v>0.1</v>
      </c>
    </row>
    <row r="217" spans="1:3">
      <c r="A217" s="78" t="s">
        <v>242</v>
      </c>
      <c r="B217" s="78" t="s">
        <v>225</v>
      </c>
      <c r="C217" s="78">
        <v>0.1</v>
      </c>
    </row>
    <row r="218" spans="1:3">
      <c r="A218" s="78" t="s">
        <v>243</v>
      </c>
      <c r="B218" s="78" t="s">
        <v>225</v>
      </c>
      <c r="C218" s="78">
        <v>0.1</v>
      </c>
    </row>
    <row r="219" spans="1:3">
      <c r="A219" s="78" t="s">
        <v>244</v>
      </c>
      <c r="B219" s="78" t="s">
        <v>225</v>
      </c>
      <c r="C219" s="78">
        <v>0.1</v>
      </c>
    </row>
    <row r="220" spans="1:3">
      <c r="A220" s="78" t="s">
        <v>245</v>
      </c>
      <c r="B220" s="78" t="s">
        <v>225</v>
      </c>
      <c r="C220" s="78">
        <v>0.1</v>
      </c>
    </row>
    <row r="221" spans="1:3">
      <c r="A221" s="78" t="s">
        <v>246</v>
      </c>
      <c r="B221" s="78" t="s">
        <v>225</v>
      </c>
      <c r="C221" s="78">
        <v>0.1</v>
      </c>
    </row>
    <row r="222" spans="1:3">
      <c r="A222" s="78" t="s">
        <v>247</v>
      </c>
      <c r="B222" s="78" t="s">
        <v>225</v>
      </c>
      <c r="C222" s="78">
        <v>0.1</v>
      </c>
    </row>
    <row r="223" spans="1:3">
      <c r="A223" s="78" t="s">
        <v>248</v>
      </c>
      <c r="B223" s="78" t="s">
        <v>225</v>
      </c>
      <c r="C223" s="78">
        <v>0.1</v>
      </c>
    </row>
    <row r="224" spans="1:3">
      <c r="A224" s="78" t="s">
        <v>249</v>
      </c>
      <c r="B224" s="78" t="s">
        <v>225</v>
      </c>
      <c r="C224" s="78">
        <v>0.1</v>
      </c>
    </row>
    <row r="225" spans="1:3">
      <c r="A225" s="78" t="s">
        <v>250</v>
      </c>
      <c r="B225" s="78" t="s">
        <v>225</v>
      </c>
      <c r="C225" s="78">
        <v>0.1</v>
      </c>
    </row>
    <row r="226" spans="1:3">
      <c r="A226" s="78" t="s">
        <v>251</v>
      </c>
      <c r="B226" s="78" t="s">
        <v>225</v>
      </c>
      <c r="C226" s="78">
        <v>0.1</v>
      </c>
    </row>
    <row r="227" spans="1:3">
      <c r="A227" s="78" t="s">
        <v>252</v>
      </c>
      <c r="B227" s="78" t="s">
        <v>225</v>
      </c>
      <c r="C227" s="78">
        <v>0.1</v>
      </c>
    </row>
    <row r="228" spans="1:3">
      <c r="A228" s="78" t="s">
        <v>253</v>
      </c>
      <c r="B228" s="78" t="s">
        <v>225</v>
      </c>
      <c r="C228" s="78">
        <v>0.1</v>
      </c>
    </row>
    <row r="229" spans="1:3">
      <c r="A229" s="78" t="s">
        <v>254</v>
      </c>
      <c r="B229" s="78" t="s">
        <v>225</v>
      </c>
      <c r="C229" s="78">
        <v>0.1</v>
      </c>
    </row>
    <row r="230" spans="1:3">
      <c r="A230" s="78" t="s">
        <v>255</v>
      </c>
      <c r="B230" s="78" t="s">
        <v>225</v>
      </c>
      <c r="C230" s="78">
        <v>0.1</v>
      </c>
    </row>
    <row r="231" spans="1:3">
      <c r="A231" s="78" t="s">
        <v>256</v>
      </c>
      <c r="B231" s="78" t="s">
        <v>225</v>
      </c>
      <c r="C231" s="78">
        <v>0.1</v>
      </c>
    </row>
    <row r="232" spans="1:3">
      <c r="A232" s="78" t="s">
        <v>257</v>
      </c>
      <c r="B232" s="78" t="s">
        <v>225</v>
      </c>
      <c r="C232" s="78">
        <v>0.1</v>
      </c>
    </row>
    <row r="233" spans="1:3">
      <c r="A233" s="78" t="s">
        <v>258</v>
      </c>
      <c r="B233" s="78" t="s">
        <v>225</v>
      </c>
      <c r="C233" s="78">
        <v>0.1</v>
      </c>
    </row>
    <row r="234" spans="1:3">
      <c r="A234" s="78" t="s">
        <v>259</v>
      </c>
      <c r="B234" s="78" t="s">
        <v>225</v>
      </c>
      <c r="C234" s="78">
        <v>0.1</v>
      </c>
    </row>
    <row r="235" spans="1:3">
      <c r="A235" s="78" t="s">
        <v>260</v>
      </c>
      <c r="B235" s="78" t="s">
        <v>225</v>
      </c>
      <c r="C235" s="78">
        <v>0.1</v>
      </c>
    </row>
    <row r="236" spans="1:3">
      <c r="A236" s="78" t="s">
        <v>261</v>
      </c>
      <c r="B236" s="78" t="s">
        <v>225</v>
      </c>
      <c r="C236" s="78">
        <v>0.1</v>
      </c>
    </row>
    <row r="237" spans="1:3">
      <c r="A237" s="78" t="s">
        <v>262</v>
      </c>
      <c r="B237" s="78" t="s">
        <v>225</v>
      </c>
      <c r="C237" s="78">
        <v>0.1</v>
      </c>
    </row>
    <row r="238" spans="1:3">
      <c r="A238" s="78" t="s">
        <v>263</v>
      </c>
      <c r="B238" s="78" t="s">
        <v>225</v>
      </c>
      <c r="C238" s="78">
        <v>0.1</v>
      </c>
    </row>
    <row r="239" spans="1:3">
      <c r="A239" s="78" t="s">
        <v>264</v>
      </c>
      <c r="B239" s="78" t="s">
        <v>225</v>
      </c>
      <c r="C239" s="78">
        <v>0.1</v>
      </c>
    </row>
    <row r="240" spans="1:3">
      <c r="A240" s="78" t="s">
        <v>265</v>
      </c>
      <c r="B240" s="78" t="s">
        <v>225</v>
      </c>
      <c r="C240" s="78">
        <v>0.1</v>
      </c>
    </row>
    <row r="241" spans="1:3">
      <c r="A241" s="78" t="s">
        <v>266</v>
      </c>
      <c r="B241" s="78" t="s">
        <v>225</v>
      </c>
      <c r="C241" s="78">
        <v>0.1</v>
      </c>
    </row>
    <row r="242" spans="1:3">
      <c r="A242" s="78" t="s">
        <v>267</v>
      </c>
      <c r="B242" s="78" t="s">
        <v>225</v>
      </c>
      <c r="C242" s="78">
        <v>0.1</v>
      </c>
    </row>
    <row r="243" spans="1:3">
      <c r="A243" s="78" t="s">
        <v>268</v>
      </c>
      <c r="B243" s="78" t="s">
        <v>225</v>
      </c>
      <c r="C243" s="78">
        <v>0.1</v>
      </c>
    </row>
    <row r="244" spans="1:3">
      <c r="A244" s="78" t="s">
        <v>269</v>
      </c>
      <c r="B244" s="78" t="s">
        <v>225</v>
      </c>
      <c r="C244" s="78">
        <v>0.1</v>
      </c>
    </row>
    <row r="245" spans="1:3">
      <c r="A245" s="78" t="s">
        <v>270</v>
      </c>
      <c r="B245" s="78" t="s">
        <v>225</v>
      </c>
      <c r="C245" s="78">
        <v>0.1</v>
      </c>
    </row>
    <row r="246" spans="1:3">
      <c r="A246" s="78" t="s">
        <v>271</v>
      </c>
      <c r="B246" s="78" t="s">
        <v>225</v>
      </c>
      <c r="C246" s="78">
        <v>0.1</v>
      </c>
    </row>
    <row r="247" spans="1:3">
      <c r="A247" s="78" t="s">
        <v>272</v>
      </c>
      <c r="B247" s="78" t="s">
        <v>225</v>
      </c>
      <c r="C247" s="78">
        <v>0.1</v>
      </c>
    </row>
    <row r="248" spans="1:3">
      <c r="A248" s="78" t="s">
        <v>273</v>
      </c>
      <c r="B248" s="78" t="s">
        <v>225</v>
      </c>
      <c r="C248" s="78">
        <v>0.1</v>
      </c>
    </row>
    <row r="249" spans="1:3">
      <c r="A249" s="78" t="s">
        <v>274</v>
      </c>
      <c r="B249" s="78" t="s">
        <v>225</v>
      </c>
      <c r="C249" s="78">
        <v>0.1</v>
      </c>
    </row>
    <row r="250" spans="1:3">
      <c r="A250" s="78" t="s">
        <v>275</v>
      </c>
      <c r="B250" s="78" t="s">
        <v>225</v>
      </c>
      <c r="C250" s="78">
        <v>0.1</v>
      </c>
    </row>
    <row r="251" spans="1:3">
      <c r="A251" s="78" t="s">
        <v>276</v>
      </c>
      <c r="B251" s="78" t="s">
        <v>225</v>
      </c>
      <c r="C251" s="78">
        <v>0.1</v>
      </c>
    </row>
    <row r="252" spans="1:3">
      <c r="A252" s="78" t="s">
        <v>277</v>
      </c>
      <c r="B252" s="78" t="s">
        <v>225</v>
      </c>
      <c r="C252" s="78">
        <v>0.1</v>
      </c>
    </row>
    <row r="253" spans="1:3">
      <c r="A253" s="78" t="s">
        <v>278</v>
      </c>
      <c r="B253" s="78" t="s">
        <v>225</v>
      </c>
      <c r="C253" s="78">
        <v>0.1</v>
      </c>
    </row>
    <row r="254" spans="1:3">
      <c r="A254" s="78" t="s">
        <v>279</v>
      </c>
      <c r="B254" s="78" t="s">
        <v>225</v>
      </c>
      <c r="C254" s="78">
        <v>0.1</v>
      </c>
    </row>
    <row r="255" spans="1:3">
      <c r="A255" s="78" t="s">
        <v>280</v>
      </c>
      <c r="B255" s="78" t="s">
        <v>225</v>
      </c>
      <c r="C255" s="78">
        <v>0.1</v>
      </c>
    </row>
    <row r="256" spans="1:3">
      <c r="A256" s="78" t="s">
        <v>281</v>
      </c>
      <c r="B256" s="78" t="s">
        <v>225</v>
      </c>
      <c r="C256" s="78">
        <v>0.1</v>
      </c>
    </row>
    <row r="257" spans="1:3">
      <c r="A257" s="78" t="s">
        <v>282</v>
      </c>
      <c r="B257" s="78" t="s">
        <v>225</v>
      </c>
      <c r="C257" s="78">
        <v>0.1</v>
      </c>
    </row>
    <row r="258" spans="1:3">
      <c r="A258" s="78" t="s">
        <v>283</v>
      </c>
      <c r="B258" s="78" t="s">
        <v>225</v>
      </c>
      <c r="C258" s="78">
        <v>0.1</v>
      </c>
    </row>
    <row r="259" spans="1:3">
      <c r="A259" s="78" t="s">
        <v>284</v>
      </c>
      <c r="B259" s="78" t="s">
        <v>225</v>
      </c>
      <c r="C259" s="78">
        <v>0.1</v>
      </c>
    </row>
    <row r="260" spans="1:3">
      <c r="A260" s="78" t="s">
        <v>285</v>
      </c>
      <c r="B260" s="78" t="s">
        <v>225</v>
      </c>
      <c r="C260" s="78">
        <v>0.1</v>
      </c>
    </row>
    <row r="261" spans="1:3">
      <c r="A261" s="78" t="s">
        <v>286</v>
      </c>
      <c r="B261" s="78" t="s">
        <v>225</v>
      </c>
      <c r="C261" s="78">
        <v>0.1</v>
      </c>
    </row>
    <row r="262" spans="1:3">
      <c r="A262" s="78" t="s">
        <v>287</v>
      </c>
      <c r="B262" s="78" t="s">
        <v>225</v>
      </c>
      <c r="C262" s="78">
        <v>0.1</v>
      </c>
    </row>
    <row r="263" spans="1:3">
      <c r="A263" s="78" t="s">
        <v>288</v>
      </c>
      <c r="B263" s="78" t="s">
        <v>225</v>
      </c>
      <c r="C263" s="78">
        <v>0.1</v>
      </c>
    </row>
    <row r="264" spans="1:3">
      <c r="A264" s="78" t="s">
        <v>289</v>
      </c>
      <c r="B264" s="78" t="s">
        <v>225</v>
      </c>
      <c r="C264" s="78">
        <v>0.1</v>
      </c>
    </row>
    <row r="265" spans="1:3">
      <c r="A265" s="78" t="s">
        <v>290</v>
      </c>
      <c r="B265" s="78" t="s">
        <v>225</v>
      </c>
      <c r="C265" s="78">
        <v>0.1</v>
      </c>
    </row>
    <row r="266" spans="1:3">
      <c r="A266" s="78" t="s">
        <v>291</v>
      </c>
      <c r="B266" s="78" t="s">
        <v>225</v>
      </c>
      <c r="C266" s="78">
        <v>0.1</v>
      </c>
    </row>
    <row r="267" spans="1:3">
      <c r="A267" s="78" t="s">
        <v>292</v>
      </c>
      <c r="B267" s="78" t="s">
        <v>225</v>
      </c>
      <c r="C267" s="78">
        <v>0.1</v>
      </c>
    </row>
    <row r="268" spans="1:3">
      <c r="A268" s="78" t="s">
        <v>293</v>
      </c>
      <c r="B268" s="78" t="s">
        <v>225</v>
      </c>
      <c r="C268" s="78">
        <v>0.1</v>
      </c>
    </row>
    <row r="269" spans="1:3">
      <c r="A269" s="78" t="s">
        <v>294</v>
      </c>
      <c r="B269" s="78" t="s">
        <v>225</v>
      </c>
      <c r="C269" s="78">
        <v>0.1</v>
      </c>
    </row>
    <row r="270" spans="1:3">
      <c r="A270" s="78" t="s">
        <v>295</v>
      </c>
      <c r="B270" s="78" t="s">
        <v>225</v>
      </c>
      <c r="C270" s="78">
        <v>0.1</v>
      </c>
    </row>
    <row r="271" spans="1:3">
      <c r="A271" s="78" t="s">
        <v>296</v>
      </c>
      <c r="B271" s="78" t="s">
        <v>225</v>
      </c>
      <c r="C271" s="78">
        <v>0.1</v>
      </c>
    </row>
    <row r="272" spans="1:3">
      <c r="A272" s="78" t="s">
        <v>297</v>
      </c>
      <c r="B272" s="78" t="s">
        <v>225</v>
      </c>
      <c r="C272" s="78">
        <v>0.1</v>
      </c>
    </row>
    <row r="273" spans="1:3">
      <c r="A273" s="78" t="s">
        <v>298</v>
      </c>
      <c r="B273" s="78" t="s">
        <v>225</v>
      </c>
      <c r="C273" s="78">
        <v>0.1</v>
      </c>
    </row>
    <row r="274" spans="1:3">
      <c r="A274" s="78" t="s">
        <v>299</v>
      </c>
      <c r="B274" s="78" t="s">
        <v>225</v>
      </c>
      <c r="C274" s="78">
        <v>0.1</v>
      </c>
    </row>
    <row r="275" spans="1:3">
      <c r="A275" s="78" t="s">
        <v>300</v>
      </c>
      <c r="B275" s="78" t="s">
        <v>225</v>
      </c>
      <c r="C275" s="78">
        <v>0.1</v>
      </c>
    </row>
    <row r="276" spans="1:3">
      <c r="A276" s="78" t="s">
        <v>301</v>
      </c>
      <c r="B276" s="78" t="s">
        <v>225</v>
      </c>
      <c r="C276" s="78">
        <v>0.1</v>
      </c>
    </row>
    <row r="277" spans="1:3">
      <c r="A277" s="78" t="s">
        <v>302</v>
      </c>
      <c r="B277" s="78" t="s">
        <v>225</v>
      </c>
      <c r="C277" s="78">
        <v>0.1</v>
      </c>
    </row>
    <row r="278" spans="1:3">
      <c r="A278" s="78" t="s">
        <v>303</v>
      </c>
      <c r="B278" s="78" t="s">
        <v>225</v>
      </c>
      <c r="C278" s="78">
        <v>0.1</v>
      </c>
    </row>
    <row r="279" spans="1:3">
      <c r="A279" s="78" t="s">
        <v>304</v>
      </c>
      <c r="B279" s="78" t="s">
        <v>225</v>
      </c>
      <c r="C279" s="78">
        <v>0.1</v>
      </c>
    </row>
    <row r="280" spans="1:3">
      <c r="A280" s="78" t="s">
        <v>305</v>
      </c>
      <c r="B280" s="78" t="s">
        <v>225</v>
      </c>
      <c r="C280" s="78">
        <v>0.1</v>
      </c>
    </row>
    <row r="281" spans="1:3">
      <c r="A281" s="78" t="s">
        <v>306</v>
      </c>
      <c r="B281" s="78" t="s">
        <v>225</v>
      </c>
      <c r="C281" s="78">
        <v>0.1</v>
      </c>
    </row>
    <row r="282" spans="1:3">
      <c r="A282" s="78" t="s">
        <v>114</v>
      </c>
      <c r="B282" s="78" t="s">
        <v>225</v>
      </c>
      <c r="C282" s="78">
        <v>0.1</v>
      </c>
    </row>
    <row r="283" spans="1:3">
      <c r="A283" s="78" t="s">
        <v>307</v>
      </c>
      <c r="B283" s="78" t="s">
        <v>225</v>
      </c>
      <c r="C283" s="78">
        <v>0.1</v>
      </c>
    </row>
    <row r="284" spans="1:3">
      <c r="A284" s="78" t="s">
        <v>308</v>
      </c>
      <c r="B284" s="78" t="s">
        <v>225</v>
      </c>
      <c r="C284" s="78">
        <v>0.1</v>
      </c>
    </row>
    <row r="285" spans="1:3">
      <c r="A285" s="78" t="s">
        <v>309</v>
      </c>
      <c r="B285" s="78" t="s">
        <v>225</v>
      </c>
      <c r="C285" s="78">
        <v>0.1</v>
      </c>
    </row>
    <row r="286" spans="1:3">
      <c r="A286" s="78" t="s">
        <v>310</v>
      </c>
      <c r="B286" s="78" t="s">
        <v>225</v>
      </c>
      <c r="C286" s="78">
        <v>0.1</v>
      </c>
    </row>
    <row r="287" spans="1:3">
      <c r="A287" s="78" t="s">
        <v>311</v>
      </c>
      <c r="B287" s="78" t="s">
        <v>225</v>
      </c>
      <c r="C287" s="78">
        <v>0.1</v>
      </c>
    </row>
    <row r="288" spans="1:3">
      <c r="A288" s="78" t="s">
        <v>312</v>
      </c>
      <c r="B288" s="78" t="s">
        <v>225</v>
      </c>
      <c r="C288" s="78">
        <v>0.1</v>
      </c>
    </row>
    <row r="289" spans="1:3">
      <c r="A289" s="78" t="s">
        <v>313</v>
      </c>
      <c r="B289" s="78" t="s">
        <v>225</v>
      </c>
      <c r="C289" s="78">
        <v>0.1</v>
      </c>
    </row>
    <row r="290" spans="1:3">
      <c r="A290" s="78" t="s">
        <v>314</v>
      </c>
      <c r="B290" s="78" t="s">
        <v>225</v>
      </c>
      <c r="C290" s="78">
        <v>0.1</v>
      </c>
    </row>
    <row r="291" spans="1:3">
      <c r="A291" s="78" t="s">
        <v>315</v>
      </c>
      <c r="B291" s="78" t="s">
        <v>225</v>
      </c>
      <c r="C291" s="78">
        <v>0.1</v>
      </c>
    </row>
    <row r="292" spans="1:3">
      <c r="A292" s="78" t="s">
        <v>316</v>
      </c>
      <c r="B292" s="78" t="s">
        <v>225</v>
      </c>
      <c r="C292" s="78">
        <v>0.1</v>
      </c>
    </row>
    <row r="293" spans="1:3">
      <c r="A293" s="78" t="s">
        <v>317</v>
      </c>
      <c r="B293" s="78" t="s">
        <v>225</v>
      </c>
      <c r="C293" s="78">
        <v>0.1</v>
      </c>
    </row>
    <row r="294" spans="1:3">
      <c r="A294" s="78" t="s">
        <v>318</v>
      </c>
      <c r="B294" s="78" t="s">
        <v>225</v>
      </c>
      <c r="C294" s="78">
        <v>0.1</v>
      </c>
    </row>
    <row r="295" spans="1:3">
      <c r="A295" s="78" t="s">
        <v>319</v>
      </c>
      <c r="B295" s="78" t="s">
        <v>225</v>
      </c>
      <c r="C295" s="78">
        <v>0.1</v>
      </c>
    </row>
    <row r="296" spans="1:3">
      <c r="A296" s="78" t="s">
        <v>320</v>
      </c>
      <c r="B296" s="78" t="s">
        <v>225</v>
      </c>
      <c r="C296" s="78">
        <v>0.1</v>
      </c>
    </row>
    <row r="297" spans="1:3">
      <c r="A297" s="78" t="s">
        <v>321</v>
      </c>
      <c r="B297" s="78" t="s">
        <v>225</v>
      </c>
      <c r="C297" s="78">
        <v>0.1</v>
      </c>
    </row>
    <row r="298" spans="1:3">
      <c r="A298" s="78" t="s">
        <v>322</v>
      </c>
      <c r="B298" s="78" t="s">
        <v>225</v>
      </c>
      <c r="C298" s="78">
        <v>0.1</v>
      </c>
    </row>
    <row r="299" spans="1:3">
      <c r="A299" s="78" t="s">
        <v>323</v>
      </c>
      <c r="B299" s="78" t="s">
        <v>225</v>
      </c>
      <c r="C299" s="78">
        <v>0.1</v>
      </c>
    </row>
    <row r="300" spans="1:3">
      <c r="A300" s="78" t="s">
        <v>324</v>
      </c>
      <c r="B300" s="78" t="s">
        <v>225</v>
      </c>
      <c r="C300" s="78">
        <v>0.1</v>
      </c>
    </row>
    <row r="301" spans="1:3">
      <c r="A301" s="78" t="s">
        <v>325</v>
      </c>
      <c r="B301" s="78" t="s">
        <v>225</v>
      </c>
      <c r="C301" s="78">
        <v>0.1</v>
      </c>
    </row>
    <row r="302" spans="1:3">
      <c r="A302" s="78" t="s">
        <v>326</v>
      </c>
      <c r="B302" s="78" t="s">
        <v>225</v>
      </c>
      <c r="C302" s="78">
        <v>0.1</v>
      </c>
    </row>
    <row r="303" spans="1:3">
      <c r="A303" s="78" t="s">
        <v>327</v>
      </c>
      <c r="B303" s="78" t="s">
        <v>225</v>
      </c>
      <c r="C303" s="78">
        <v>0.1</v>
      </c>
    </row>
    <row r="304" spans="1:3">
      <c r="A304" s="78" t="s">
        <v>328</v>
      </c>
      <c r="B304" s="78" t="s">
        <v>225</v>
      </c>
      <c r="C304" s="78">
        <v>0.1</v>
      </c>
    </row>
    <row r="305" spans="1:3">
      <c r="A305" s="78" t="s">
        <v>329</v>
      </c>
      <c r="B305" s="78" t="s">
        <v>225</v>
      </c>
      <c r="C305" s="78">
        <v>0.1</v>
      </c>
    </row>
    <row r="306" spans="1:3">
      <c r="A306" s="78" t="s">
        <v>330</v>
      </c>
      <c r="B306" s="78" t="s">
        <v>225</v>
      </c>
      <c r="C306" s="78">
        <v>0.1</v>
      </c>
    </row>
    <row r="307" spans="1:3">
      <c r="A307" s="78" t="s">
        <v>331</v>
      </c>
      <c r="B307" s="78" t="s">
        <v>225</v>
      </c>
      <c r="C307" s="78">
        <v>0.1</v>
      </c>
    </row>
    <row r="308" spans="1:3">
      <c r="A308" s="78" t="s">
        <v>332</v>
      </c>
      <c r="B308" s="78" t="s">
        <v>332</v>
      </c>
      <c r="C308" s="78">
        <v>5</v>
      </c>
    </row>
    <row r="309" spans="1:3">
      <c r="A309" s="78" t="s">
        <v>333</v>
      </c>
      <c r="B309" s="78" t="s">
        <v>332</v>
      </c>
      <c r="C309" s="78">
        <v>5</v>
      </c>
    </row>
    <row r="310" spans="1:3">
      <c r="A310" s="78" t="s">
        <v>334</v>
      </c>
      <c r="B310" s="78" t="s">
        <v>332</v>
      </c>
      <c r="C310" s="78">
        <v>5</v>
      </c>
    </row>
    <row r="311" spans="1:3">
      <c r="A311" s="78" t="s">
        <v>335</v>
      </c>
      <c r="B311" s="78" t="s">
        <v>332</v>
      </c>
      <c r="C311" s="78">
        <v>5</v>
      </c>
    </row>
    <row r="312" spans="1:3">
      <c r="A312" s="78" t="s">
        <v>336</v>
      </c>
      <c r="B312" s="78" t="s">
        <v>332</v>
      </c>
      <c r="C312" s="78">
        <v>5</v>
      </c>
    </row>
    <row r="313" spans="1:3">
      <c r="A313" s="78" t="s">
        <v>337</v>
      </c>
      <c r="B313" s="78" t="s">
        <v>332</v>
      </c>
      <c r="C313" s="78">
        <v>5</v>
      </c>
    </row>
    <row r="314" spans="1:3">
      <c r="A314" s="78" t="s">
        <v>338</v>
      </c>
      <c r="B314" s="78" t="s">
        <v>332</v>
      </c>
      <c r="C314" s="78">
        <v>5</v>
      </c>
    </row>
    <row r="315" spans="1:3">
      <c r="A315" s="78" t="s">
        <v>339</v>
      </c>
      <c r="B315" s="78" t="s">
        <v>332</v>
      </c>
      <c r="C315" s="78">
        <v>5</v>
      </c>
    </row>
    <row r="316" spans="1:3">
      <c r="A316" s="78" t="s">
        <v>340</v>
      </c>
      <c r="B316" s="78" t="s">
        <v>332</v>
      </c>
      <c r="C316" s="78">
        <v>5</v>
      </c>
    </row>
    <row r="317" spans="1:3">
      <c r="A317" s="78" t="s">
        <v>341</v>
      </c>
      <c r="B317" s="78" t="s">
        <v>332</v>
      </c>
      <c r="C317" s="78">
        <v>5</v>
      </c>
    </row>
    <row r="318" spans="1:3">
      <c r="A318" s="78" t="s">
        <v>342</v>
      </c>
      <c r="B318" s="78" t="s">
        <v>332</v>
      </c>
      <c r="C318" s="78">
        <v>5</v>
      </c>
    </row>
    <row r="319" spans="1:3">
      <c r="A319" s="78" t="s">
        <v>343</v>
      </c>
      <c r="B319" s="78" t="s">
        <v>332</v>
      </c>
      <c r="C319" s="78">
        <v>5</v>
      </c>
    </row>
    <row r="320" spans="1:3">
      <c r="A320" s="78" t="s">
        <v>344</v>
      </c>
      <c r="B320" s="78" t="s">
        <v>332</v>
      </c>
      <c r="C320" s="78">
        <v>5</v>
      </c>
    </row>
    <row r="321" spans="1:3">
      <c r="A321" s="78" t="s">
        <v>345</v>
      </c>
      <c r="B321" s="78" t="s">
        <v>332</v>
      </c>
      <c r="C321" s="78">
        <v>5</v>
      </c>
    </row>
    <row r="322" spans="1:3">
      <c r="A322" s="78" t="s">
        <v>346</v>
      </c>
      <c r="B322" s="78" t="s">
        <v>332</v>
      </c>
      <c r="C322" s="78">
        <v>5</v>
      </c>
    </row>
    <row r="323" spans="1:3">
      <c r="A323" s="78" t="s">
        <v>347</v>
      </c>
      <c r="B323" s="78" t="s">
        <v>332</v>
      </c>
      <c r="C323" s="78">
        <v>5</v>
      </c>
    </row>
    <row r="324" spans="1:3">
      <c r="A324" s="78" t="s">
        <v>348</v>
      </c>
      <c r="B324" s="78" t="s">
        <v>349</v>
      </c>
      <c r="C324" s="78">
        <v>0.24</v>
      </c>
    </row>
    <row r="325" spans="1:3">
      <c r="A325" s="78" t="s">
        <v>350</v>
      </c>
      <c r="B325" s="78" t="s">
        <v>349</v>
      </c>
      <c r="C325" s="78">
        <v>0.24</v>
      </c>
    </row>
    <row r="326" spans="1:3">
      <c r="A326" s="78" t="s">
        <v>351</v>
      </c>
      <c r="B326" s="78" t="s">
        <v>349</v>
      </c>
      <c r="C326" s="78">
        <v>0.24</v>
      </c>
    </row>
    <row r="327" spans="1:3">
      <c r="A327" s="78" t="s">
        <v>352</v>
      </c>
      <c r="B327" s="78" t="s">
        <v>349</v>
      </c>
      <c r="C327" s="78">
        <v>0.24</v>
      </c>
    </row>
    <row r="328" spans="1:3">
      <c r="A328" s="78" t="s">
        <v>353</v>
      </c>
      <c r="B328" s="78" t="s">
        <v>349</v>
      </c>
      <c r="C328" s="78">
        <v>0.24</v>
      </c>
    </row>
    <row r="329" spans="1:3">
      <c r="A329" s="78" t="s">
        <v>354</v>
      </c>
      <c r="B329" s="78" t="s">
        <v>349</v>
      </c>
      <c r="C329" s="78">
        <v>0.24</v>
      </c>
    </row>
    <row r="330" spans="1:3">
      <c r="A330" s="78" t="s">
        <v>355</v>
      </c>
      <c r="B330" s="78" t="s">
        <v>349</v>
      </c>
      <c r="C330" s="78">
        <v>0.24</v>
      </c>
    </row>
    <row r="331" spans="1:3">
      <c r="A331" s="78" t="s">
        <v>356</v>
      </c>
      <c r="B331" s="78" t="s">
        <v>349</v>
      </c>
      <c r="C331" s="78">
        <v>0.24</v>
      </c>
    </row>
    <row r="332" spans="1:3">
      <c r="A332" s="78" t="s">
        <v>357</v>
      </c>
      <c r="B332" s="78" t="s">
        <v>349</v>
      </c>
      <c r="C332" s="78">
        <v>0.24</v>
      </c>
    </row>
    <row r="333" spans="1:3">
      <c r="A333" s="78" t="s">
        <v>358</v>
      </c>
      <c r="B333" s="78" t="s">
        <v>349</v>
      </c>
      <c r="C333" s="78">
        <v>0.24</v>
      </c>
    </row>
    <row r="334" spans="1:3">
      <c r="A334" s="78" t="s">
        <v>359</v>
      </c>
      <c r="B334" s="78" t="s">
        <v>349</v>
      </c>
      <c r="C334" s="78">
        <v>0.24</v>
      </c>
    </row>
    <row r="335" spans="1:3">
      <c r="A335" s="78" t="s">
        <v>287</v>
      </c>
      <c r="B335" s="78" t="s">
        <v>349</v>
      </c>
      <c r="C335" s="78">
        <v>0.24</v>
      </c>
    </row>
    <row r="336" spans="1:3">
      <c r="A336" s="78" t="s">
        <v>360</v>
      </c>
      <c r="B336" s="78" t="s">
        <v>349</v>
      </c>
      <c r="C336" s="78">
        <v>0.24</v>
      </c>
    </row>
    <row r="337" spans="1:3">
      <c r="A337" s="78" t="s">
        <v>361</v>
      </c>
      <c r="B337" s="78" t="s">
        <v>349</v>
      </c>
      <c r="C337" s="78">
        <v>0.24</v>
      </c>
    </row>
    <row r="338" spans="1:3">
      <c r="A338" s="78" t="s">
        <v>362</v>
      </c>
      <c r="B338" s="78" t="s">
        <v>349</v>
      </c>
      <c r="C338" s="78">
        <v>0.24</v>
      </c>
    </row>
    <row r="339" spans="1:3">
      <c r="A339" s="78" t="s">
        <v>363</v>
      </c>
      <c r="B339" s="78" t="s">
        <v>349</v>
      </c>
      <c r="C339" s="78">
        <v>0.24</v>
      </c>
    </row>
    <row r="340" spans="1:3">
      <c r="A340" s="78" t="s">
        <v>364</v>
      </c>
      <c r="B340" s="78" t="s">
        <v>349</v>
      </c>
      <c r="C340" s="78">
        <v>0.24</v>
      </c>
    </row>
    <row r="341" spans="1:3">
      <c r="A341" s="78" t="s">
        <v>365</v>
      </c>
      <c r="B341" s="78" t="s">
        <v>349</v>
      </c>
      <c r="C341" s="78">
        <v>0.24</v>
      </c>
    </row>
    <row r="342" spans="1:3">
      <c r="A342" s="78" t="s">
        <v>366</v>
      </c>
      <c r="B342" s="78" t="s">
        <v>349</v>
      </c>
      <c r="C342" s="78">
        <v>0.24</v>
      </c>
    </row>
    <row r="343" spans="1:3">
      <c r="A343" s="78" t="s">
        <v>367</v>
      </c>
      <c r="B343" s="78" t="s">
        <v>349</v>
      </c>
      <c r="C343" s="78">
        <v>0.24</v>
      </c>
    </row>
    <row r="344" spans="1:3">
      <c r="A344" s="78" t="s">
        <v>368</v>
      </c>
      <c r="B344" s="78" t="s">
        <v>349</v>
      </c>
      <c r="C344" s="78">
        <v>0.24</v>
      </c>
    </row>
    <row r="345" spans="1:3">
      <c r="A345" s="78" t="s">
        <v>369</v>
      </c>
      <c r="B345" s="78" t="s">
        <v>349</v>
      </c>
      <c r="C345" s="78">
        <v>0.24</v>
      </c>
    </row>
    <row r="346" spans="1:3">
      <c r="A346" s="78" t="s">
        <v>370</v>
      </c>
      <c r="B346" s="78" t="s">
        <v>349</v>
      </c>
      <c r="C346" s="78">
        <v>0.24</v>
      </c>
    </row>
    <row r="347" spans="1:3">
      <c r="A347" s="78" t="s">
        <v>371</v>
      </c>
      <c r="B347" s="78" t="s">
        <v>349</v>
      </c>
      <c r="C347" s="78">
        <v>0.24</v>
      </c>
    </row>
    <row r="348" spans="1:3">
      <c r="A348" s="78" t="s">
        <v>372</v>
      </c>
      <c r="B348" s="78" t="s">
        <v>349</v>
      </c>
      <c r="C348" s="78">
        <v>0.24</v>
      </c>
    </row>
    <row r="349" spans="1:3">
      <c r="A349" s="78" t="s">
        <v>373</v>
      </c>
      <c r="B349" s="78" t="s">
        <v>349</v>
      </c>
      <c r="C349" s="78">
        <v>0.24</v>
      </c>
    </row>
    <row r="350" spans="1:3">
      <c r="A350" s="78" t="s">
        <v>374</v>
      </c>
      <c r="B350" s="78" t="s">
        <v>349</v>
      </c>
      <c r="C350" s="78">
        <v>0.24</v>
      </c>
    </row>
    <row r="351" spans="1:3">
      <c r="A351" s="78" t="s">
        <v>375</v>
      </c>
      <c r="B351" s="78" t="s">
        <v>349</v>
      </c>
      <c r="C351" s="78">
        <v>0.24</v>
      </c>
    </row>
    <row r="352" spans="1:3">
      <c r="A352" s="78" t="s">
        <v>376</v>
      </c>
      <c r="B352" s="78" t="s">
        <v>349</v>
      </c>
      <c r="C352" s="78">
        <v>0.24</v>
      </c>
    </row>
    <row r="353" spans="1:3">
      <c r="A353" s="78" t="s">
        <v>377</v>
      </c>
      <c r="B353" s="78" t="s">
        <v>349</v>
      </c>
      <c r="C353" s="78">
        <v>0.24</v>
      </c>
    </row>
    <row r="354" spans="1:3">
      <c r="A354" s="78" t="s">
        <v>378</v>
      </c>
      <c r="B354" s="78" t="s">
        <v>349</v>
      </c>
      <c r="C354" s="78">
        <v>0.24</v>
      </c>
    </row>
    <row r="355" spans="1:3">
      <c r="A355" s="78" t="s">
        <v>379</v>
      </c>
      <c r="B355" s="78" t="s">
        <v>349</v>
      </c>
      <c r="C355" s="78">
        <v>0.24</v>
      </c>
    </row>
    <row r="356" spans="1:3">
      <c r="A356" s="78" t="s">
        <v>380</v>
      </c>
      <c r="B356" s="78" t="s">
        <v>349</v>
      </c>
      <c r="C356" s="78">
        <v>0.24</v>
      </c>
    </row>
    <row r="357" spans="1:3">
      <c r="A357" s="78" t="s">
        <v>381</v>
      </c>
      <c r="B357" s="78" t="s">
        <v>349</v>
      </c>
      <c r="C357" s="78">
        <v>0.24</v>
      </c>
    </row>
    <row r="358" spans="1:3">
      <c r="A358" s="78" t="s">
        <v>382</v>
      </c>
      <c r="B358" s="78" t="s">
        <v>349</v>
      </c>
      <c r="C358" s="78">
        <v>0.24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E16" sqref="E16"/>
    </sheetView>
  </sheetViews>
  <sheetFormatPr defaultColWidth="8.61261261261261" defaultRowHeight="14.55" outlineLevelRow="1" outlineLevelCol="6"/>
  <cols>
    <col min="1" max="1" width="15.4414414414414" customWidth="1"/>
    <col min="2" max="2" width="10.2702702702703" customWidth="1"/>
    <col min="3" max="3" width="14.5945945945946" customWidth="1"/>
    <col min="4" max="4" width="14.4414414414414" customWidth="1"/>
    <col min="5" max="5" width="14.9009009009009" customWidth="1"/>
    <col min="6" max="6" width="10.8918918918919" customWidth="1"/>
    <col min="7" max="7" width="23.0900900900901" customWidth="1"/>
  </cols>
  <sheetData>
    <row r="1" ht="15" spans="1:7">
      <c r="A1" s="72" t="s">
        <v>383</v>
      </c>
      <c r="B1" s="72" t="s">
        <v>384</v>
      </c>
      <c r="C1" s="72" t="s">
        <v>385</v>
      </c>
      <c r="D1" s="72" t="s">
        <v>386</v>
      </c>
      <c r="E1" s="72" t="s">
        <v>387</v>
      </c>
      <c r="F1" s="72" t="s">
        <v>388</v>
      </c>
      <c r="G1" s="72" t="s">
        <v>10</v>
      </c>
    </row>
    <row r="2" spans="1:7">
      <c r="A2">
        <v>20000</v>
      </c>
      <c r="B2" s="73">
        <f>A2/12</f>
        <v>1666.66666666667</v>
      </c>
      <c r="C2" s="74">
        <v>0.85</v>
      </c>
      <c r="D2" s="74">
        <v>0.85</v>
      </c>
      <c r="E2" s="75">
        <v>2.81</v>
      </c>
      <c r="F2">
        <v>4.754</v>
      </c>
      <c r="G2">
        <v>0.85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J5" sqref="J5"/>
    </sheetView>
  </sheetViews>
  <sheetFormatPr defaultColWidth="9" defaultRowHeight="12.85"/>
  <cols>
    <col min="1" max="1" width="29.6126126126126" style="59" customWidth="1"/>
    <col min="2" max="2" width="18.5315315315315" style="59" customWidth="1"/>
    <col min="3" max="3" width="24.3153153153153" style="59" customWidth="1"/>
    <col min="4" max="4" width="10.5315315315315" style="59" customWidth="1"/>
    <col min="5" max="5" width="16.4594594594595" style="59" customWidth="1"/>
    <col min="6" max="6" width="12.3063063063063" style="59" customWidth="1"/>
    <col min="7" max="7" width="10.2342342342342" style="59" customWidth="1"/>
    <col min="8" max="8" width="12.2342342342342" style="59" customWidth="1"/>
    <col min="9" max="9" width="11.5315315315315" style="59" customWidth="1"/>
    <col min="10" max="10" width="20.8468468468468" style="59" customWidth="1"/>
    <col min="11" max="11" width="15.3783783783784" style="59" customWidth="1"/>
    <col min="12" max="12" width="14.7657657657658" style="59" customWidth="1"/>
    <col min="13" max="16384" width="9.23423423423423" style="59"/>
  </cols>
  <sheetData>
    <row r="1" s="59" customFormat="1" ht="14.35" spans="1:12">
      <c r="A1" s="60" t="s">
        <v>389</v>
      </c>
      <c r="B1" s="61" t="s">
        <v>390</v>
      </c>
      <c r="C1" s="62" t="s">
        <v>391</v>
      </c>
      <c r="D1" s="62" t="s">
        <v>392</v>
      </c>
      <c r="E1" s="62" t="s">
        <v>393</v>
      </c>
      <c r="F1" s="63" t="s">
        <v>383</v>
      </c>
      <c r="G1" s="63" t="s">
        <v>394</v>
      </c>
      <c r="H1" s="59" t="s">
        <v>395</v>
      </c>
      <c r="I1" s="68" t="s">
        <v>396</v>
      </c>
      <c r="J1" s="68" t="s">
        <v>397</v>
      </c>
      <c r="K1" s="63" t="s">
        <v>393</v>
      </c>
      <c r="L1" s="69" t="s">
        <v>398</v>
      </c>
    </row>
    <row r="2" ht="16.05" spans="1:12">
      <c r="A2" s="64" t="s">
        <v>399</v>
      </c>
      <c r="B2" s="65">
        <v>140</v>
      </c>
      <c r="C2" s="66">
        <v>100000</v>
      </c>
      <c r="D2" s="65">
        <f>1*IF($H$2&gt;C2,$H$2,C2)/C2</f>
        <v>5</v>
      </c>
      <c r="E2" s="65">
        <f t="shared" ref="E2:E43" si="0">D2*B2</f>
        <v>700</v>
      </c>
      <c r="F2" s="67">
        <v>100000</v>
      </c>
      <c r="G2" s="67">
        <v>5</v>
      </c>
      <c r="H2" s="59">
        <f>G2*F2</f>
        <v>500000</v>
      </c>
      <c r="I2" s="70">
        <f>SUM(E2:E43)</f>
        <v>47623</v>
      </c>
      <c r="J2" s="70">
        <f>I2*10%</f>
        <v>4762.3</v>
      </c>
      <c r="K2" s="70">
        <f>J2+I2</f>
        <v>52385.3</v>
      </c>
      <c r="L2" s="71">
        <f>K2/H2</f>
        <v>0.1047706</v>
      </c>
    </row>
    <row r="3" ht="13.6" spans="1:5">
      <c r="A3" s="64" t="s">
        <v>400</v>
      </c>
      <c r="B3" s="65">
        <v>140</v>
      </c>
      <c r="C3" s="66">
        <v>100000</v>
      </c>
      <c r="D3" s="65">
        <f>1*IF($H$2&gt;C3,$H$2,C3)/C3</f>
        <v>5</v>
      </c>
      <c r="E3" s="65">
        <f t="shared" si="0"/>
        <v>700</v>
      </c>
    </row>
    <row r="4" spans="1:5">
      <c r="A4" s="64" t="s">
        <v>401</v>
      </c>
      <c r="B4" s="65">
        <v>375</v>
      </c>
      <c r="C4" s="64">
        <f>$H$2</f>
        <v>500000</v>
      </c>
      <c r="D4" s="65">
        <f>1*IF($H$2&gt;C4,$H$2,C4)/C4</f>
        <v>1</v>
      </c>
      <c r="E4" s="65">
        <f t="shared" si="0"/>
        <v>375</v>
      </c>
    </row>
    <row r="5" spans="1:5">
      <c r="A5" s="64" t="s">
        <v>402</v>
      </c>
      <c r="B5" s="65">
        <v>20</v>
      </c>
      <c r="C5" s="64">
        <f>$H$2</f>
        <v>500000</v>
      </c>
      <c r="D5" s="65">
        <f>1*IF($H$2&gt;C5,$H$2,C5)/C5</f>
        <v>1</v>
      </c>
      <c r="E5" s="65">
        <f t="shared" si="0"/>
        <v>20</v>
      </c>
    </row>
    <row r="6" spans="1:5">
      <c r="A6" s="64" t="s">
        <v>403</v>
      </c>
      <c r="B6" s="65">
        <v>20</v>
      </c>
      <c r="C6" s="64">
        <f>$H$2</f>
        <v>500000</v>
      </c>
      <c r="D6" s="65">
        <f>1*IF($H$2&gt;C6,$H$2,C6)/C6</f>
        <v>1</v>
      </c>
      <c r="E6" s="65">
        <f t="shared" si="0"/>
        <v>20</v>
      </c>
    </row>
    <row r="7" spans="1:5">
      <c r="A7" s="64" t="s">
        <v>404</v>
      </c>
      <c r="B7" s="65">
        <v>200</v>
      </c>
      <c r="C7" s="64">
        <f>$H$2</f>
        <v>500000</v>
      </c>
      <c r="D7" s="65">
        <f>1*IF($H$2&gt;C7,$H$2,C7)/C7</f>
        <v>1</v>
      </c>
      <c r="E7" s="65">
        <f t="shared" si="0"/>
        <v>200</v>
      </c>
    </row>
    <row r="8" spans="1:5">
      <c r="A8" s="64" t="s">
        <v>405</v>
      </c>
      <c r="B8" s="65">
        <v>180</v>
      </c>
      <c r="C8" s="64">
        <f>$H$2</f>
        <v>500000</v>
      </c>
      <c r="D8" s="65">
        <f>1*IF($H$2&gt;C8,$H$2,C8)/C8</f>
        <v>1</v>
      </c>
      <c r="E8" s="65">
        <f t="shared" si="0"/>
        <v>180</v>
      </c>
    </row>
    <row r="9" spans="1:5">
      <c r="A9" s="64" t="s">
        <v>406</v>
      </c>
      <c r="B9" s="65">
        <v>300</v>
      </c>
      <c r="C9" s="64">
        <f>$H$2</f>
        <v>500000</v>
      </c>
      <c r="D9" s="65">
        <f>1*IF($H$2&gt;C9,$H$2,C9)/C9</f>
        <v>1</v>
      </c>
      <c r="E9" s="65">
        <f t="shared" si="0"/>
        <v>300</v>
      </c>
    </row>
    <row r="10" spans="1:5">
      <c r="A10" s="64" t="s">
        <v>407</v>
      </c>
      <c r="B10" s="65">
        <v>30</v>
      </c>
      <c r="C10" s="66">
        <v>100000</v>
      </c>
      <c r="D10" s="65">
        <f>1*IF($H$2&gt;C10,$H$2,C10)/C10</f>
        <v>5</v>
      </c>
      <c r="E10" s="65">
        <f t="shared" si="0"/>
        <v>150</v>
      </c>
    </row>
    <row r="11" spans="1:5">
      <c r="A11" s="64" t="s">
        <v>408</v>
      </c>
      <c r="B11" s="65">
        <v>1500</v>
      </c>
      <c r="C11" s="64">
        <f>$H$2</f>
        <v>500000</v>
      </c>
      <c r="D11" s="65">
        <f>1*IF($H$2&gt;C11,$H$2,C11)/C11</f>
        <v>1</v>
      </c>
      <c r="E11" s="65">
        <f t="shared" si="0"/>
        <v>1500</v>
      </c>
    </row>
    <row r="12" spans="1:5">
      <c r="A12" s="64" t="s">
        <v>409</v>
      </c>
      <c r="B12" s="65">
        <v>5</v>
      </c>
      <c r="C12" s="66">
        <v>100000</v>
      </c>
      <c r="D12" s="65">
        <f>1*IF($H$2&gt;C12,$H$2,C12)/C12</f>
        <v>5</v>
      </c>
      <c r="E12" s="65">
        <f t="shared" si="0"/>
        <v>25</v>
      </c>
    </row>
    <row r="13" spans="1:5">
      <c r="A13" s="64" t="s">
        <v>410</v>
      </c>
      <c r="B13" s="65">
        <v>150</v>
      </c>
      <c r="C13" s="64">
        <f>$H$2</f>
        <v>500000</v>
      </c>
      <c r="D13" s="65">
        <f>1*IF($H$2&gt;C13,$H$2,C13)/C13</f>
        <v>1</v>
      </c>
      <c r="E13" s="65">
        <f t="shared" si="0"/>
        <v>150</v>
      </c>
    </row>
    <row r="14" spans="1:5">
      <c r="A14" s="64" t="s">
        <v>411</v>
      </c>
      <c r="B14" s="65">
        <v>150</v>
      </c>
      <c r="C14" s="66">
        <v>100000</v>
      </c>
      <c r="D14" s="65">
        <f>1*IF($H$2&gt;C14,$H$2,C14)/C14</f>
        <v>5</v>
      </c>
      <c r="E14" s="65">
        <f t="shared" si="0"/>
        <v>750</v>
      </c>
    </row>
    <row r="15" spans="1:5">
      <c r="A15" s="64" t="s">
        <v>412</v>
      </c>
      <c r="B15" s="65">
        <v>250</v>
      </c>
      <c r="C15" s="64">
        <f>$H$2</f>
        <v>500000</v>
      </c>
      <c r="D15" s="65">
        <f>1*IF($H$2&gt;C15,$H$2,C15)/C15</f>
        <v>1</v>
      </c>
      <c r="E15" s="65">
        <f t="shared" si="0"/>
        <v>250</v>
      </c>
    </row>
    <row r="16" spans="1:5">
      <c r="A16" s="64" t="s">
        <v>413</v>
      </c>
      <c r="B16" s="65">
        <v>100</v>
      </c>
      <c r="C16" s="64">
        <f>$H$2</f>
        <v>500000</v>
      </c>
      <c r="D16" s="65">
        <f>1*IF($H$2&gt;C16,$H$2,C16)/C16</f>
        <v>1</v>
      </c>
      <c r="E16" s="65">
        <f t="shared" si="0"/>
        <v>100</v>
      </c>
    </row>
    <row r="17" spans="1:5">
      <c r="A17" s="64" t="s">
        <v>414</v>
      </c>
      <c r="B17" s="65">
        <v>455</v>
      </c>
      <c r="C17" s="64">
        <f>$H$2</f>
        <v>500000</v>
      </c>
      <c r="D17" s="65">
        <f>1*IF($H$2&gt;C17,$H$2,C17)/C17</f>
        <v>1</v>
      </c>
      <c r="E17" s="65">
        <f t="shared" si="0"/>
        <v>455</v>
      </c>
    </row>
    <row r="18" spans="1:5">
      <c r="A18" s="64" t="s">
        <v>415</v>
      </c>
      <c r="B18" s="65">
        <v>450</v>
      </c>
      <c r="C18" s="64">
        <f>$H$2</f>
        <v>500000</v>
      </c>
      <c r="D18" s="65">
        <f>1*IF($H$2&gt;C18,$H$2,C18)/C18</f>
        <v>1</v>
      </c>
      <c r="E18" s="65">
        <f t="shared" si="0"/>
        <v>450</v>
      </c>
    </row>
    <row r="19" spans="1:5">
      <c r="A19" s="64" t="s">
        <v>416</v>
      </c>
      <c r="B19" s="65">
        <v>200</v>
      </c>
      <c r="C19" s="64">
        <f>$H$2</f>
        <v>500000</v>
      </c>
      <c r="D19" s="65">
        <f>1*IF($H$2&gt;C19,$H$2,C19)/C19</f>
        <v>1</v>
      </c>
      <c r="E19" s="65">
        <f t="shared" si="0"/>
        <v>200</v>
      </c>
    </row>
    <row r="20" spans="1:5">
      <c r="A20" s="64" t="s">
        <v>417</v>
      </c>
      <c r="B20" s="65">
        <v>200</v>
      </c>
      <c r="C20" s="64">
        <f>$H$2</f>
        <v>500000</v>
      </c>
      <c r="D20" s="65">
        <f>1*IF($H$2&gt;C20,$H$2,C20)/C20</f>
        <v>1</v>
      </c>
      <c r="E20" s="65">
        <f t="shared" si="0"/>
        <v>200</v>
      </c>
    </row>
    <row r="21" spans="1:5">
      <c r="A21" s="64" t="s">
        <v>418</v>
      </c>
      <c r="B21" s="65">
        <v>1000</v>
      </c>
      <c r="C21" s="64">
        <f>$H$2</f>
        <v>500000</v>
      </c>
      <c r="D21" s="65">
        <f>1*IF($H$2&gt;C21,$H$2,C21)/C21</f>
        <v>1</v>
      </c>
      <c r="E21" s="65">
        <f t="shared" si="0"/>
        <v>1000</v>
      </c>
    </row>
    <row r="22" spans="1:5">
      <c r="A22" s="64" t="s">
        <v>419</v>
      </c>
      <c r="B22" s="65">
        <v>250</v>
      </c>
      <c r="C22" s="66">
        <v>100000</v>
      </c>
      <c r="D22" s="65">
        <f>1*IF($H$2&gt;C22,$H$2,C22)/C22</f>
        <v>5</v>
      </c>
      <c r="E22" s="65">
        <f t="shared" si="0"/>
        <v>1250</v>
      </c>
    </row>
    <row r="23" spans="1:5">
      <c r="A23" s="64" t="s">
        <v>420</v>
      </c>
      <c r="B23" s="65">
        <v>180</v>
      </c>
      <c r="C23" s="66">
        <v>100000</v>
      </c>
      <c r="D23" s="65">
        <f>1*IF($H$2&gt;C23,$H$2,C23)/C23</f>
        <v>5</v>
      </c>
      <c r="E23" s="65">
        <f t="shared" si="0"/>
        <v>900</v>
      </c>
    </row>
    <row r="24" spans="1:5">
      <c r="A24" s="64" t="s">
        <v>421</v>
      </c>
      <c r="B24" s="65">
        <v>1000</v>
      </c>
      <c r="C24" s="64">
        <f>$H$2</f>
        <v>500000</v>
      </c>
      <c r="D24" s="65">
        <f>1*IF($H$2&gt;C24,$H$2,C24)/C24</f>
        <v>1</v>
      </c>
      <c r="E24" s="65">
        <f t="shared" si="0"/>
        <v>1000</v>
      </c>
    </row>
    <row r="25" spans="1:5">
      <c r="A25" s="64" t="s">
        <v>422</v>
      </c>
      <c r="B25" s="65">
        <v>150</v>
      </c>
      <c r="C25" s="66">
        <v>100000</v>
      </c>
      <c r="D25" s="65">
        <f>1*IF($H$2&gt;C25,$H$2,C25)/C25</f>
        <v>5</v>
      </c>
      <c r="E25" s="65">
        <f t="shared" si="0"/>
        <v>750</v>
      </c>
    </row>
    <row r="26" spans="1:5">
      <c r="A26" s="64" t="s">
        <v>423</v>
      </c>
      <c r="B26" s="65">
        <v>1000</v>
      </c>
      <c r="C26" s="66">
        <v>100000</v>
      </c>
      <c r="D26" s="65">
        <f>1*IF($H$2&gt;C26,$H$2,C26)/C26</f>
        <v>5</v>
      </c>
      <c r="E26" s="65">
        <f t="shared" si="0"/>
        <v>5000</v>
      </c>
    </row>
    <row r="27" spans="1:5">
      <c r="A27" s="64" t="s">
        <v>424</v>
      </c>
      <c r="B27" s="65">
        <v>18</v>
      </c>
      <c r="C27" s="64">
        <f>$H$2</f>
        <v>500000</v>
      </c>
      <c r="D27" s="65">
        <f>1*IF($H$2&gt;C27,$H$2,C27)/C27</f>
        <v>1</v>
      </c>
      <c r="E27" s="65">
        <f t="shared" si="0"/>
        <v>18</v>
      </c>
    </row>
    <row r="28" spans="1:5">
      <c r="A28" s="64" t="s">
        <v>425</v>
      </c>
      <c r="B28" s="65">
        <v>12500</v>
      </c>
      <c r="C28" s="64">
        <f>$H$2</f>
        <v>500000</v>
      </c>
      <c r="D28" s="65">
        <f>1*IF($H$2&gt;C28,$H$2,C28)/C28</f>
        <v>1</v>
      </c>
      <c r="E28" s="65">
        <f t="shared" si="0"/>
        <v>12500</v>
      </c>
    </row>
    <row r="29" spans="1:5">
      <c r="A29" s="64" t="s">
        <v>426</v>
      </c>
      <c r="B29" s="65">
        <v>0</v>
      </c>
      <c r="C29" s="64">
        <f>$H$2</f>
        <v>500000</v>
      </c>
      <c r="D29" s="65">
        <f>1*IF($H$2&gt;C29,$H$2,C29)/C29</f>
        <v>1</v>
      </c>
      <c r="E29" s="65">
        <f t="shared" si="0"/>
        <v>0</v>
      </c>
    </row>
    <row r="30" spans="1:5">
      <c r="A30" s="64" t="s">
        <v>427</v>
      </c>
      <c r="B30" s="65">
        <v>9500</v>
      </c>
      <c r="C30" s="64">
        <f>$H$2</f>
        <v>500000</v>
      </c>
      <c r="D30" s="65">
        <f>1*IF($H$2&gt;C30,$H$2,C30)/C30</f>
        <v>1</v>
      </c>
      <c r="E30" s="65">
        <f t="shared" si="0"/>
        <v>9500</v>
      </c>
    </row>
    <row r="31" spans="1:5">
      <c r="A31" s="64" t="s">
        <v>428</v>
      </c>
      <c r="B31" s="65">
        <v>500</v>
      </c>
      <c r="C31" s="64">
        <f>$H$2</f>
        <v>500000</v>
      </c>
      <c r="D31" s="65">
        <f>1*IF($H$2&gt;C31,$H$2,C31)/C31</f>
        <v>1</v>
      </c>
      <c r="E31" s="65">
        <f t="shared" si="0"/>
        <v>500</v>
      </c>
    </row>
    <row r="32" spans="1:5">
      <c r="A32" s="64" t="s">
        <v>429</v>
      </c>
      <c r="B32" s="65">
        <v>100</v>
      </c>
      <c r="C32" s="64">
        <f>$H$2</f>
        <v>500000</v>
      </c>
      <c r="D32" s="65">
        <f>1*IF($H$2&gt;C32,$H$2,C32)/C32</f>
        <v>1</v>
      </c>
      <c r="E32" s="65">
        <f t="shared" si="0"/>
        <v>100</v>
      </c>
    </row>
    <row r="33" spans="1:5">
      <c r="A33" s="64" t="s">
        <v>430</v>
      </c>
      <c r="B33" s="65">
        <v>250</v>
      </c>
      <c r="C33" s="64">
        <f>$H$2</f>
        <v>500000</v>
      </c>
      <c r="D33" s="65">
        <f>1*IF($H$2&gt;C33,$H$2,C33)/C33</f>
        <v>1</v>
      </c>
      <c r="E33" s="65">
        <f t="shared" si="0"/>
        <v>250</v>
      </c>
    </row>
    <row r="34" spans="1:5">
      <c r="A34" s="64" t="s">
        <v>431</v>
      </c>
      <c r="B34" s="65">
        <v>50</v>
      </c>
      <c r="C34" s="64">
        <f>$H$2</f>
        <v>500000</v>
      </c>
      <c r="D34" s="65">
        <f>1*IF($H$2&gt;C34,$H$2,C34)/C34</f>
        <v>1</v>
      </c>
      <c r="E34" s="65">
        <f t="shared" si="0"/>
        <v>50</v>
      </c>
    </row>
    <row r="35" spans="1:5">
      <c r="A35" s="64" t="s">
        <v>432</v>
      </c>
      <c r="B35" s="65">
        <v>300</v>
      </c>
      <c r="C35" s="66">
        <v>100000</v>
      </c>
      <c r="D35" s="65">
        <f>1*IF($H$2&gt;C35,$H$2,C35)/C35</f>
        <v>5</v>
      </c>
      <c r="E35" s="65">
        <f t="shared" si="0"/>
        <v>1500</v>
      </c>
    </row>
    <row r="36" spans="1:5">
      <c r="A36" s="64" t="s">
        <v>433</v>
      </c>
      <c r="B36" s="65">
        <v>800</v>
      </c>
      <c r="C36" s="64">
        <f>$H$2</f>
        <v>500000</v>
      </c>
      <c r="D36" s="65">
        <f>1*IF($H$2&gt;C36,$H$2,C36)/C36</f>
        <v>1</v>
      </c>
      <c r="E36" s="65">
        <f t="shared" si="0"/>
        <v>800</v>
      </c>
    </row>
    <row r="37" spans="1:5">
      <c r="A37" s="64" t="s">
        <v>434</v>
      </c>
      <c r="B37" s="65">
        <v>300</v>
      </c>
      <c r="C37" s="64">
        <f>$H$2</f>
        <v>500000</v>
      </c>
      <c r="D37" s="65">
        <f>1*IF($H$2&gt;C37,$H$2,C37)/C37</f>
        <v>1</v>
      </c>
      <c r="E37" s="65">
        <f t="shared" si="0"/>
        <v>300</v>
      </c>
    </row>
    <row r="38" spans="1:5">
      <c r="A38" s="64" t="s">
        <v>435</v>
      </c>
      <c r="B38" s="65">
        <v>5</v>
      </c>
      <c r="C38" s="64">
        <f>$H$2</f>
        <v>500000</v>
      </c>
      <c r="D38" s="65">
        <f>1*IF($H$2&gt;C38,$H$2,C38)/C38</f>
        <v>1</v>
      </c>
      <c r="E38" s="65">
        <f t="shared" si="0"/>
        <v>5</v>
      </c>
    </row>
    <row r="39" spans="1:5">
      <c r="A39" s="64" t="s">
        <v>436</v>
      </c>
      <c r="B39" s="65">
        <v>285</v>
      </c>
      <c r="C39" s="66">
        <v>100000</v>
      </c>
      <c r="D39" s="65">
        <f>1*IF($H$2&gt;C39,$H$2,C39)/C39</f>
        <v>5</v>
      </c>
      <c r="E39" s="65">
        <f t="shared" si="0"/>
        <v>1425</v>
      </c>
    </row>
    <row r="40" spans="1:5">
      <c r="A40" s="64" t="s">
        <v>437</v>
      </c>
      <c r="B40" s="65">
        <v>250</v>
      </c>
      <c r="C40" s="64">
        <f>$H$2</f>
        <v>500000</v>
      </c>
      <c r="D40" s="65">
        <f>1*IF($H$2&gt;C40,$H$2,C40)/C40</f>
        <v>1</v>
      </c>
      <c r="E40" s="65">
        <f t="shared" si="0"/>
        <v>250</v>
      </c>
    </row>
    <row r="41" spans="1:5">
      <c r="A41" s="64" t="s">
        <v>438</v>
      </c>
      <c r="B41" s="65">
        <v>50</v>
      </c>
      <c r="C41" s="64">
        <f>$H$2</f>
        <v>500000</v>
      </c>
      <c r="D41" s="65">
        <f>1*IF($H$2&gt;C41,$H$2,C41)/C41</f>
        <v>1</v>
      </c>
      <c r="E41" s="65">
        <f t="shared" si="0"/>
        <v>50</v>
      </c>
    </row>
    <row r="42" spans="1:5">
      <c r="A42" s="64" t="s">
        <v>439</v>
      </c>
      <c r="B42" s="65">
        <v>150</v>
      </c>
      <c r="C42" s="66">
        <v>100000</v>
      </c>
      <c r="D42" s="65">
        <f>1*IF($H$2&gt;C42,$H$2,C42)/C42</f>
        <v>5</v>
      </c>
      <c r="E42" s="65">
        <f t="shared" si="0"/>
        <v>750</v>
      </c>
    </row>
    <row r="43" spans="1:5">
      <c r="A43" s="64" t="s">
        <v>440</v>
      </c>
      <c r="B43" s="65">
        <v>3000</v>
      </c>
      <c r="C43" s="64">
        <f>$H$2</f>
        <v>500000</v>
      </c>
      <c r="D43" s="65">
        <f>1*IF($H$2&gt;C43,$H$2,C43)/C43</f>
        <v>1</v>
      </c>
      <c r="E43" s="65">
        <f t="shared" si="0"/>
        <v>3000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selection activeCell="E11" sqref="E11"/>
    </sheetView>
  </sheetViews>
  <sheetFormatPr defaultColWidth="8.61261261261261" defaultRowHeight="14.55" outlineLevelCol="6"/>
  <cols>
    <col min="1" max="1" width="25.9459459459459" customWidth="1"/>
    <col min="2" max="2" width="30.8018018018018" customWidth="1"/>
    <col min="3" max="3" width="19.0720720720721" customWidth="1"/>
    <col min="4" max="4" width="7.46846846846847" customWidth="1"/>
    <col min="5" max="5" width="20.4594594594595" customWidth="1"/>
    <col min="6" max="6" width="7.72072072072072" customWidth="1"/>
    <col min="7" max="7" width="8.34234234234234" customWidth="1"/>
  </cols>
  <sheetData>
    <row r="1" ht="15.3" spans="1:7">
      <c r="A1" s="44" t="s">
        <v>441</v>
      </c>
      <c r="B1" s="45" t="s">
        <v>442</v>
      </c>
      <c r="C1" s="45" t="s">
        <v>443</v>
      </c>
      <c r="D1" s="46" t="s">
        <v>444</v>
      </c>
      <c r="E1" s="47" t="s">
        <v>445</v>
      </c>
      <c r="F1" s="47" t="s">
        <v>446</v>
      </c>
      <c r="G1" s="48" t="s">
        <v>447</v>
      </c>
    </row>
    <row r="2" ht="15.3" spans="1:7">
      <c r="A2" s="49" t="s">
        <v>14</v>
      </c>
      <c r="B2" s="49" t="s">
        <v>14</v>
      </c>
      <c r="C2" s="50" t="s">
        <v>448</v>
      </c>
      <c r="D2" s="51">
        <v>0.0066</v>
      </c>
      <c r="E2" s="52">
        <v>1</v>
      </c>
      <c r="F2" s="52">
        <v>1</v>
      </c>
      <c r="G2" s="52">
        <v>0.25</v>
      </c>
    </row>
    <row r="3" ht="15.3" spans="1:7">
      <c r="A3" s="53" t="s">
        <v>449</v>
      </c>
      <c r="B3" s="50" t="s">
        <v>15</v>
      </c>
      <c r="C3" s="50" t="s">
        <v>450</v>
      </c>
      <c r="D3" s="51">
        <v>0.0175</v>
      </c>
      <c r="E3" s="52">
        <v>1</v>
      </c>
      <c r="F3" s="52">
        <v>1</v>
      </c>
      <c r="G3" s="52">
        <v>0.25</v>
      </c>
    </row>
    <row r="4" ht="15.3" spans="1:7">
      <c r="A4" s="53" t="s">
        <v>451</v>
      </c>
      <c r="B4" s="50" t="s">
        <v>451</v>
      </c>
      <c r="C4" s="49"/>
      <c r="D4" s="51">
        <v>0.0039</v>
      </c>
      <c r="E4" s="52">
        <v>1</v>
      </c>
      <c r="F4" s="52">
        <v>1</v>
      </c>
      <c r="G4" s="54"/>
    </row>
    <row r="5" ht="15.3" spans="1:7">
      <c r="A5" s="53" t="s">
        <v>16</v>
      </c>
      <c r="B5" s="50" t="s">
        <v>16</v>
      </c>
      <c r="C5" s="50" t="s">
        <v>452</v>
      </c>
      <c r="D5" s="51">
        <v>0.1346</v>
      </c>
      <c r="E5" s="52">
        <v>1</v>
      </c>
      <c r="F5" s="52">
        <v>1</v>
      </c>
      <c r="G5" s="52">
        <v>0.5</v>
      </c>
    </row>
    <row r="6" ht="15.3" spans="1:7">
      <c r="A6" s="53" t="s">
        <v>451</v>
      </c>
      <c r="B6" s="49"/>
      <c r="C6" s="49"/>
      <c r="D6" s="51">
        <v>0.0035</v>
      </c>
      <c r="E6" s="52">
        <v>1</v>
      </c>
      <c r="F6" s="52">
        <v>1</v>
      </c>
      <c r="G6" s="54"/>
    </row>
    <row r="7" ht="15.3" spans="1:7">
      <c r="A7" s="55" t="s">
        <v>17</v>
      </c>
      <c r="B7" s="55" t="s">
        <v>17</v>
      </c>
      <c r="C7" s="50" t="s">
        <v>453</v>
      </c>
      <c r="D7" s="51">
        <v>0.1911</v>
      </c>
      <c r="E7" s="52">
        <v>1</v>
      </c>
      <c r="F7" s="52">
        <v>1</v>
      </c>
      <c r="G7" s="52">
        <v>0.5</v>
      </c>
    </row>
    <row r="8" ht="15.3" spans="1:7">
      <c r="A8" s="53" t="s">
        <v>451</v>
      </c>
      <c r="B8" s="49"/>
      <c r="C8" s="49"/>
      <c r="D8" s="51">
        <v>0.0035</v>
      </c>
      <c r="E8" s="52">
        <v>1</v>
      </c>
      <c r="F8" s="52">
        <v>1</v>
      </c>
      <c r="G8" s="54"/>
    </row>
    <row r="9" ht="15.3" spans="1:7">
      <c r="A9" s="53" t="s">
        <v>454</v>
      </c>
      <c r="B9" s="49"/>
      <c r="C9" s="50" t="s">
        <v>455</v>
      </c>
      <c r="D9" s="51">
        <v>0.3807</v>
      </c>
      <c r="E9" s="52">
        <v>1</v>
      </c>
      <c r="F9" s="52">
        <v>1</v>
      </c>
      <c r="G9" s="54"/>
    </row>
    <row r="10" ht="15.3" spans="1:7">
      <c r="A10" s="53" t="s">
        <v>451</v>
      </c>
      <c r="B10" s="49"/>
      <c r="C10" s="49"/>
      <c r="D10" s="51">
        <v>0.0035</v>
      </c>
      <c r="E10" s="52">
        <v>1</v>
      </c>
      <c r="F10" s="52">
        <v>1</v>
      </c>
      <c r="G10" s="54"/>
    </row>
    <row r="11" ht="15.3" spans="1:7">
      <c r="A11" s="53" t="s">
        <v>454</v>
      </c>
      <c r="B11" s="49"/>
      <c r="C11" s="50" t="s">
        <v>455</v>
      </c>
      <c r="D11" s="51">
        <v>0.3807</v>
      </c>
      <c r="E11" s="52">
        <v>1</v>
      </c>
      <c r="F11" s="52">
        <v>1</v>
      </c>
      <c r="G11" s="54"/>
    </row>
    <row r="12" ht="15.3" spans="1:7">
      <c r="A12" s="53" t="s">
        <v>451</v>
      </c>
      <c r="B12" s="49"/>
      <c r="C12" s="49"/>
      <c r="D12" s="51">
        <v>0.0035</v>
      </c>
      <c r="E12" s="52">
        <v>1</v>
      </c>
      <c r="F12" s="52">
        <v>1</v>
      </c>
      <c r="G12" s="54"/>
    </row>
    <row r="13" ht="15.3" spans="1:7">
      <c r="A13" s="53" t="s">
        <v>456</v>
      </c>
      <c r="B13" s="49"/>
      <c r="C13" s="50" t="s">
        <v>457</v>
      </c>
      <c r="D13" s="51">
        <v>0.3807</v>
      </c>
      <c r="E13" s="52">
        <v>1</v>
      </c>
      <c r="F13" s="52">
        <v>1</v>
      </c>
      <c r="G13" s="54"/>
    </row>
    <row r="14" ht="15.3" spans="1:7">
      <c r="A14" s="53" t="s">
        <v>451</v>
      </c>
      <c r="B14" s="49"/>
      <c r="C14" s="49"/>
      <c r="D14" s="51">
        <v>0.0035</v>
      </c>
      <c r="E14" s="52">
        <v>1</v>
      </c>
      <c r="F14" s="52">
        <v>1</v>
      </c>
      <c r="G14" s="54"/>
    </row>
    <row r="15" ht="15.3" spans="1:7">
      <c r="A15" s="53" t="s">
        <v>458</v>
      </c>
      <c r="B15" s="56" t="s">
        <v>19</v>
      </c>
      <c r="C15" s="50" t="s">
        <v>459</v>
      </c>
      <c r="D15" s="51">
        <v>0.0996</v>
      </c>
      <c r="E15" s="52">
        <v>1</v>
      </c>
      <c r="F15" s="52">
        <v>1</v>
      </c>
      <c r="G15" s="54"/>
    </row>
    <row r="16" ht="15.3" spans="1:7">
      <c r="A16" s="53" t="s">
        <v>451</v>
      </c>
      <c r="B16" s="49"/>
      <c r="C16" s="49"/>
      <c r="D16" s="51">
        <v>0.0035</v>
      </c>
      <c r="E16" s="52">
        <v>1</v>
      </c>
      <c r="F16" s="52">
        <v>1</v>
      </c>
      <c r="G16" s="54"/>
    </row>
    <row r="17" ht="15.3" spans="1:7">
      <c r="A17" s="53" t="s">
        <v>20</v>
      </c>
      <c r="B17" s="53" t="s">
        <v>20</v>
      </c>
      <c r="C17" s="50" t="s">
        <v>460</v>
      </c>
      <c r="D17" s="51">
        <v>0.1833</v>
      </c>
      <c r="E17" s="52">
        <v>1</v>
      </c>
      <c r="F17" s="52">
        <v>1</v>
      </c>
      <c r="G17" s="52">
        <v>0.5</v>
      </c>
    </row>
    <row r="18" ht="15.3" spans="1:7">
      <c r="A18" s="53" t="s">
        <v>451</v>
      </c>
      <c r="B18" s="53"/>
      <c r="C18" s="49"/>
      <c r="D18" s="51">
        <v>0.0035</v>
      </c>
      <c r="E18" s="52">
        <v>1</v>
      </c>
      <c r="F18" s="52">
        <v>1</v>
      </c>
      <c r="G18" s="54"/>
    </row>
    <row r="19" ht="15.3" spans="1:7">
      <c r="A19" s="53" t="s">
        <v>461</v>
      </c>
      <c r="B19" s="53" t="s">
        <v>21</v>
      </c>
      <c r="C19" s="50" t="s">
        <v>462</v>
      </c>
      <c r="D19" s="51">
        <v>0.5206</v>
      </c>
      <c r="E19" s="52">
        <v>1</v>
      </c>
      <c r="F19" s="52">
        <v>1</v>
      </c>
      <c r="G19" s="52">
        <v>0.5</v>
      </c>
    </row>
    <row r="20" ht="15.3" spans="1:7">
      <c r="A20" s="53" t="s">
        <v>25</v>
      </c>
      <c r="B20" s="53" t="s">
        <v>25</v>
      </c>
      <c r="C20" s="49"/>
      <c r="D20" s="51">
        <v>0.0128</v>
      </c>
      <c r="E20" s="52">
        <v>1</v>
      </c>
      <c r="F20" s="52">
        <v>1</v>
      </c>
      <c r="G20" s="52">
        <v>0.25</v>
      </c>
    </row>
    <row r="21" ht="15.3" spans="1:7">
      <c r="A21" s="53" t="s">
        <v>26</v>
      </c>
      <c r="B21" s="50" t="s">
        <v>24</v>
      </c>
      <c r="C21" s="50" t="s">
        <v>463</v>
      </c>
      <c r="D21" s="51">
        <v>0.0144</v>
      </c>
      <c r="E21" s="52">
        <v>1</v>
      </c>
      <c r="F21" s="52">
        <v>10</v>
      </c>
      <c r="G21" s="52">
        <v>1</v>
      </c>
    </row>
    <row r="22" ht="15.3" spans="1:7">
      <c r="A22" s="55" t="s">
        <v>28</v>
      </c>
      <c r="B22" s="53" t="s">
        <v>28</v>
      </c>
      <c r="C22" s="49"/>
      <c r="D22" s="51">
        <v>0.3028</v>
      </c>
      <c r="E22" s="52">
        <v>1</v>
      </c>
      <c r="F22" s="52">
        <v>1</v>
      </c>
      <c r="G22" s="52">
        <v>0.25</v>
      </c>
    </row>
    <row r="23" ht="15.3" spans="1:7">
      <c r="A23" s="53" t="s">
        <v>33</v>
      </c>
      <c r="B23" s="53" t="s">
        <v>33</v>
      </c>
      <c r="C23" s="50" t="s">
        <v>464</v>
      </c>
      <c r="D23" s="51">
        <v>0.527</v>
      </c>
      <c r="E23" s="52">
        <v>1</v>
      </c>
      <c r="F23" s="52">
        <v>2</v>
      </c>
      <c r="G23" s="54"/>
    </row>
    <row r="24" ht="15.3" spans="1:7">
      <c r="A24" s="55" t="s">
        <v>36</v>
      </c>
      <c r="B24" s="49"/>
      <c r="C24" s="49"/>
      <c r="D24" s="51">
        <v>0.1024</v>
      </c>
      <c r="E24" s="52">
        <v>1</v>
      </c>
      <c r="F24" s="52">
        <v>2</v>
      </c>
      <c r="G24" s="52">
        <v>0.5</v>
      </c>
    </row>
    <row r="25" ht="15.3" spans="1:7">
      <c r="A25" s="57"/>
      <c r="B25" s="49" t="s">
        <v>18</v>
      </c>
      <c r="C25" s="54"/>
      <c r="D25" s="54"/>
      <c r="E25" s="52">
        <v>1</v>
      </c>
      <c r="F25" s="52">
        <v>3</v>
      </c>
      <c r="G25" s="52">
        <v>2</v>
      </c>
    </row>
    <row r="26" ht="15.3" spans="1:7">
      <c r="A26" s="57"/>
      <c r="B26" s="58" t="s">
        <v>19</v>
      </c>
      <c r="C26" s="54"/>
      <c r="D26" s="54"/>
      <c r="E26" s="52">
        <v>1</v>
      </c>
      <c r="F26" s="52">
        <v>1</v>
      </c>
      <c r="G26" s="52">
        <v>0.5</v>
      </c>
    </row>
    <row r="27" ht="15.3" spans="1:7">
      <c r="A27" s="57"/>
      <c r="B27" s="58" t="s">
        <v>30</v>
      </c>
      <c r="C27" s="54"/>
      <c r="D27" s="54"/>
      <c r="E27" s="52">
        <v>1</v>
      </c>
      <c r="F27" s="52">
        <v>2</v>
      </c>
      <c r="G27" s="52">
        <v>0.25</v>
      </c>
    </row>
    <row r="28" ht="15.3" spans="1:7">
      <c r="A28" s="57"/>
      <c r="B28" s="49" t="s">
        <v>31</v>
      </c>
      <c r="C28" s="54"/>
      <c r="D28" s="54"/>
      <c r="E28" s="52">
        <v>1</v>
      </c>
      <c r="F28" s="52">
        <v>2</v>
      </c>
      <c r="G28" s="52">
        <v>0.25</v>
      </c>
    </row>
    <row r="29" ht="15.3" spans="1:7">
      <c r="A29" s="57"/>
      <c r="B29" s="49" t="s">
        <v>34</v>
      </c>
      <c r="C29" s="54"/>
      <c r="D29" s="54"/>
      <c r="E29" s="52">
        <v>1</v>
      </c>
      <c r="F29" s="52">
        <v>2</v>
      </c>
      <c r="G29" s="52">
        <v>0.5</v>
      </c>
    </row>
    <row r="30" ht="15.3" spans="1:7">
      <c r="A30" s="57"/>
      <c r="B30" s="49" t="s">
        <v>37</v>
      </c>
      <c r="C30" s="54"/>
      <c r="D30" s="54"/>
      <c r="E30" s="52">
        <v>1</v>
      </c>
      <c r="F30" s="52">
        <v>2</v>
      </c>
      <c r="G30" s="52">
        <v>0.25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00"/>
  <sheetViews>
    <sheetView workbookViewId="0">
      <selection activeCell="G46" sqref="G46"/>
    </sheetView>
  </sheetViews>
  <sheetFormatPr defaultColWidth="13.3873873873874" defaultRowHeight="15" customHeight="1"/>
  <cols>
    <col min="1" max="1" width="8.08108108108108" style="1" customWidth="1"/>
    <col min="2" max="2" width="9.00900900900901" style="1" customWidth="1"/>
    <col min="3" max="3" width="44.018018018018" style="1" customWidth="1"/>
    <col min="4" max="4" width="7.02702702702703" style="1" customWidth="1"/>
    <col min="5" max="5" width="5.96396396396396" style="1" customWidth="1"/>
    <col min="6" max="6" width="4.24324324324324" style="1" customWidth="1"/>
    <col min="7" max="7" width="32.6036036036036" style="1" customWidth="1"/>
    <col min="8" max="8" width="6.4954954954955" style="1" customWidth="1"/>
    <col min="9" max="9" width="5.96396396396396" style="1" customWidth="1"/>
    <col min="10" max="26" width="8.08108108108108" style="1" customWidth="1"/>
    <col min="27" max="16384" width="13.3873873873874" style="1"/>
  </cols>
  <sheetData>
    <row r="1" s="1" customFormat="1" ht="12.75" customHeight="1"/>
    <row r="2" s="1" customFormat="1" ht="12.75" customHeight="1" spans="2:8">
      <c r="B2" s="18" t="s">
        <v>465</v>
      </c>
      <c r="C2" s="19"/>
      <c r="D2" s="19"/>
      <c r="E2" s="20"/>
      <c r="G2" s="21" t="s">
        <v>466</v>
      </c>
      <c r="H2" s="21"/>
    </row>
    <row r="3" s="1" customFormat="1" ht="12.75" customHeight="1" spans="2:5">
      <c r="B3" s="22"/>
      <c r="C3" s="23" t="s">
        <v>467</v>
      </c>
      <c r="D3" s="24">
        <v>15</v>
      </c>
      <c r="E3" s="25" t="s">
        <v>468</v>
      </c>
    </row>
    <row r="4" s="1" customFormat="1" ht="12.75" customHeight="1" spans="2:5">
      <c r="B4" s="22"/>
      <c r="C4" s="23" t="s">
        <v>469</v>
      </c>
      <c r="D4" s="24">
        <v>20</v>
      </c>
      <c r="E4" s="25" t="s">
        <v>470</v>
      </c>
    </row>
    <row r="5" s="1" customFormat="1" ht="12.75" customHeight="1" spans="2:5">
      <c r="B5" s="22"/>
      <c r="C5" s="23" t="s">
        <v>471</v>
      </c>
      <c r="D5" s="23">
        <v>0.052</v>
      </c>
      <c r="E5" s="25" t="s">
        <v>472</v>
      </c>
    </row>
    <row r="6" s="1" customFormat="1" ht="12.75" customHeight="1" spans="2:5">
      <c r="B6" s="22"/>
      <c r="C6" s="23" t="s">
        <v>473</v>
      </c>
      <c r="D6" s="23">
        <v>1.09</v>
      </c>
      <c r="E6" s="25"/>
    </row>
    <row r="7" s="1" customFormat="1" ht="12.75" customHeight="1" spans="2:5">
      <c r="B7" s="22"/>
      <c r="C7" s="23" t="s">
        <v>474</v>
      </c>
      <c r="D7" s="23">
        <f>D3*D6*(1+D4/100)</f>
        <v>19.62</v>
      </c>
      <c r="E7" s="25"/>
    </row>
    <row r="8" s="1" customFormat="1" ht="12.75" customHeight="1" spans="2:7">
      <c r="B8" s="22"/>
      <c r="C8" s="23"/>
      <c r="D8" s="23"/>
      <c r="E8" s="25"/>
      <c r="G8" s="26"/>
    </row>
    <row r="9" s="1" customFormat="1" ht="12.75" customHeight="1" spans="2:5">
      <c r="B9" s="27"/>
      <c r="C9" s="28" t="s">
        <v>475</v>
      </c>
      <c r="D9" s="28">
        <f>D7*D5</f>
        <v>1.02024</v>
      </c>
      <c r="E9" s="29" t="s">
        <v>476</v>
      </c>
    </row>
    <row r="10" s="1" customFormat="1" ht="12.75" customHeight="1"/>
    <row r="11" s="1" customFormat="1" ht="12.75" hidden="1" customHeight="1" spans="2:9">
      <c r="B11" s="18" t="s">
        <v>477</v>
      </c>
      <c r="C11" s="19"/>
      <c r="D11" s="19"/>
      <c r="E11" s="19"/>
      <c r="F11" s="19"/>
      <c r="G11" s="19"/>
      <c r="H11" s="19"/>
      <c r="I11" s="20"/>
    </row>
    <row r="12" s="1" customFormat="1" ht="12.75" hidden="1" customHeight="1" spans="2:9">
      <c r="B12" s="22"/>
      <c r="C12" s="30" t="s">
        <v>478</v>
      </c>
      <c r="D12" s="31"/>
      <c r="E12" s="32"/>
      <c r="F12" s="33"/>
      <c r="G12" s="30" t="s">
        <v>479</v>
      </c>
      <c r="H12" s="31"/>
      <c r="I12" s="32"/>
    </row>
    <row r="13" s="1" customFormat="1" ht="12.75" hidden="1" customHeight="1" spans="2:9">
      <c r="B13" s="22"/>
      <c r="C13" s="23" t="s">
        <v>480</v>
      </c>
      <c r="D13" s="24">
        <v>3</v>
      </c>
      <c r="E13" s="23" t="s">
        <v>481</v>
      </c>
      <c r="F13" s="33"/>
      <c r="G13" s="23" t="s">
        <v>482</v>
      </c>
      <c r="H13" s="24">
        <v>1.5</v>
      </c>
      <c r="I13" s="25" t="s">
        <v>481</v>
      </c>
    </row>
    <row r="14" s="1" customFormat="1" ht="12.75" hidden="1" customHeight="1" spans="2:9">
      <c r="B14" s="22"/>
      <c r="C14" s="23" t="s">
        <v>483</v>
      </c>
      <c r="D14" s="24">
        <v>1</v>
      </c>
      <c r="E14" s="23" t="s">
        <v>481</v>
      </c>
      <c r="F14" s="33"/>
      <c r="G14" s="23" t="s">
        <v>484</v>
      </c>
      <c r="H14" s="24">
        <v>1.6</v>
      </c>
      <c r="I14" s="25" t="s">
        <v>481</v>
      </c>
    </row>
    <row r="15" s="1" customFormat="1" ht="12.75" hidden="1" customHeight="1" spans="2:9">
      <c r="B15" s="22"/>
      <c r="C15" s="23" t="s">
        <v>485</v>
      </c>
      <c r="D15" s="24">
        <v>200</v>
      </c>
      <c r="E15" s="23"/>
      <c r="F15" s="33"/>
      <c r="G15" s="23" t="s">
        <v>485</v>
      </c>
      <c r="H15" s="24">
        <v>216</v>
      </c>
      <c r="I15" s="25"/>
    </row>
    <row r="16" s="1" customFormat="1" ht="12.75" hidden="1" customHeight="1" spans="2:9">
      <c r="B16" s="22"/>
      <c r="C16" s="23" t="s">
        <v>486</v>
      </c>
      <c r="D16" s="23">
        <v>0.6</v>
      </c>
      <c r="E16" s="23" t="s">
        <v>481</v>
      </c>
      <c r="F16" s="33"/>
      <c r="G16" s="23" t="s">
        <v>486</v>
      </c>
      <c r="H16" s="34">
        <v>0.5</v>
      </c>
      <c r="I16" s="25" t="s">
        <v>481</v>
      </c>
    </row>
    <row r="17" s="1" customFormat="1" ht="12.75" hidden="1" customHeight="1" spans="2:9">
      <c r="B17" s="22"/>
      <c r="C17" s="23" t="s">
        <v>473</v>
      </c>
      <c r="D17" s="23">
        <v>7.3</v>
      </c>
      <c r="E17" s="23" t="s">
        <v>487</v>
      </c>
      <c r="F17" s="33"/>
      <c r="G17" s="23" t="s">
        <v>473</v>
      </c>
      <c r="H17" s="34">
        <v>7.3</v>
      </c>
      <c r="I17" s="25" t="s">
        <v>487</v>
      </c>
    </row>
    <row r="18" s="1" customFormat="1" ht="12.75" hidden="1" customHeight="1" spans="2:9">
      <c r="B18" s="22"/>
      <c r="C18" s="23" t="s">
        <v>488</v>
      </c>
      <c r="D18" s="35">
        <f>(((PI()*D13^2)/4)-((PI()*D14^2)/4))*D16</f>
        <v>3.76991118430775</v>
      </c>
      <c r="E18" s="23" t="s">
        <v>489</v>
      </c>
      <c r="F18" s="33"/>
      <c r="G18" s="23" t="s">
        <v>488</v>
      </c>
      <c r="H18" s="34">
        <f>(((PI()*H13^2)/4)-((PI()*(H13-(2*H16))^2)/4))*H14</f>
        <v>2.51327412287183</v>
      </c>
      <c r="I18" s="25" t="s">
        <v>489</v>
      </c>
    </row>
    <row r="19" s="1" customFormat="1" ht="12.75" hidden="1" customHeight="1" spans="2:9">
      <c r="B19" s="22"/>
      <c r="C19" s="23" t="s">
        <v>490</v>
      </c>
      <c r="D19" s="34">
        <f>D18/1000*D17</f>
        <v>0.0275203516454466</v>
      </c>
      <c r="E19" s="23" t="s">
        <v>468</v>
      </c>
      <c r="F19" s="33"/>
      <c r="G19" s="23" t="s">
        <v>490</v>
      </c>
      <c r="H19" s="34">
        <f>H18/1000*H17</f>
        <v>0.0183469010969644</v>
      </c>
      <c r="I19" s="25" t="s">
        <v>468</v>
      </c>
    </row>
    <row r="20" s="1" customFormat="1" ht="12.75" hidden="1" customHeight="1" spans="2:9">
      <c r="B20" s="22"/>
      <c r="C20" s="23" t="s">
        <v>491</v>
      </c>
      <c r="D20" s="34">
        <f>D19*D15</f>
        <v>5.50407032908932</v>
      </c>
      <c r="E20" s="23" t="s">
        <v>468</v>
      </c>
      <c r="F20" s="33"/>
      <c r="G20" s="23" t="s">
        <v>491</v>
      </c>
      <c r="H20" s="34">
        <f>H19*H15</f>
        <v>3.96293063694431</v>
      </c>
      <c r="I20" s="25" t="s">
        <v>468</v>
      </c>
    </row>
    <row r="21" s="1" customFormat="1" ht="12.75" hidden="1" customHeight="1" spans="2:9">
      <c r="B21" s="22"/>
      <c r="C21" s="33"/>
      <c r="D21" s="33"/>
      <c r="E21" s="33"/>
      <c r="F21" s="33"/>
      <c r="G21" s="23" t="s">
        <v>492</v>
      </c>
      <c r="H21" s="34">
        <f>H20+D20</f>
        <v>9.46700096603363</v>
      </c>
      <c r="I21" s="25" t="s">
        <v>468</v>
      </c>
    </row>
    <row r="22" s="1" customFormat="1" ht="12.75" hidden="1" customHeight="1" spans="2:9">
      <c r="B22" s="22"/>
      <c r="C22" s="33"/>
      <c r="D22" s="33"/>
      <c r="E22" s="33"/>
      <c r="F22" s="33"/>
      <c r="G22" s="23" t="s">
        <v>493</v>
      </c>
      <c r="H22" s="34">
        <v>0.024</v>
      </c>
      <c r="I22" s="25" t="s">
        <v>494</v>
      </c>
    </row>
    <row r="23" s="1" customFormat="1" ht="12.75" hidden="1" customHeight="1" spans="2:9">
      <c r="B23" s="22"/>
      <c r="C23" s="33"/>
      <c r="D23" s="33"/>
      <c r="E23" s="33"/>
      <c r="F23" s="33"/>
      <c r="G23" s="36"/>
      <c r="H23" s="36"/>
      <c r="I23" s="43"/>
    </row>
    <row r="24" s="1" customFormat="1" ht="12.75" hidden="1" customHeight="1" spans="2:9">
      <c r="B24" s="27"/>
      <c r="C24" s="37"/>
      <c r="D24" s="37"/>
      <c r="E24" s="37"/>
      <c r="F24" s="37"/>
      <c r="G24" s="28" t="s">
        <v>475</v>
      </c>
      <c r="H24" s="38">
        <f>H22*H21</f>
        <v>0.227208023184807</v>
      </c>
      <c r="I24" s="29" t="s">
        <v>476</v>
      </c>
    </row>
    <row r="25" s="1" customFormat="1" ht="12.75" hidden="1" customHeight="1"/>
    <row r="26" s="1" customFormat="1" ht="12.75" customHeight="1" spans="2:9">
      <c r="B26" s="18" t="s">
        <v>495</v>
      </c>
      <c r="C26" s="19"/>
      <c r="D26" s="19"/>
      <c r="E26" s="19"/>
      <c r="F26" s="19"/>
      <c r="G26" s="19"/>
      <c r="H26" s="19"/>
      <c r="I26" s="20"/>
    </row>
    <row r="27" s="1" customFormat="1" ht="12.75" customHeight="1" spans="2:9">
      <c r="B27" s="22"/>
      <c r="C27" s="30" t="s">
        <v>496</v>
      </c>
      <c r="D27" s="31"/>
      <c r="E27" s="32"/>
      <c r="F27" s="33"/>
      <c r="G27" s="30" t="s">
        <v>497</v>
      </c>
      <c r="H27" s="31"/>
      <c r="I27" s="32"/>
    </row>
    <row r="28" s="1" customFormat="1" ht="12.75" customHeight="1" spans="2:9">
      <c r="B28" s="22"/>
      <c r="C28" s="23" t="s">
        <v>498</v>
      </c>
      <c r="D28" s="24">
        <v>122</v>
      </c>
      <c r="E28" s="23" t="s">
        <v>481</v>
      </c>
      <c r="F28" s="33"/>
      <c r="G28" s="23" t="s">
        <v>498</v>
      </c>
      <c r="H28" s="24">
        <v>122</v>
      </c>
      <c r="I28" s="25" t="s">
        <v>481</v>
      </c>
    </row>
    <row r="29" s="1" customFormat="1" ht="12.75" customHeight="1" spans="2:9">
      <c r="B29" s="22"/>
      <c r="C29" s="23" t="s">
        <v>499</v>
      </c>
      <c r="D29" s="24">
        <v>43</v>
      </c>
      <c r="E29" s="23" t="s">
        <v>481</v>
      </c>
      <c r="F29" s="33"/>
      <c r="G29" s="23" t="s">
        <v>499</v>
      </c>
      <c r="H29" s="24">
        <v>43</v>
      </c>
      <c r="I29" s="25" t="s">
        <v>481</v>
      </c>
    </row>
    <row r="30" s="1" customFormat="1" ht="12.75" customHeight="1" spans="2:9">
      <c r="B30" s="22"/>
      <c r="C30" s="23" t="s">
        <v>500</v>
      </c>
      <c r="D30" s="39">
        <v>0.05</v>
      </c>
      <c r="E30" s="23"/>
      <c r="F30" s="33"/>
      <c r="G30" s="23" t="s">
        <v>501</v>
      </c>
      <c r="H30" s="39">
        <v>0.05</v>
      </c>
      <c r="I30" s="25"/>
    </row>
    <row r="31" s="1" customFormat="1" ht="12.75" customHeight="1" spans="2:9">
      <c r="B31" s="22"/>
      <c r="C31" s="23" t="s">
        <v>469</v>
      </c>
      <c r="D31" s="24">
        <v>30</v>
      </c>
      <c r="E31" s="23" t="s">
        <v>470</v>
      </c>
      <c r="F31" s="33"/>
      <c r="G31" s="23" t="s">
        <v>469</v>
      </c>
      <c r="H31" s="24">
        <v>30</v>
      </c>
      <c r="I31" s="25" t="s">
        <v>470</v>
      </c>
    </row>
    <row r="32" s="1" customFormat="1" ht="12.75" customHeight="1" spans="2:9">
      <c r="B32" s="22"/>
      <c r="C32" s="23" t="s">
        <v>502</v>
      </c>
      <c r="D32" s="23">
        <v>0.127</v>
      </c>
      <c r="E32" s="23" t="s">
        <v>481</v>
      </c>
      <c r="F32" s="33"/>
      <c r="G32" s="23" t="s">
        <v>502</v>
      </c>
      <c r="H32" s="23">
        <v>0.127</v>
      </c>
      <c r="I32" s="25" t="s">
        <v>481</v>
      </c>
    </row>
    <row r="33" s="1" customFormat="1" ht="12.75" customHeight="1" spans="2:9">
      <c r="B33" s="22"/>
      <c r="C33" s="23" t="s">
        <v>503</v>
      </c>
      <c r="D33" s="23">
        <v>7.31</v>
      </c>
      <c r="E33" s="23" t="s">
        <v>487</v>
      </c>
      <c r="F33" s="33"/>
      <c r="G33" s="23" t="s">
        <v>503</v>
      </c>
      <c r="H33" s="23">
        <v>7.31</v>
      </c>
      <c r="I33" s="25" t="s">
        <v>487</v>
      </c>
    </row>
    <row r="34" s="1" customFormat="1" ht="12.75" customHeight="1" spans="2:9">
      <c r="B34" s="22"/>
      <c r="C34" s="23" t="s">
        <v>504</v>
      </c>
      <c r="D34" s="34">
        <f>D28*D29*D32*D33/1000</f>
        <v>4.87022902</v>
      </c>
      <c r="E34" s="23" t="s">
        <v>468</v>
      </c>
      <c r="F34" s="33"/>
      <c r="G34" s="23" t="s">
        <v>504</v>
      </c>
      <c r="H34" s="34">
        <f>H28*H29*H32*H33/1000</f>
        <v>4.87022902</v>
      </c>
      <c r="I34" s="25" t="s">
        <v>468</v>
      </c>
    </row>
    <row r="35" s="1" customFormat="1" ht="12.75" customHeight="1" spans="2:9">
      <c r="B35" s="22"/>
      <c r="C35" s="23" t="s">
        <v>505</v>
      </c>
      <c r="D35" s="34">
        <f>D34*D30*(1+D31/100)</f>
        <v>0.3165648863</v>
      </c>
      <c r="E35" s="23" t="s">
        <v>468</v>
      </c>
      <c r="F35" s="33"/>
      <c r="G35" s="23" t="s">
        <v>506</v>
      </c>
      <c r="H35" s="34">
        <f>H34*H30*(1+H31/100)</f>
        <v>0.3165648863</v>
      </c>
      <c r="I35" s="25" t="s">
        <v>468</v>
      </c>
    </row>
    <row r="36" s="1" customFormat="1" ht="12.75" customHeight="1" spans="2:9">
      <c r="B36" s="22"/>
      <c r="C36" s="23" t="s">
        <v>493</v>
      </c>
      <c r="D36" s="23">
        <v>0.065</v>
      </c>
      <c r="E36" s="23" t="s">
        <v>494</v>
      </c>
      <c r="F36" s="33"/>
      <c r="G36" s="23" t="s">
        <v>493</v>
      </c>
      <c r="H36" s="23">
        <v>0.065</v>
      </c>
      <c r="I36" s="25" t="s">
        <v>494</v>
      </c>
    </row>
    <row r="37" s="1" customFormat="1" ht="12.75" customHeight="1" spans="2:9">
      <c r="B37" s="22"/>
      <c r="C37" s="23" t="s">
        <v>475</v>
      </c>
      <c r="D37" s="34">
        <f>D36*D35</f>
        <v>0.0205767176095</v>
      </c>
      <c r="E37" s="23" t="s">
        <v>476</v>
      </c>
      <c r="F37" s="33"/>
      <c r="G37" s="23" t="s">
        <v>475</v>
      </c>
      <c r="H37" s="34">
        <f>H36*H35</f>
        <v>0.0205767176095</v>
      </c>
      <c r="I37" s="25" t="s">
        <v>476</v>
      </c>
    </row>
    <row r="38" s="1" customFormat="1" ht="12.75" customHeight="1" spans="2:9">
      <c r="B38" s="22"/>
      <c r="C38" s="33"/>
      <c r="D38" s="33"/>
      <c r="E38" s="33"/>
      <c r="F38" s="33"/>
      <c r="G38" s="36"/>
      <c r="H38" s="36"/>
      <c r="I38" s="43"/>
    </row>
    <row r="39" s="1" customFormat="1" ht="12.75" customHeight="1" spans="2:9">
      <c r="B39" s="27"/>
      <c r="C39" s="37"/>
      <c r="D39" s="37"/>
      <c r="E39" s="37"/>
      <c r="F39" s="37"/>
      <c r="G39" s="28" t="s">
        <v>475</v>
      </c>
      <c r="H39" s="38">
        <f>D37+H37</f>
        <v>0.041153435219</v>
      </c>
      <c r="I39" s="29" t="s">
        <v>476</v>
      </c>
    </row>
    <row r="40" s="1" customFormat="1" ht="12.75" customHeight="1"/>
    <row r="41" s="1" customFormat="1" ht="12.75" customHeight="1" spans="2:5">
      <c r="B41" s="18" t="s">
        <v>507</v>
      </c>
      <c r="C41" s="19"/>
      <c r="D41" s="19"/>
      <c r="E41" s="20"/>
    </row>
    <row r="42" s="1" customFormat="1" ht="12.75" customHeight="1" spans="2:7">
      <c r="B42" s="22"/>
      <c r="C42" s="33"/>
      <c r="D42" s="33"/>
      <c r="E42" s="40"/>
      <c r="G42" s="41">
        <f>D34*D30</f>
        <v>0.243511451</v>
      </c>
    </row>
    <row r="43" s="1" customFormat="1" ht="12.75" customHeight="1" spans="2:5">
      <c r="B43" s="22"/>
      <c r="C43" s="23" t="s">
        <v>498</v>
      </c>
      <c r="D43" s="24">
        <v>122</v>
      </c>
      <c r="E43" s="25" t="s">
        <v>481</v>
      </c>
    </row>
    <row r="44" s="1" customFormat="1" ht="12.75" customHeight="1" spans="2:5">
      <c r="B44" s="22"/>
      <c r="C44" s="23" t="s">
        <v>499</v>
      </c>
      <c r="D44" s="24">
        <v>43</v>
      </c>
      <c r="E44" s="25" t="s">
        <v>481</v>
      </c>
    </row>
    <row r="45" s="1" customFormat="1" ht="12.75" customHeight="1" spans="2:5">
      <c r="B45" s="22"/>
      <c r="C45" s="23" t="s">
        <v>469</v>
      </c>
      <c r="D45" s="24">
        <v>30</v>
      </c>
      <c r="E45" s="25" t="s">
        <v>470</v>
      </c>
    </row>
    <row r="46" s="1" customFormat="1" ht="12.75" customHeight="1" spans="2:5">
      <c r="B46" s="22"/>
      <c r="C46" s="23" t="s">
        <v>508</v>
      </c>
      <c r="D46" s="34">
        <v>0.0055</v>
      </c>
      <c r="E46" s="25" t="s">
        <v>472</v>
      </c>
    </row>
    <row r="47" s="1" customFormat="1" ht="12.75" customHeight="1" spans="2:5">
      <c r="B47" s="22"/>
      <c r="C47" s="23" t="s">
        <v>509</v>
      </c>
      <c r="D47" s="42">
        <f>D43*D44</f>
        <v>5246</v>
      </c>
      <c r="E47" s="25" t="s">
        <v>510</v>
      </c>
    </row>
    <row r="48" s="1" customFormat="1" ht="12.75" customHeight="1" spans="2:5">
      <c r="B48" s="22"/>
      <c r="C48" s="23" t="s">
        <v>507</v>
      </c>
      <c r="D48" s="34">
        <f>+(D47/100*0.1)*(1+D45/100)</f>
        <v>6.8198</v>
      </c>
      <c r="E48" s="25" t="s">
        <v>510</v>
      </c>
    </row>
    <row r="49" s="1" customFormat="1" ht="12.75" customHeight="1" spans="2:5">
      <c r="B49" s="22"/>
      <c r="C49" s="33"/>
      <c r="D49" s="33"/>
      <c r="E49" s="40"/>
    </row>
    <row r="50" s="1" customFormat="1" ht="12.75" customHeight="1" spans="2:5">
      <c r="B50" s="27"/>
      <c r="C50" s="28" t="s">
        <v>475</v>
      </c>
      <c r="D50" s="38">
        <f>D48*D46</f>
        <v>0.0375089</v>
      </c>
      <c r="E50" s="29" t="s">
        <v>476</v>
      </c>
    </row>
    <row r="51" s="1" customFormat="1" ht="12.75" customHeight="1"/>
    <row r="52" s="1" customFormat="1" ht="12.75" customHeight="1"/>
    <row r="53" s="1" customFormat="1" ht="12.75" customHeight="1"/>
    <row r="54" s="1" customFormat="1" ht="12.75" customHeight="1"/>
    <row r="55" s="1" customFormat="1" ht="12.75" customHeight="1"/>
    <row r="56" s="1" customFormat="1" ht="12.75" customHeight="1"/>
    <row r="57" s="1" customFormat="1" ht="12.75" customHeight="1"/>
    <row r="58" s="1" customFormat="1" ht="12.75" customHeight="1"/>
    <row r="59" s="1" customFormat="1" ht="12.75" customHeight="1"/>
    <row r="60" s="1" customFormat="1" ht="12.75" customHeight="1"/>
    <row r="61" s="1" customFormat="1" ht="12.75" customHeight="1"/>
    <row r="62" s="1" customFormat="1" ht="12.75" customHeight="1"/>
    <row r="63" s="1" customFormat="1" ht="12.75" customHeight="1"/>
    <row r="64" s="1" customFormat="1" ht="12.75" customHeight="1"/>
    <row r="65" s="1" customFormat="1" ht="12.75" customHeight="1"/>
    <row r="66" s="1" customFormat="1" ht="12.75" customHeight="1"/>
    <row r="67" s="1" customFormat="1" ht="12.75" customHeight="1"/>
    <row r="68" s="1" customFormat="1" ht="12.75" customHeight="1"/>
    <row r="69" s="1" customFormat="1" ht="12.75" customHeight="1"/>
    <row r="70" s="1" customFormat="1" ht="12.75" customHeight="1"/>
    <row r="71" s="1" customFormat="1" ht="12.75" customHeight="1"/>
    <row r="72" s="1" customFormat="1" ht="12.75" customHeight="1"/>
    <row r="73" s="1" customFormat="1" ht="12.75" customHeight="1"/>
    <row r="74" s="1" customFormat="1" ht="12.75" customHeight="1"/>
    <row r="75" s="1" customFormat="1" ht="12.75" customHeight="1"/>
    <row r="76" s="1" customFormat="1" ht="12.75" customHeight="1"/>
    <row r="77" s="1" customFormat="1" ht="12.75" customHeight="1"/>
    <row r="78" s="1" customFormat="1" ht="12.75" customHeight="1"/>
    <row r="79" s="1" customFormat="1" ht="12.75" customHeight="1"/>
    <row r="80" s="1" customFormat="1" ht="12.75" customHeight="1"/>
    <row r="81" s="1" customFormat="1" ht="12.75" customHeight="1"/>
    <row r="82" s="1" customFormat="1" ht="12.75" customHeight="1"/>
    <row r="83" s="1" customFormat="1" ht="12.75" customHeight="1"/>
    <row r="84" s="1" customFormat="1" ht="12.75" customHeight="1"/>
    <row r="85" s="1" customFormat="1" ht="12.75" customHeight="1"/>
    <row r="86" s="1" customFormat="1" ht="12.75" customHeight="1"/>
    <row r="87" s="1" customFormat="1" ht="12.75" customHeight="1"/>
    <row r="88" s="1" customFormat="1" ht="12.75" customHeight="1"/>
    <row r="89" s="1" customFormat="1" ht="12.75" customHeight="1"/>
    <row r="90" s="1" customFormat="1" ht="12.75" customHeight="1"/>
    <row r="91" s="1" customFormat="1" ht="12.75" customHeight="1"/>
    <row r="92" s="1" customFormat="1" ht="12.75" customHeight="1"/>
    <row r="93" s="1" customFormat="1" ht="12.75" customHeight="1"/>
    <row r="94" s="1" customFormat="1" ht="12.75" customHeight="1"/>
    <row r="95" s="1" customFormat="1" ht="12.75" customHeight="1"/>
    <row r="96" s="1" customFormat="1" ht="12.75" customHeight="1"/>
    <row r="97" s="1" customFormat="1" ht="12.75" customHeight="1"/>
    <row r="98" s="1" customFormat="1" ht="12.75" customHeight="1"/>
    <row r="99" s="1" customFormat="1" ht="12.75" customHeight="1"/>
    <row r="100" s="1" customFormat="1" ht="12.75" customHeight="1"/>
    <row r="101" s="1" customFormat="1" ht="12.75" customHeight="1"/>
    <row r="102" s="1" customFormat="1" ht="12.75" customHeight="1"/>
    <row r="103" s="1" customFormat="1" ht="12.75" customHeight="1"/>
    <row r="104" s="1" customFormat="1" ht="12.75" customHeight="1"/>
    <row r="105" s="1" customFormat="1" ht="12.75" customHeight="1"/>
    <row r="106" s="1" customFormat="1" ht="12.75" customHeight="1"/>
    <row r="107" s="1" customFormat="1" ht="12.75" customHeight="1"/>
    <row r="108" s="1" customFormat="1" ht="12.75" customHeight="1"/>
    <row r="109" s="1" customFormat="1" ht="12.75" customHeight="1"/>
    <row r="110" s="1" customFormat="1" ht="12.75" customHeight="1"/>
    <row r="111" s="1" customFormat="1" ht="12.75" customHeight="1"/>
    <row r="112" s="1" customFormat="1" ht="12.75" customHeight="1"/>
    <row r="113" s="1" customFormat="1" ht="12.75" customHeight="1"/>
    <row r="114" s="1" customFormat="1" ht="12.75" customHeight="1"/>
    <row r="115" s="1" customFormat="1" ht="12.75" customHeight="1"/>
    <row r="116" s="1" customFormat="1" ht="12.75" customHeight="1"/>
    <row r="117" s="1" customFormat="1" ht="12.75" customHeight="1"/>
    <row r="118" s="1" customFormat="1" ht="12.75" customHeight="1"/>
    <row r="119" s="1" customFormat="1" ht="12.75" customHeight="1"/>
    <row r="120" s="1" customFormat="1" ht="12.75" customHeight="1"/>
    <row r="121" s="1" customFormat="1" ht="12.75" customHeight="1"/>
    <row r="122" s="1" customFormat="1" ht="12.75" customHeight="1"/>
    <row r="123" s="1" customFormat="1" ht="12.75" customHeight="1"/>
    <row r="124" s="1" customFormat="1" ht="12.75" customHeight="1"/>
    <row r="125" s="1" customFormat="1" ht="12.75" customHeight="1"/>
    <row r="126" s="1" customFormat="1" ht="12.75" customHeight="1"/>
    <row r="127" s="1" customFormat="1" ht="12.75" customHeight="1"/>
    <row r="128" s="1" customFormat="1" ht="12.75" customHeight="1"/>
    <row r="129" s="1" customFormat="1" ht="12.75" customHeight="1"/>
    <row r="130" s="1" customFormat="1" ht="12.75" customHeight="1"/>
    <row r="131" s="1" customFormat="1" ht="12.75" customHeight="1"/>
    <row r="132" s="1" customFormat="1" ht="12.75" customHeight="1"/>
    <row r="133" s="1" customFormat="1" ht="12.75" customHeight="1"/>
    <row r="134" s="1" customFormat="1" ht="12.75" customHeight="1"/>
    <row r="135" s="1" customFormat="1" ht="12.75" customHeight="1"/>
    <row r="136" s="1" customFormat="1" ht="12.75" customHeight="1"/>
    <row r="137" s="1" customFormat="1" ht="12.75" customHeight="1"/>
    <row r="138" s="1" customFormat="1" ht="12.75" customHeight="1"/>
    <row r="139" s="1" customFormat="1" ht="12.75" customHeight="1"/>
    <row r="140" s="1" customFormat="1" ht="12.75" customHeight="1"/>
    <row r="141" s="1" customFormat="1" ht="12.75" customHeight="1"/>
    <row r="142" s="1" customFormat="1" ht="12.75" customHeight="1"/>
    <row r="143" s="1" customFormat="1" ht="12.75" customHeight="1"/>
    <row r="144" s="1" customFormat="1" ht="12.75" customHeight="1"/>
    <row r="145" s="1" customFormat="1" ht="12.75" customHeight="1"/>
    <row r="146" s="1" customFormat="1" ht="12.75" customHeight="1"/>
    <row r="147" s="1" customFormat="1" ht="12.75" customHeight="1"/>
    <row r="148" s="1" customFormat="1" ht="12.75" customHeight="1"/>
    <row r="149" s="1" customFormat="1" ht="12.75" customHeight="1"/>
    <row r="150" s="1" customFormat="1" ht="12.75" customHeight="1"/>
    <row r="151" s="1" customFormat="1" ht="12.75" customHeight="1"/>
    <row r="152" s="1" customFormat="1" ht="12.75" customHeight="1"/>
    <row r="153" s="1" customFormat="1" ht="12.75" customHeight="1"/>
    <row r="154" s="1" customFormat="1" ht="12.75" customHeight="1"/>
    <row r="155" s="1" customFormat="1" ht="12.75" customHeight="1"/>
    <row r="156" s="1" customFormat="1" ht="12.75" customHeight="1"/>
    <row r="157" s="1" customFormat="1" ht="12.75" customHeight="1"/>
    <row r="158" s="1" customFormat="1" ht="12.75" customHeight="1"/>
    <row r="159" s="1" customFormat="1" ht="12.75" customHeight="1"/>
    <row r="160" s="1" customFormat="1" ht="12.75" customHeight="1"/>
    <row r="161" s="1" customFormat="1" ht="12.75" customHeight="1"/>
    <row r="162" s="1" customFormat="1" ht="12.75" customHeight="1"/>
    <row r="163" s="1" customFormat="1" ht="12.75" customHeight="1"/>
    <row r="164" s="1" customFormat="1" ht="12.75" customHeight="1"/>
    <row r="165" s="1" customFormat="1" ht="12.75" customHeight="1"/>
    <row r="166" s="1" customFormat="1" ht="12.75" customHeight="1"/>
    <row r="167" s="1" customFormat="1" ht="12.75" customHeight="1"/>
    <row r="168" s="1" customFormat="1" ht="12.75" customHeight="1"/>
    <row r="169" s="1" customFormat="1" ht="12.75" customHeight="1"/>
    <row r="170" s="1" customFormat="1" ht="12.75" customHeight="1"/>
    <row r="171" s="1" customFormat="1" ht="12.75" customHeight="1"/>
    <row r="172" s="1" customFormat="1" ht="12.75" customHeight="1"/>
    <row r="173" s="1" customFormat="1" ht="12.75" customHeight="1"/>
    <row r="174" s="1" customFormat="1" ht="12.75" customHeight="1"/>
    <row r="175" s="1" customFormat="1" ht="12.75" customHeight="1"/>
    <row r="176" s="1" customFormat="1" ht="12.75" customHeight="1"/>
    <row r="177" s="1" customFormat="1" ht="12.75" customHeight="1"/>
    <row r="178" s="1" customFormat="1" ht="12.75" customHeight="1"/>
    <row r="179" s="1" customFormat="1" ht="12.75" customHeight="1"/>
    <row r="180" s="1" customFormat="1" ht="12.75" customHeight="1"/>
    <row r="181" s="1" customFormat="1" ht="12.75" customHeight="1"/>
    <row r="182" s="1" customFormat="1" ht="12.75" customHeight="1"/>
    <row r="183" s="1" customFormat="1" ht="12.75" customHeight="1"/>
    <row r="184" s="1" customFormat="1" ht="12.75" customHeight="1"/>
    <row r="185" s="1" customFormat="1" ht="12.75" customHeight="1"/>
    <row r="186" s="1" customFormat="1" ht="12.75" customHeight="1"/>
    <row r="187" s="1" customFormat="1" ht="12.75" customHeight="1"/>
    <row r="188" s="1" customFormat="1" ht="12.75" customHeight="1"/>
    <row r="189" s="1" customFormat="1" ht="12.75" customHeight="1"/>
    <row r="190" s="1" customFormat="1" ht="12.75" customHeight="1"/>
    <row r="191" s="1" customFormat="1" ht="12.75" customHeight="1"/>
    <row r="192" s="1" customFormat="1" ht="12.75" customHeight="1"/>
    <row r="193" s="1" customFormat="1" ht="12.75" customHeight="1"/>
    <row r="194" s="1" customFormat="1" ht="12.75" customHeight="1"/>
    <row r="195" s="1" customFormat="1" ht="12.75" customHeight="1"/>
    <row r="196" s="1" customFormat="1" ht="12.75" customHeight="1"/>
    <row r="197" s="1" customFormat="1" ht="12.75" customHeight="1"/>
    <row r="198" s="1" customFormat="1" ht="12.75" customHeight="1"/>
    <row r="199" s="1" customFormat="1" ht="12.75" customHeight="1"/>
    <row r="200" s="1" customFormat="1" ht="12.75" customHeight="1"/>
    <row r="201" s="1" customFormat="1" ht="12.75" customHeight="1"/>
    <row r="202" s="1" customFormat="1" ht="12.75" customHeight="1"/>
    <row r="203" s="1" customFormat="1" ht="12.75" customHeight="1"/>
    <row r="204" s="1" customFormat="1" ht="12.75" customHeight="1"/>
    <row r="205" s="1" customFormat="1" ht="12.75" customHeight="1"/>
    <row r="206" s="1" customFormat="1" ht="12.75" customHeight="1"/>
    <row r="207" s="1" customFormat="1" ht="12.75" customHeight="1"/>
    <row r="208" s="1" customFormat="1" ht="12.75" customHeight="1"/>
    <row r="209" s="1" customFormat="1" ht="12.75" customHeight="1"/>
    <row r="210" s="1" customFormat="1" ht="12.75" customHeight="1"/>
    <row r="211" s="1" customFormat="1" ht="12.75" customHeight="1"/>
    <row r="212" s="1" customFormat="1" ht="12.75" customHeight="1"/>
    <row r="213" s="1" customFormat="1" ht="12.75" customHeight="1"/>
    <row r="214" s="1" customFormat="1" ht="12.75" customHeight="1"/>
    <row r="215" s="1" customFormat="1" ht="12.75" customHeight="1"/>
    <row r="216" s="1" customFormat="1" ht="12.75" customHeight="1"/>
    <row r="217" s="1" customFormat="1" ht="12.75" customHeight="1"/>
    <row r="218" s="1" customFormat="1" ht="12.75" customHeight="1"/>
    <row r="219" s="1" customFormat="1" ht="12.75" customHeight="1"/>
    <row r="220" s="1" customFormat="1" ht="12.75" customHeight="1"/>
    <row r="221" s="1" customFormat="1" ht="12.75" customHeight="1"/>
    <row r="222" s="1" customFormat="1" ht="12.75" customHeight="1"/>
    <row r="223" s="1" customFormat="1" ht="12.75" customHeight="1"/>
    <row r="224" s="1" customFormat="1" ht="12.75" customHeight="1"/>
    <row r="225" s="1" customFormat="1" ht="12.75" customHeight="1"/>
    <row r="226" s="1" customFormat="1" ht="12.75" customHeight="1"/>
    <row r="227" s="1" customFormat="1" ht="12.75" customHeight="1"/>
    <row r="228" s="1" customFormat="1" ht="12.75" customHeight="1"/>
    <row r="229" s="1" customFormat="1" ht="12.75" customHeight="1"/>
    <row r="230" s="1" customFormat="1" ht="12.75" customHeight="1"/>
    <row r="231" s="1" customFormat="1" ht="12.75" customHeight="1"/>
    <row r="232" s="1" customFormat="1" ht="12.75" customHeight="1"/>
    <row r="233" s="1" customFormat="1" ht="12.75" customHeight="1"/>
    <row r="234" s="1" customFormat="1" ht="12.75" customHeight="1"/>
    <row r="235" s="1" customFormat="1" ht="12.75" customHeight="1"/>
    <row r="236" s="1" customFormat="1" ht="12.75" customHeight="1"/>
    <row r="237" s="1" customFormat="1" ht="12.75" customHeight="1"/>
    <row r="238" s="1" customFormat="1" ht="12.75" customHeight="1"/>
    <row r="239" s="1" customFormat="1" ht="12.75" customHeight="1"/>
    <row r="240" s="1" customFormat="1" ht="12.75" customHeight="1"/>
    <row r="241" s="1" customFormat="1" ht="12.75" customHeight="1"/>
    <row r="242" s="1" customFormat="1" ht="12.75" customHeight="1"/>
    <row r="243" s="1" customFormat="1" ht="12.75" customHeight="1"/>
    <row r="244" s="1" customFormat="1" ht="12.75" customHeight="1"/>
    <row r="245" s="1" customFormat="1" ht="12.75" customHeight="1"/>
    <row r="246" s="1" customFormat="1" ht="12.75" customHeight="1"/>
    <row r="247" s="1" customFormat="1" ht="12.75" customHeight="1"/>
    <row r="248" s="1" customFormat="1" ht="12.75" customHeight="1"/>
    <row r="249" s="1" customFormat="1" ht="12.75" customHeight="1"/>
    <row r="250" s="1" customFormat="1" ht="12.75" customHeight="1"/>
    <row r="251" s="1" customFormat="1" ht="12.75" customHeight="1"/>
    <row r="252" s="1" customFormat="1" ht="12.75" customHeight="1"/>
    <row r="253" s="1" customFormat="1" ht="12.75" customHeight="1"/>
    <row r="254" s="1" customFormat="1" ht="12.75" customHeight="1"/>
    <row r="255" s="1" customFormat="1" ht="12.75" customHeight="1"/>
    <row r="256" s="1" customFormat="1" ht="12.75" customHeight="1"/>
    <row r="257" s="1" customFormat="1" ht="12.75" customHeight="1"/>
    <row r="258" s="1" customFormat="1" ht="12.75" customHeight="1"/>
    <row r="259" s="1" customFormat="1" ht="12.75" customHeight="1"/>
    <row r="260" s="1" customFormat="1" ht="12.75" customHeight="1"/>
    <row r="261" s="1" customFormat="1" ht="12.75" customHeight="1"/>
    <row r="262" s="1" customFormat="1" ht="12.75" customHeight="1"/>
    <row r="263" s="1" customFormat="1" ht="12.75" customHeight="1"/>
    <row r="264" s="1" customFormat="1" ht="12.75" customHeight="1"/>
    <row r="265" s="1" customFormat="1" ht="12.75" customHeight="1"/>
    <row r="266" s="1" customFormat="1" ht="12.75" customHeight="1"/>
    <row r="267" s="1" customFormat="1" ht="12.75" customHeight="1"/>
    <row r="268" s="1" customFormat="1" ht="12.75" customHeight="1"/>
    <row r="269" s="1" customFormat="1" ht="12.75" customHeight="1"/>
    <row r="270" s="1" customFormat="1" ht="12.75" customHeight="1"/>
    <row r="271" s="1" customFormat="1" ht="12.75" customHeight="1"/>
    <row r="272" s="1" customFormat="1" ht="12.75" customHeight="1"/>
    <row r="273" s="1" customFormat="1" ht="12.75" customHeight="1"/>
    <row r="274" s="1" customFormat="1" ht="12.75" customHeight="1"/>
    <row r="275" s="1" customFormat="1" ht="12.75" customHeight="1"/>
    <row r="276" s="1" customFormat="1" ht="12.75" customHeight="1"/>
    <row r="277" s="1" customFormat="1" ht="12.75" customHeight="1"/>
    <row r="278" s="1" customFormat="1" ht="12.75" customHeight="1"/>
    <row r="279" s="1" customFormat="1" ht="12.75" customHeight="1"/>
    <row r="280" s="1" customFormat="1" ht="12.75" customHeight="1"/>
    <row r="281" s="1" customFormat="1" ht="12.75" customHeight="1"/>
    <row r="282" s="1" customFormat="1" ht="12.75" customHeight="1"/>
    <row r="283" s="1" customFormat="1" ht="12.75" customHeight="1"/>
    <row r="284" s="1" customFormat="1" ht="12.75" customHeight="1"/>
    <row r="285" s="1" customFormat="1" ht="12.75" customHeight="1"/>
    <row r="286" s="1" customFormat="1" ht="12.75" customHeight="1"/>
    <row r="287" s="1" customFormat="1" ht="12.75" customHeight="1"/>
    <row r="288" s="1" customFormat="1" ht="12.75" customHeight="1"/>
    <row r="289" s="1" customFormat="1" ht="12.75" customHeight="1"/>
    <row r="290" s="1" customFormat="1" ht="12.75" customHeight="1"/>
    <row r="291" s="1" customFormat="1" ht="12.75" customHeight="1"/>
    <row r="292" s="1" customFormat="1" ht="12.75" customHeight="1"/>
    <row r="293" s="1" customFormat="1" ht="12.75" customHeight="1"/>
    <row r="294" s="1" customFormat="1" ht="12.75" customHeight="1"/>
    <row r="295" s="1" customFormat="1" ht="12.75" customHeight="1"/>
    <row r="296" s="1" customFormat="1" ht="12.75" customHeight="1"/>
    <row r="297" s="1" customFormat="1" ht="12.75" customHeight="1"/>
    <row r="298" s="1" customFormat="1" ht="12.75" customHeight="1"/>
    <row r="299" s="1" customFormat="1" ht="12.75" customHeight="1"/>
    <row r="300" s="1" customFormat="1" ht="12.75" customHeight="1"/>
    <row r="301" s="1" customFormat="1" ht="12.75" customHeight="1"/>
    <row r="302" s="1" customFormat="1" ht="12.75" customHeight="1"/>
    <row r="303" s="1" customFormat="1" ht="12.75" customHeight="1"/>
    <row r="304" s="1" customFormat="1" ht="12.75" customHeight="1"/>
    <row r="305" s="1" customFormat="1" ht="12.75" customHeight="1"/>
    <row r="306" s="1" customFormat="1" ht="12.75" customHeight="1"/>
    <row r="307" s="1" customFormat="1" ht="12.75" customHeight="1"/>
    <row r="308" s="1" customFormat="1" ht="12.75" customHeight="1"/>
    <row r="309" s="1" customFormat="1" ht="12.75" customHeight="1"/>
    <row r="310" s="1" customFormat="1" ht="12.75" customHeight="1"/>
    <row r="311" s="1" customFormat="1" ht="12.75" customHeight="1"/>
    <row r="312" s="1" customFormat="1" ht="12.75" customHeight="1"/>
    <row r="313" s="1" customFormat="1" ht="12.75" customHeight="1"/>
    <row r="314" s="1" customFormat="1" ht="12.75" customHeight="1"/>
    <row r="315" s="1" customFormat="1" ht="12.75" customHeight="1"/>
    <row r="316" s="1" customFormat="1" ht="12.75" customHeight="1"/>
    <row r="317" s="1" customFormat="1" ht="12.75" customHeight="1"/>
    <row r="318" s="1" customFormat="1" ht="12.75" customHeight="1"/>
    <row r="319" s="1" customFormat="1" ht="12.75" customHeight="1"/>
    <row r="320" s="1" customFormat="1" ht="12.75" customHeight="1"/>
    <row r="321" s="1" customFormat="1" ht="12.75" customHeight="1"/>
    <row r="322" s="1" customFormat="1" ht="12.75" customHeight="1"/>
    <row r="323" s="1" customFormat="1" ht="12.75" customHeight="1"/>
    <row r="324" s="1" customFormat="1" ht="12.75" customHeight="1"/>
    <row r="325" s="1" customFormat="1" ht="12.75" customHeight="1"/>
    <row r="326" s="1" customFormat="1" ht="12.75" customHeight="1"/>
    <row r="327" s="1" customFormat="1" ht="12.75" customHeight="1"/>
    <row r="328" s="1" customFormat="1" ht="12.75" customHeight="1"/>
    <row r="329" s="1" customFormat="1" ht="12.75" customHeight="1"/>
    <row r="330" s="1" customFormat="1" ht="12.75" customHeight="1"/>
    <row r="331" s="1" customFormat="1" ht="12.75" customHeight="1"/>
    <row r="332" s="1" customFormat="1" ht="12.75" customHeight="1"/>
    <row r="333" s="1" customFormat="1" ht="12.75" customHeight="1"/>
    <row r="334" s="1" customFormat="1" ht="12.75" customHeight="1"/>
    <row r="335" s="1" customFormat="1" ht="12.75" customHeight="1"/>
    <row r="336" s="1" customFormat="1" ht="12.75" customHeight="1"/>
    <row r="337" s="1" customFormat="1" ht="12.75" customHeight="1"/>
    <row r="338" s="1" customFormat="1" ht="12.75" customHeight="1"/>
    <row r="339" s="1" customFormat="1" ht="12.75" customHeight="1"/>
    <row r="340" s="1" customFormat="1" ht="12.75" customHeight="1"/>
    <row r="341" s="1" customFormat="1" ht="12.75" customHeight="1"/>
    <row r="342" s="1" customFormat="1" ht="12.75" customHeight="1"/>
    <row r="343" s="1" customFormat="1" ht="12.75" customHeight="1"/>
    <row r="344" s="1" customFormat="1" ht="12.75" customHeight="1"/>
    <row r="345" s="1" customFormat="1" ht="12.75" customHeight="1"/>
    <row r="346" s="1" customFormat="1" ht="12.75" customHeight="1"/>
    <row r="347" s="1" customFormat="1" ht="12.75" customHeight="1"/>
    <row r="348" s="1" customFormat="1" ht="12.75" customHeight="1"/>
    <row r="349" s="1" customFormat="1" ht="12.75" customHeight="1"/>
    <row r="350" s="1" customFormat="1" ht="12.75" customHeight="1"/>
    <row r="351" s="1" customFormat="1" ht="12.75" customHeight="1"/>
    <row r="352" s="1" customFormat="1" ht="12.75" customHeight="1"/>
    <row r="353" s="1" customFormat="1" ht="12.75" customHeight="1"/>
    <row r="354" s="1" customFormat="1" ht="12.75" customHeight="1"/>
    <row r="355" s="1" customFormat="1" ht="12.75" customHeight="1"/>
    <row r="356" s="1" customFormat="1" ht="12.75" customHeight="1"/>
    <row r="357" s="1" customFormat="1" ht="12.75" customHeight="1"/>
    <row r="358" s="1" customFormat="1" ht="12.75" customHeight="1"/>
    <row r="359" s="1" customFormat="1" ht="12.75" customHeight="1"/>
    <row r="360" s="1" customFormat="1" ht="12.75" customHeight="1"/>
    <row r="361" s="1" customFormat="1" ht="12.75" customHeight="1"/>
    <row r="362" s="1" customFormat="1" ht="12.75" customHeight="1"/>
    <row r="363" s="1" customFormat="1" ht="12.75" customHeight="1"/>
    <row r="364" s="1" customFormat="1" ht="12.75" customHeight="1"/>
    <row r="365" s="1" customFormat="1" ht="12.75" customHeight="1"/>
    <row r="366" s="1" customFormat="1" ht="12.75" customHeight="1"/>
    <row r="367" s="1" customFormat="1" ht="12.75" customHeight="1"/>
    <row r="368" s="1" customFormat="1" ht="12.75" customHeight="1"/>
    <row r="369" s="1" customFormat="1" ht="12.75" customHeight="1"/>
    <row r="370" s="1" customFormat="1" ht="12.75" customHeight="1"/>
    <row r="371" s="1" customFormat="1" ht="12.75" customHeight="1"/>
    <row r="372" s="1" customFormat="1" ht="12.75" customHeight="1"/>
    <row r="373" s="1" customFormat="1" ht="12.75" customHeight="1"/>
    <row r="374" s="1" customFormat="1" ht="12.75" customHeight="1"/>
    <row r="375" s="1" customFormat="1" ht="12.75" customHeight="1"/>
    <row r="376" s="1" customFormat="1" ht="12.75" customHeight="1"/>
    <row r="377" s="1" customFormat="1" ht="12.75" customHeight="1"/>
    <row r="378" s="1" customFormat="1" ht="12.75" customHeight="1"/>
    <row r="379" s="1" customFormat="1" ht="12.75" customHeight="1"/>
    <row r="380" s="1" customFormat="1" ht="12.75" customHeight="1"/>
    <row r="381" s="1" customFormat="1" ht="12.75" customHeight="1"/>
    <row r="382" s="1" customFormat="1" ht="12.75" customHeight="1"/>
    <row r="383" s="1" customFormat="1" ht="12.75" customHeight="1"/>
    <row r="384" s="1" customFormat="1" ht="12.75" customHeight="1"/>
    <row r="385" s="1" customFormat="1" ht="12.75" customHeight="1"/>
    <row r="386" s="1" customFormat="1" ht="12.75" customHeight="1"/>
    <row r="387" s="1" customFormat="1" ht="12.75" customHeight="1"/>
    <row r="388" s="1" customFormat="1" ht="12.75" customHeight="1"/>
    <row r="389" s="1" customFormat="1" ht="12.75" customHeight="1"/>
    <row r="390" s="1" customFormat="1" ht="12.75" customHeight="1"/>
    <row r="391" s="1" customFormat="1" ht="12.75" customHeight="1"/>
    <row r="392" s="1" customFormat="1" ht="12.75" customHeight="1"/>
    <row r="393" s="1" customFormat="1" ht="12.75" customHeight="1"/>
    <row r="394" s="1" customFormat="1" ht="12.75" customHeight="1"/>
    <row r="395" s="1" customFormat="1" ht="12.75" customHeight="1"/>
    <row r="396" s="1" customFormat="1" ht="12.75" customHeight="1"/>
    <row r="397" s="1" customFormat="1" ht="12.75" customHeight="1"/>
    <row r="398" s="1" customFormat="1" ht="12.75" customHeight="1"/>
    <row r="399" s="1" customFormat="1" ht="12.75" customHeight="1"/>
    <row r="400" s="1" customFormat="1" ht="12.75" customHeight="1"/>
    <row r="401" s="1" customFormat="1" ht="12.75" customHeight="1"/>
    <row r="402" s="1" customFormat="1" ht="12.75" customHeight="1"/>
    <row r="403" s="1" customFormat="1" ht="12.75" customHeight="1"/>
    <row r="404" s="1" customFormat="1" ht="12.75" customHeight="1"/>
    <row r="405" s="1" customFormat="1" ht="12.75" customHeight="1"/>
    <row r="406" s="1" customFormat="1" ht="12.75" customHeight="1"/>
    <row r="407" s="1" customFormat="1" ht="12.75" customHeight="1"/>
    <row r="408" s="1" customFormat="1" ht="12.75" customHeight="1"/>
    <row r="409" s="1" customFormat="1" ht="12.75" customHeight="1"/>
    <row r="410" s="1" customFormat="1" ht="12.75" customHeight="1"/>
    <row r="411" s="1" customFormat="1" ht="12.75" customHeight="1"/>
    <row r="412" s="1" customFormat="1" ht="12.75" customHeight="1"/>
    <row r="413" s="1" customFormat="1" ht="12.75" customHeight="1"/>
    <row r="414" s="1" customFormat="1" ht="12.75" customHeight="1"/>
    <row r="415" s="1" customFormat="1" ht="12.75" customHeight="1"/>
    <row r="416" s="1" customFormat="1" ht="12.75" customHeight="1"/>
    <row r="417" s="1" customFormat="1" ht="12.75" customHeight="1"/>
    <row r="418" s="1" customFormat="1" ht="12.75" customHeight="1"/>
    <row r="419" s="1" customFormat="1" ht="12.75" customHeight="1"/>
    <row r="420" s="1" customFormat="1" ht="12.75" customHeight="1"/>
    <row r="421" s="1" customFormat="1" ht="12.75" customHeight="1"/>
    <row r="422" s="1" customFormat="1" ht="12.75" customHeight="1"/>
    <row r="423" s="1" customFormat="1" ht="12.75" customHeight="1"/>
    <row r="424" s="1" customFormat="1" ht="12.75" customHeight="1"/>
    <row r="425" s="1" customFormat="1" ht="12.75" customHeight="1"/>
    <row r="426" s="1" customFormat="1" ht="12.75" customHeight="1"/>
    <row r="427" s="1" customFormat="1" ht="12.75" customHeight="1"/>
    <row r="428" s="1" customFormat="1" ht="12.75" customHeight="1"/>
    <row r="429" s="1" customFormat="1" ht="12.75" customHeight="1"/>
    <row r="430" s="1" customFormat="1" ht="12.75" customHeight="1"/>
    <row r="431" s="1" customFormat="1" ht="12.75" customHeight="1"/>
    <row r="432" s="1" customFormat="1" ht="12.75" customHeight="1"/>
    <row r="433" s="1" customFormat="1" ht="12.75" customHeight="1"/>
    <row r="434" s="1" customFormat="1" ht="12.75" customHeight="1"/>
    <row r="435" s="1" customFormat="1" ht="12.75" customHeight="1"/>
    <row r="436" s="1" customFormat="1" ht="12.75" customHeight="1"/>
    <row r="437" s="1" customFormat="1" ht="12.75" customHeight="1"/>
    <row r="438" s="1" customFormat="1" ht="12.75" customHeight="1"/>
    <row r="439" s="1" customFormat="1" ht="12.75" customHeight="1"/>
    <row r="440" s="1" customFormat="1" ht="12.75" customHeight="1"/>
    <row r="441" s="1" customFormat="1" ht="12.75" customHeight="1"/>
    <row r="442" s="1" customFormat="1" ht="12.75" customHeight="1"/>
    <row r="443" s="1" customFormat="1" ht="12.75" customHeight="1"/>
    <row r="444" s="1" customFormat="1" ht="12.75" customHeight="1"/>
    <row r="445" s="1" customFormat="1" ht="12.75" customHeight="1"/>
    <row r="446" s="1" customFormat="1" ht="12.75" customHeight="1"/>
    <row r="447" s="1" customFormat="1" ht="12.75" customHeight="1"/>
    <row r="448" s="1" customFormat="1" ht="12.75" customHeight="1"/>
    <row r="449" s="1" customFormat="1" ht="12.75" customHeight="1"/>
    <row r="450" s="1" customFormat="1" ht="12.75" customHeight="1"/>
    <row r="451" s="1" customFormat="1" ht="12.75" customHeight="1"/>
    <row r="452" s="1" customFormat="1" ht="12.75" customHeight="1"/>
    <row r="453" s="1" customFormat="1" ht="12.75" customHeight="1"/>
    <row r="454" s="1" customFormat="1" ht="12.75" customHeight="1"/>
    <row r="455" s="1" customFormat="1" ht="12.75" customHeight="1"/>
    <row r="456" s="1" customFormat="1" ht="12.75" customHeight="1"/>
    <row r="457" s="1" customFormat="1" ht="12.75" customHeight="1"/>
    <row r="458" s="1" customFormat="1" ht="12.75" customHeight="1"/>
    <row r="459" s="1" customFormat="1" ht="12.75" customHeight="1"/>
    <row r="460" s="1" customFormat="1" ht="12.75" customHeight="1"/>
    <row r="461" s="1" customFormat="1" ht="12.75" customHeight="1"/>
    <row r="462" s="1" customFormat="1" ht="12.75" customHeight="1"/>
    <row r="463" s="1" customFormat="1" ht="12.75" customHeight="1"/>
    <row r="464" s="1" customFormat="1" ht="12.75" customHeight="1"/>
    <row r="465" s="1" customFormat="1" ht="12.75" customHeight="1"/>
    <row r="466" s="1" customFormat="1" ht="12.75" customHeight="1"/>
    <row r="467" s="1" customFormat="1" ht="12.75" customHeight="1"/>
    <row r="468" s="1" customFormat="1" ht="12.75" customHeight="1"/>
    <row r="469" s="1" customFormat="1" ht="12.75" customHeight="1"/>
    <row r="470" s="1" customFormat="1" ht="12.75" customHeight="1"/>
    <row r="471" s="1" customFormat="1" ht="12.75" customHeight="1"/>
    <row r="472" s="1" customFormat="1" ht="12.75" customHeight="1"/>
    <row r="473" s="1" customFormat="1" ht="12.75" customHeight="1"/>
    <row r="474" s="1" customFormat="1" ht="12.75" customHeight="1"/>
    <row r="475" s="1" customFormat="1" ht="12.75" customHeight="1"/>
    <row r="476" s="1" customFormat="1" ht="12.75" customHeight="1"/>
    <row r="477" s="1" customFormat="1" ht="12.75" customHeight="1"/>
    <row r="478" s="1" customFormat="1" ht="12.75" customHeight="1"/>
    <row r="479" s="1" customFormat="1" ht="12.75" customHeight="1"/>
    <row r="480" s="1" customFormat="1" ht="12.75" customHeight="1"/>
    <row r="481" s="1" customFormat="1" ht="12.75" customHeight="1"/>
    <row r="482" s="1" customFormat="1" ht="12.75" customHeight="1"/>
    <row r="483" s="1" customFormat="1" ht="12.75" customHeight="1"/>
    <row r="484" s="1" customFormat="1" ht="12.75" customHeight="1"/>
    <row r="485" s="1" customFormat="1" ht="12.75" customHeight="1"/>
    <row r="486" s="1" customFormat="1" ht="12.75" customHeight="1"/>
    <row r="487" s="1" customFormat="1" ht="12.75" customHeight="1"/>
    <row r="488" s="1" customFormat="1" ht="12.75" customHeight="1"/>
    <row r="489" s="1" customFormat="1" ht="12.75" customHeight="1"/>
    <row r="490" s="1" customFormat="1" ht="12.75" customHeight="1"/>
    <row r="491" s="1" customFormat="1" ht="12.75" customHeight="1"/>
    <row r="492" s="1" customFormat="1" ht="12.75" customHeight="1"/>
    <row r="493" s="1" customFormat="1" ht="12.75" customHeight="1"/>
    <row r="494" s="1" customFormat="1" ht="12.75" customHeight="1"/>
    <row r="495" s="1" customFormat="1" ht="12.75" customHeight="1"/>
    <row r="496" s="1" customFormat="1" ht="12.75" customHeight="1"/>
    <row r="497" s="1" customFormat="1" ht="12.75" customHeight="1"/>
    <row r="498" s="1" customFormat="1" ht="12.75" customHeight="1"/>
    <row r="499" s="1" customFormat="1" ht="12.75" customHeight="1"/>
    <row r="500" s="1" customFormat="1" ht="12.75" customHeight="1"/>
    <row r="501" s="1" customFormat="1" ht="12.75" customHeight="1"/>
    <row r="502" s="1" customFormat="1" ht="12.75" customHeight="1"/>
    <row r="503" s="1" customFormat="1" ht="12.75" customHeight="1"/>
    <row r="504" s="1" customFormat="1" ht="12.75" customHeight="1"/>
    <row r="505" s="1" customFormat="1" ht="12.75" customHeight="1"/>
    <row r="506" s="1" customFormat="1" ht="12.75" customHeight="1"/>
    <row r="507" s="1" customFormat="1" ht="12.75" customHeight="1"/>
    <row r="508" s="1" customFormat="1" ht="12.75" customHeight="1"/>
    <row r="509" s="1" customFormat="1" ht="12.75" customHeight="1"/>
    <row r="510" s="1" customFormat="1" ht="12.75" customHeight="1"/>
    <row r="511" s="1" customFormat="1" ht="12.75" customHeight="1"/>
    <row r="512" s="1" customFormat="1" ht="12.75" customHeight="1"/>
    <row r="513" s="1" customFormat="1" ht="12.75" customHeight="1"/>
    <row r="514" s="1" customFormat="1" ht="12.75" customHeight="1"/>
    <row r="515" s="1" customFormat="1" ht="12.75" customHeight="1"/>
    <row r="516" s="1" customFormat="1" ht="12.75" customHeight="1"/>
    <row r="517" s="1" customFormat="1" ht="12.75" customHeight="1"/>
    <row r="518" s="1" customFormat="1" ht="12.75" customHeight="1"/>
    <row r="519" s="1" customFormat="1" ht="12.75" customHeight="1"/>
    <row r="520" s="1" customFormat="1" ht="12.75" customHeight="1"/>
    <row r="521" s="1" customFormat="1" ht="12.75" customHeight="1"/>
    <row r="522" s="1" customFormat="1" ht="12.75" customHeight="1"/>
    <row r="523" s="1" customFormat="1" ht="12.75" customHeight="1"/>
    <row r="524" s="1" customFormat="1" ht="12.75" customHeight="1"/>
    <row r="525" s="1" customFormat="1" ht="12.75" customHeight="1"/>
    <row r="526" s="1" customFormat="1" ht="12.75" customHeight="1"/>
    <row r="527" s="1" customFormat="1" ht="12.75" customHeight="1"/>
    <row r="528" s="1" customFormat="1" ht="12.75" customHeight="1"/>
    <row r="529" s="1" customFormat="1" ht="12.75" customHeight="1"/>
    <row r="530" s="1" customFormat="1" ht="12.75" customHeight="1"/>
    <row r="531" s="1" customFormat="1" ht="12.75" customHeight="1"/>
    <row r="532" s="1" customFormat="1" ht="12.75" customHeight="1"/>
    <row r="533" s="1" customFormat="1" ht="12.75" customHeight="1"/>
    <row r="534" s="1" customFormat="1" ht="12.75" customHeight="1"/>
    <row r="535" s="1" customFormat="1" ht="12.75" customHeight="1"/>
    <row r="536" s="1" customFormat="1" ht="12.75" customHeight="1"/>
    <row r="537" s="1" customFormat="1" ht="12.75" customHeight="1"/>
    <row r="538" s="1" customFormat="1" ht="12.75" customHeight="1"/>
    <row r="539" s="1" customFormat="1" ht="12.75" customHeight="1"/>
    <row r="540" s="1" customFormat="1" ht="12.75" customHeight="1"/>
    <row r="541" s="1" customFormat="1" ht="12.75" customHeight="1"/>
    <row r="542" s="1" customFormat="1" ht="12.75" customHeight="1"/>
    <row r="543" s="1" customFormat="1" ht="12.75" customHeight="1"/>
    <row r="544" s="1" customFormat="1" ht="12.75" customHeight="1"/>
    <row r="545" s="1" customFormat="1" ht="12.75" customHeight="1"/>
    <row r="546" s="1" customFormat="1" ht="12.75" customHeight="1"/>
    <row r="547" s="1" customFormat="1" ht="12.75" customHeight="1"/>
    <row r="548" s="1" customFormat="1" ht="12.75" customHeight="1"/>
    <row r="549" s="1" customFormat="1" ht="12.75" customHeight="1"/>
    <row r="550" s="1" customFormat="1" ht="12.75" customHeight="1"/>
    <row r="551" s="1" customFormat="1" ht="12.75" customHeight="1"/>
    <row r="552" s="1" customFormat="1" ht="12.75" customHeight="1"/>
    <row r="553" s="1" customFormat="1" ht="12.75" customHeight="1"/>
    <row r="554" s="1" customFormat="1" ht="12.75" customHeight="1"/>
    <row r="555" s="1" customFormat="1" ht="12.75" customHeight="1"/>
    <row r="556" s="1" customFormat="1" ht="12.75" customHeight="1"/>
    <row r="557" s="1" customFormat="1" ht="12.75" customHeight="1"/>
    <row r="558" s="1" customFormat="1" ht="12.75" customHeight="1"/>
    <row r="559" s="1" customFormat="1" ht="12.75" customHeight="1"/>
    <row r="560" s="1" customFormat="1" ht="12.75" customHeight="1"/>
    <row r="561" s="1" customFormat="1" ht="12.75" customHeight="1"/>
    <row r="562" s="1" customFormat="1" ht="12.75" customHeight="1"/>
    <row r="563" s="1" customFormat="1" ht="12.75" customHeight="1"/>
    <row r="564" s="1" customFormat="1" ht="12.75" customHeight="1"/>
    <row r="565" s="1" customFormat="1" ht="12.75" customHeight="1"/>
    <row r="566" s="1" customFormat="1" ht="12.75" customHeight="1"/>
    <row r="567" s="1" customFormat="1" ht="12.75" customHeight="1"/>
    <row r="568" s="1" customFormat="1" ht="12.75" customHeight="1"/>
    <row r="569" s="1" customFormat="1" ht="12.75" customHeight="1"/>
    <row r="570" s="1" customFormat="1" ht="12.75" customHeight="1"/>
    <row r="571" s="1" customFormat="1" ht="12.75" customHeight="1"/>
    <row r="572" s="1" customFormat="1" ht="12.75" customHeight="1"/>
    <row r="573" s="1" customFormat="1" ht="12.75" customHeight="1"/>
    <row r="574" s="1" customFormat="1" ht="12.75" customHeight="1"/>
    <row r="575" s="1" customFormat="1" ht="12.75" customHeight="1"/>
    <row r="576" s="1" customFormat="1" ht="12.75" customHeight="1"/>
    <row r="577" s="1" customFormat="1" ht="12.75" customHeight="1"/>
    <row r="578" s="1" customFormat="1" ht="12.75" customHeight="1"/>
    <row r="579" s="1" customFormat="1" ht="12.75" customHeight="1"/>
    <row r="580" s="1" customFormat="1" ht="12.75" customHeight="1"/>
    <row r="581" s="1" customFormat="1" ht="12.75" customHeight="1"/>
    <row r="582" s="1" customFormat="1" ht="12.75" customHeight="1"/>
    <row r="583" s="1" customFormat="1" ht="12.75" customHeight="1"/>
    <row r="584" s="1" customFormat="1" ht="12.75" customHeight="1"/>
    <row r="585" s="1" customFormat="1" ht="12.75" customHeight="1"/>
    <row r="586" s="1" customFormat="1" ht="12.75" customHeight="1"/>
    <row r="587" s="1" customFormat="1" ht="12.75" customHeight="1"/>
    <row r="588" s="1" customFormat="1" ht="12.75" customHeight="1"/>
    <row r="589" s="1" customFormat="1" ht="12.75" customHeight="1"/>
    <row r="590" s="1" customFormat="1" ht="12.75" customHeight="1"/>
    <row r="591" s="1" customFormat="1" ht="12.75" customHeight="1"/>
    <row r="592" s="1" customFormat="1" ht="12.75" customHeight="1"/>
    <row r="593" s="1" customFormat="1" ht="12.75" customHeight="1"/>
    <row r="594" s="1" customFormat="1" ht="12.75" customHeight="1"/>
    <row r="595" s="1" customFormat="1" ht="12.75" customHeight="1"/>
    <row r="596" s="1" customFormat="1" ht="12.75" customHeight="1"/>
    <row r="597" s="1" customFormat="1" ht="12.75" customHeight="1"/>
    <row r="598" s="1" customFormat="1" ht="12.75" customHeight="1"/>
    <row r="599" s="1" customFormat="1" ht="12.75" customHeight="1"/>
    <row r="600" s="1" customFormat="1" ht="12.75" customHeight="1"/>
    <row r="601" s="1" customFormat="1" ht="12.75" customHeight="1"/>
    <row r="602" s="1" customFormat="1" ht="12.75" customHeight="1"/>
    <row r="603" s="1" customFormat="1" ht="12.75" customHeight="1"/>
    <row r="604" s="1" customFormat="1" ht="12.75" customHeight="1"/>
    <row r="605" s="1" customFormat="1" ht="12.75" customHeight="1"/>
    <row r="606" s="1" customFormat="1" ht="12.75" customHeight="1"/>
    <row r="607" s="1" customFormat="1" ht="12.75" customHeight="1"/>
    <row r="608" s="1" customFormat="1" ht="12.75" customHeight="1"/>
    <row r="609" s="1" customFormat="1" ht="12.75" customHeight="1"/>
    <row r="610" s="1" customFormat="1" ht="12.75" customHeight="1"/>
    <row r="611" s="1" customFormat="1" ht="12.75" customHeight="1"/>
    <row r="612" s="1" customFormat="1" ht="12.75" customHeight="1"/>
    <row r="613" s="1" customFormat="1" ht="12.75" customHeight="1"/>
    <row r="614" s="1" customFormat="1" ht="12.75" customHeight="1"/>
    <row r="615" s="1" customFormat="1" ht="12.75" customHeight="1"/>
    <row r="616" s="1" customFormat="1" ht="12.75" customHeight="1"/>
    <row r="617" s="1" customFormat="1" ht="12.75" customHeight="1"/>
    <row r="618" s="1" customFormat="1" ht="12.75" customHeight="1"/>
    <row r="619" s="1" customFormat="1" ht="12.75" customHeight="1"/>
    <row r="620" s="1" customFormat="1" ht="12.75" customHeight="1"/>
    <row r="621" s="1" customFormat="1" ht="12.75" customHeight="1"/>
    <row r="622" s="1" customFormat="1" ht="12.75" customHeight="1"/>
    <row r="623" s="1" customFormat="1" ht="12.75" customHeight="1"/>
    <row r="624" s="1" customFormat="1" ht="12.75" customHeight="1"/>
    <row r="625" s="1" customFormat="1" ht="12.75" customHeight="1"/>
    <row r="626" s="1" customFormat="1" ht="12.75" customHeight="1"/>
    <row r="627" s="1" customFormat="1" ht="12.75" customHeight="1"/>
    <row r="628" s="1" customFormat="1" ht="12.75" customHeight="1"/>
    <row r="629" s="1" customFormat="1" ht="12.75" customHeight="1"/>
    <row r="630" s="1" customFormat="1" ht="12.75" customHeight="1"/>
    <row r="631" s="1" customFormat="1" ht="12.75" customHeight="1"/>
    <row r="632" s="1" customFormat="1" ht="12.75" customHeight="1"/>
    <row r="633" s="1" customFormat="1" ht="12.75" customHeight="1"/>
    <row r="634" s="1" customFormat="1" ht="12.75" customHeight="1"/>
    <row r="635" s="1" customFormat="1" ht="12.75" customHeight="1"/>
    <row r="636" s="1" customFormat="1" ht="12.75" customHeight="1"/>
    <row r="637" s="1" customFormat="1" ht="12.75" customHeight="1"/>
    <row r="638" s="1" customFormat="1" ht="12.75" customHeight="1"/>
    <row r="639" s="1" customFormat="1" ht="12.75" customHeight="1"/>
    <row r="640" s="1" customFormat="1" ht="12.75" customHeight="1"/>
    <row r="641" s="1" customFormat="1" ht="12.75" customHeight="1"/>
    <row r="642" s="1" customFormat="1" ht="12.75" customHeight="1"/>
    <row r="643" s="1" customFormat="1" ht="12.75" customHeight="1"/>
    <row r="644" s="1" customFormat="1" ht="12.75" customHeight="1"/>
    <row r="645" s="1" customFormat="1" ht="12.75" customHeight="1"/>
    <row r="646" s="1" customFormat="1" ht="12.75" customHeight="1"/>
    <row r="647" s="1" customFormat="1" ht="12.75" customHeight="1"/>
    <row r="648" s="1" customFormat="1" ht="12.75" customHeight="1"/>
    <row r="649" s="1" customFormat="1" ht="12.75" customHeight="1"/>
    <row r="650" s="1" customFormat="1" ht="12.75" customHeight="1"/>
    <row r="651" s="1" customFormat="1" ht="12.75" customHeight="1"/>
    <row r="652" s="1" customFormat="1" ht="12.75" customHeight="1"/>
    <row r="653" s="1" customFormat="1" ht="12.75" customHeight="1"/>
    <row r="654" s="1" customFormat="1" ht="12.75" customHeight="1"/>
    <row r="655" s="1" customFormat="1" ht="12.75" customHeight="1"/>
    <row r="656" s="1" customFormat="1" ht="12.75" customHeight="1"/>
    <row r="657" s="1" customFormat="1" ht="12.75" customHeight="1"/>
    <row r="658" s="1" customFormat="1" ht="12.75" customHeight="1"/>
    <row r="659" s="1" customFormat="1" ht="12.75" customHeight="1"/>
    <row r="660" s="1" customFormat="1" ht="12.75" customHeight="1"/>
    <row r="661" s="1" customFormat="1" ht="12.75" customHeight="1"/>
    <row r="662" s="1" customFormat="1" ht="12.75" customHeight="1"/>
    <row r="663" s="1" customFormat="1" ht="12.75" customHeight="1"/>
    <row r="664" s="1" customFormat="1" ht="12.75" customHeight="1"/>
    <row r="665" s="1" customFormat="1" ht="12.75" customHeight="1"/>
    <row r="666" s="1" customFormat="1" ht="12.75" customHeight="1"/>
    <row r="667" s="1" customFormat="1" ht="12.75" customHeight="1"/>
    <row r="668" s="1" customFormat="1" ht="12.75" customHeight="1"/>
    <row r="669" s="1" customFormat="1" ht="12.75" customHeight="1"/>
    <row r="670" s="1" customFormat="1" ht="12.75" customHeight="1"/>
    <row r="671" s="1" customFormat="1" ht="12.75" customHeight="1"/>
    <row r="672" s="1" customFormat="1" ht="12.75" customHeight="1"/>
    <row r="673" s="1" customFormat="1" ht="12.75" customHeight="1"/>
    <row r="674" s="1" customFormat="1" ht="12.75" customHeight="1"/>
    <row r="675" s="1" customFormat="1" ht="12.75" customHeight="1"/>
    <row r="676" s="1" customFormat="1" ht="12.75" customHeight="1"/>
    <row r="677" s="1" customFormat="1" ht="12.75" customHeight="1"/>
    <row r="678" s="1" customFormat="1" ht="12.75" customHeight="1"/>
    <row r="679" s="1" customFormat="1" ht="12.75" customHeight="1"/>
    <row r="680" s="1" customFormat="1" ht="12.75" customHeight="1"/>
    <row r="681" s="1" customFormat="1" ht="12.75" customHeight="1"/>
    <row r="682" s="1" customFormat="1" ht="12.75" customHeight="1"/>
    <row r="683" s="1" customFormat="1" ht="12.75" customHeight="1"/>
    <row r="684" s="1" customFormat="1" ht="12.75" customHeight="1"/>
    <row r="685" s="1" customFormat="1" ht="12.75" customHeight="1"/>
    <row r="686" s="1" customFormat="1" ht="12.75" customHeight="1"/>
    <row r="687" s="1" customFormat="1" ht="12.75" customHeight="1"/>
    <row r="688" s="1" customFormat="1" ht="12.75" customHeight="1"/>
    <row r="689" s="1" customFormat="1" ht="12.75" customHeight="1"/>
    <row r="690" s="1" customFormat="1" ht="12.75" customHeight="1"/>
    <row r="691" s="1" customFormat="1" ht="12.75" customHeight="1"/>
    <row r="692" s="1" customFormat="1" ht="12.75" customHeight="1"/>
    <row r="693" s="1" customFormat="1" ht="12.75" customHeight="1"/>
    <row r="694" s="1" customFormat="1" ht="12.75" customHeight="1"/>
    <row r="695" s="1" customFormat="1" ht="12.75" customHeight="1"/>
    <row r="696" s="1" customFormat="1" ht="12.75" customHeight="1"/>
    <row r="697" s="1" customFormat="1" ht="12.75" customHeight="1"/>
    <row r="698" s="1" customFormat="1" ht="12.75" customHeight="1"/>
    <row r="699" s="1" customFormat="1" ht="12.75" customHeight="1"/>
    <row r="700" s="1" customFormat="1" ht="12.75" customHeight="1"/>
    <row r="701" s="1" customFormat="1" ht="12.75" customHeight="1"/>
    <row r="702" s="1" customFormat="1" ht="12.75" customHeight="1"/>
    <row r="703" s="1" customFormat="1" ht="12.75" customHeight="1"/>
    <row r="704" s="1" customFormat="1" ht="12.75" customHeight="1"/>
    <row r="705" s="1" customFormat="1" ht="12.75" customHeight="1"/>
    <row r="706" s="1" customFormat="1" ht="12.75" customHeight="1"/>
    <row r="707" s="1" customFormat="1" ht="12.75" customHeight="1"/>
    <row r="708" s="1" customFormat="1" ht="12.75" customHeight="1"/>
    <row r="709" s="1" customFormat="1" ht="12.75" customHeight="1"/>
    <row r="710" s="1" customFormat="1" ht="12.75" customHeight="1"/>
    <row r="711" s="1" customFormat="1" ht="12.75" customHeight="1"/>
    <row r="712" s="1" customFormat="1" ht="12.75" customHeight="1"/>
    <row r="713" s="1" customFormat="1" ht="12.75" customHeight="1"/>
    <row r="714" s="1" customFormat="1" ht="12.75" customHeight="1"/>
    <row r="715" s="1" customFormat="1" ht="12.75" customHeight="1"/>
    <row r="716" s="1" customFormat="1" ht="12.75" customHeight="1"/>
    <row r="717" s="1" customFormat="1" ht="12.75" customHeight="1"/>
    <row r="718" s="1" customFormat="1" ht="12.75" customHeight="1"/>
    <row r="719" s="1" customFormat="1" ht="12.75" customHeight="1"/>
    <row r="720" s="1" customFormat="1" ht="12.75" customHeight="1"/>
    <row r="721" s="1" customFormat="1" ht="12.75" customHeight="1"/>
    <row r="722" s="1" customFormat="1" ht="12.75" customHeight="1"/>
    <row r="723" s="1" customFormat="1" ht="12.75" customHeight="1"/>
    <row r="724" s="1" customFormat="1" ht="12.75" customHeight="1"/>
    <row r="725" s="1" customFormat="1" ht="12.75" customHeight="1"/>
    <row r="726" s="1" customFormat="1" ht="12.75" customHeight="1"/>
    <row r="727" s="1" customFormat="1" ht="12.75" customHeight="1"/>
    <row r="728" s="1" customFormat="1" ht="12.75" customHeight="1"/>
    <row r="729" s="1" customFormat="1" ht="12.75" customHeight="1"/>
    <row r="730" s="1" customFormat="1" ht="12.75" customHeight="1"/>
    <row r="731" s="1" customFormat="1" ht="12.75" customHeight="1"/>
    <row r="732" s="1" customFormat="1" ht="12.75" customHeight="1"/>
    <row r="733" s="1" customFormat="1" ht="12.75" customHeight="1"/>
    <row r="734" s="1" customFormat="1" ht="12.75" customHeight="1"/>
    <row r="735" s="1" customFormat="1" ht="12.75" customHeight="1"/>
    <row r="736" s="1" customFormat="1" ht="12.75" customHeight="1"/>
    <row r="737" s="1" customFormat="1" ht="12.75" customHeight="1"/>
    <row r="738" s="1" customFormat="1" ht="12.75" customHeight="1"/>
    <row r="739" s="1" customFormat="1" ht="12.75" customHeight="1"/>
    <row r="740" s="1" customFormat="1" ht="12.75" customHeight="1"/>
    <row r="741" s="1" customFormat="1" ht="12.75" customHeight="1"/>
    <row r="742" s="1" customFormat="1" ht="12.75" customHeight="1"/>
    <row r="743" s="1" customFormat="1" ht="12.75" customHeight="1"/>
    <row r="744" s="1" customFormat="1" ht="12.75" customHeight="1"/>
    <row r="745" s="1" customFormat="1" ht="12.75" customHeight="1"/>
    <row r="746" s="1" customFormat="1" ht="12.75" customHeight="1"/>
    <row r="747" s="1" customFormat="1" ht="12.75" customHeight="1"/>
    <row r="748" s="1" customFormat="1" ht="12.75" customHeight="1"/>
    <row r="749" s="1" customFormat="1" ht="12.75" customHeight="1"/>
    <row r="750" s="1" customFormat="1" ht="12.75" customHeight="1"/>
    <row r="751" s="1" customFormat="1" ht="12.75" customHeight="1"/>
    <row r="752" s="1" customFormat="1" ht="12.75" customHeight="1"/>
    <row r="753" s="1" customFormat="1" ht="12.75" customHeight="1"/>
    <row r="754" s="1" customFormat="1" ht="12.75" customHeight="1"/>
    <row r="755" s="1" customFormat="1" ht="12.75" customHeight="1"/>
    <row r="756" s="1" customFormat="1" ht="12.75" customHeight="1"/>
    <row r="757" s="1" customFormat="1" ht="12.75" customHeight="1"/>
    <row r="758" s="1" customFormat="1" ht="12.75" customHeight="1"/>
    <row r="759" s="1" customFormat="1" ht="12.75" customHeight="1"/>
    <row r="760" s="1" customFormat="1" ht="12.75" customHeight="1"/>
    <row r="761" s="1" customFormat="1" ht="12.75" customHeight="1"/>
    <row r="762" s="1" customFormat="1" ht="12.75" customHeight="1"/>
    <row r="763" s="1" customFormat="1" ht="12.75" customHeight="1"/>
    <row r="764" s="1" customFormat="1" ht="12.75" customHeight="1"/>
    <row r="765" s="1" customFormat="1" ht="12.75" customHeight="1"/>
    <row r="766" s="1" customFormat="1" ht="12.75" customHeight="1"/>
    <row r="767" s="1" customFormat="1" ht="12.75" customHeight="1"/>
    <row r="768" s="1" customFormat="1" ht="12.75" customHeight="1"/>
    <row r="769" s="1" customFormat="1" ht="12.75" customHeight="1"/>
    <row r="770" s="1" customFormat="1" ht="12.75" customHeight="1"/>
    <row r="771" s="1" customFormat="1" ht="12.75" customHeight="1"/>
    <row r="772" s="1" customFormat="1" ht="12.75" customHeight="1"/>
    <row r="773" s="1" customFormat="1" ht="12.75" customHeight="1"/>
    <row r="774" s="1" customFormat="1" ht="12.75" customHeight="1"/>
    <row r="775" s="1" customFormat="1" ht="12.75" customHeight="1"/>
    <row r="776" s="1" customFormat="1" ht="12.75" customHeight="1"/>
    <row r="777" s="1" customFormat="1" ht="12.75" customHeight="1"/>
    <row r="778" s="1" customFormat="1" ht="12.75" customHeight="1"/>
    <row r="779" s="1" customFormat="1" ht="12.75" customHeight="1"/>
    <row r="780" s="1" customFormat="1" ht="12.75" customHeight="1"/>
    <row r="781" s="1" customFormat="1" ht="12.75" customHeight="1"/>
    <row r="782" s="1" customFormat="1" ht="12.75" customHeight="1"/>
    <row r="783" s="1" customFormat="1" ht="12.75" customHeight="1"/>
    <row r="784" s="1" customFormat="1" ht="12.75" customHeight="1"/>
    <row r="785" s="1" customFormat="1" ht="12.75" customHeight="1"/>
    <row r="786" s="1" customFormat="1" ht="12.75" customHeight="1"/>
    <row r="787" s="1" customFormat="1" ht="12.75" customHeight="1"/>
    <row r="788" s="1" customFormat="1" ht="12.75" customHeight="1"/>
    <row r="789" s="1" customFormat="1" ht="12.75" customHeight="1"/>
    <row r="790" s="1" customFormat="1" ht="12.75" customHeight="1"/>
    <row r="791" s="1" customFormat="1" ht="12.75" customHeight="1"/>
    <row r="792" s="1" customFormat="1" ht="12.75" customHeight="1"/>
    <row r="793" s="1" customFormat="1" ht="12.75" customHeight="1"/>
    <row r="794" s="1" customFormat="1" ht="12.75" customHeight="1"/>
    <row r="795" s="1" customFormat="1" ht="12.75" customHeight="1"/>
    <row r="796" s="1" customFormat="1" ht="12.75" customHeight="1"/>
    <row r="797" s="1" customFormat="1" ht="12.75" customHeight="1"/>
    <row r="798" s="1" customFormat="1" ht="12.75" customHeight="1"/>
    <row r="799" s="1" customFormat="1" ht="12.75" customHeight="1"/>
    <row r="800" s="1" customFormat="1" ht="12.75" customHeight="1"/>
    <row r="801" s="1" customFormat="1" ht="12.75" customHeight="1"/>
    <row r="802" s="1" customFormat="1" ht="12.75" customHeight="1"/>
    <row r="803" s="1" customFormat="1" ht="12.75" customHeight="1"/>
    <row r="804" s="1" customFormat="1" ht="12.75" customHeight="1"/>
    <row r="805" s="1" customFormat="1" ht="12.75" customHeight="1"/>
    <row r="806" s="1" customFormat="1" ht="12.75" customHeight="1"/>
    <row r="807" s="1" customFormat="1" ht="12.75" customHeight="1"/>
    <row r="808" s="1" customFormat="1" ht="12.75" customHeight="1"/>
    <row r="809" s="1" customFormat="1" ht="12.75" customHeight="1"/>
    <row r="810" s="1" customFormat="1" ht="12.75" customHeight="1"/>
    <row r="811" s="1" customFormat="1" ht="12.75" customHeight="1"/>
    <row r="812" s="1" customFormat="1" ht="12.75" customHeight="1"/>
    <row r="813" s="1" customFormat="1" ht="12.75" customHeight="1"/>
    <row r="814" s="1" customFormat="1" ht="12.75" customHeight="1"/>
    <row r="815" s="1" customFormat="1" ht="12.75" customHeight="1"/>
    <row r="816" s="1" customFormat="1" ht="12.75" customHeight="1"/>
    <row r="817" s="1" customFormat="1" ht="12.75" customHeight="1"/>
    <row r="818" s="1" customFormat="1" ht="12.75" customHeight="1"/>
    <row r="819" s="1" customFormat="1" ht="12.75" customHeight="1"/>
    <row r="820" s="1" customFormat="1" ht="12.75" customHeight="1"/>
    <row r="821" s="1" customFormat="1" ht="12.75" customHeight="1"/>
    <row r="822" s="1" customFormat="1" ht="12.75" customHeight="1"/>
    <row r="823" s="1" customFormat="1" ht="12.75" customHeight="1"/>
    <row r="824" s="1" customFormat="1" ht="12.75" customHeight="1"/>
    <row r="825" s="1" customFormat="1" ht="12.75" customHeight="1"/>
    <row r="826" s="1" customFormat="1" ht="12.75" customHeight="1"/>
    <row r="827" s="1" customFormat="1" ht="12.75" customHeight="1"/>
    <row r="828" s="1" customFormat="1" ht="12.75" customHeight="1"/>
    <row r="829" s="1" customFormat="1" ht="12.75" customHeight="1"/>
    <row r="830" s="1" customFormat="1" ht="12.75" customHeight="1"/>
    <row r="831" s="1" customFormat="1" ht="12.75" customHeight="1"/>
    <row r="832" s="1" customFormat="1" ht="12.75" customHeight="1"/>
    <row r="833" s="1" customFormat="1" ht="12.75" customHeight="1"/>
    <row r="834" s="1" customFormat="1" ht="12.75" customHeight="1"/>
    <row r="835" s="1" customFormat="1" ht="12.75" customHeight="1"/>
    <row r="836" s="1" customFormat="1" ht="12.75" customHeight="1"/>
    <row r="837" s="1" customFormat="1" ht="12.75" customHeight="1"/>
    <row r="838" s="1" customFormat="1" ht="12.75" customHeight="1"/>
    <row r="839" s="1" customFormat="1" ht="12.75" customHeight="1"/>
    <row r="840" s="1" customFormat="1" ht="12.75" customHeight="1"/>
    <row r="841" s="1" customFormat="1" ht="12.75" customHeight="1"/>
    <row r="842" s="1" customFormat="1" ht="12.75" customHeight="1"/>
    <row r="843" s="1" customFormat="1" ht="12.75" customHeight="1"/>
    <row r="844" s="1" customFormat="1" ht="12.75" customHeight="1"/>
    <row r="845" s="1" customFormat="1" ht="12.75" customHeight="1"/>
    <row r="846" s="1" customFormat="1" ht="12.75" customHeight="1"/>
    <row r="847" s="1" customFormat="1" ht="12.75" customHeight="1"/>
    <row r="848" s="1" customFormat="1" ht="12.75" customHeight="1"/>
    <row r="849" s="1" customFormat="1" ht="12.75" customHeight="1"/>
    <row r="850" s="1" customFormat="1" ht="12.75" customHeight="1"/>
    <row r="851" s="1" customFormat="1" ht="12.75" customHeight="1"/>
    <row r="852" s="1" customFormat="1" ht="12.75" customHeight="1"/>
    <row r="853" s="1" customFormat="1" ht="12.75" customHeight="1"/>
    <row r="854" s="1" customFormat="1" ht="12.75" customHeight="1"/>
    <row r="855" s="1" customFormat="1" ht="12.75" customHeight="1"/>
    <row r="856" s="1" customFormat="1" ht="12.75" customHeight="1"/>
    <row r="857" s="1" customFormat="1" ht="12.75" customHeight="1"/>
    <row r="858" s="1" customFormat="1" ht="12.75" customHeight="1"/>
    <row r="859" s="1" customFormat="1" ht="12.75" customHeight="1"/>
    <row r="860" s="1" customFormat="1" ht="12.75" customHeight="1"/>
    <row r="861" s="1" customFormat="1" ht="12.75" customHeight="1"/>
    <row r="862" s="1" customFormat="1" ht="12.75" customHeight="1"/>
    <row r="863" s="1" customFormat="1" ht="12.75" customHeight="1"/>
    <row r="864" s="1" customFormat="1" ht="12.75" customHeight="1"/>
    <row r="865" s="1" customFormat="1" ht="12.75" customHeight="1"/>
    <row r="866" s="1" customFormat="1" ht="12.75" customHeight="1"/>
    <row r="867" s="1" customFormat="1" ht="12.75" customHeight="1"/>
    <row r="868" s="1" customFormat="1" ht="12.75" customHeight="1"/>
    <row r="869" s="1" customFormat="1" ht="12.75" customHeight="1"/>
    <row r="870" s="1" customFormat="1" ht="12.75" customHeight="1"/>
    <row r="871" s="1" customFormat="1" ht="12.75" customHeight="1"/>
    <row r="872" s="1" customFormat="1" ht="12.75" customHeight="1"/>
    <row r="873" s="1" customFormat="1" ht="12.75" customHeight="1"/>
    <row r="874" s="1" customFormat="1" ht="12.75" customHeight="1"/>
    <row r="875" s="1" customFormat="1" ht="12.75" customHeight="1"/>
    <row r="876" s="1" customFormat="1" ht="12.75" customHeight="1"/>
    <row r="877" s="1" customFormat="1" ht="12.75" customHeight="1"/>
    <row r="878" s="1" customFormat="1" ht="12.75" customHeight="1"/>
    <row r="879" s="1" customFormat="1" ht="12.75" customHeight="1"/>
    <row r="880" s="1" customFormat="1" ht="12.75" customHeight="1"/>
    <row r="881" s="1" customFormat="1" ht="12.75" customHeight="1"/>
    <row r="882" s="1" customFormat="1" ht="12.75" customHeight="1"/>
    <row r="883" s="1" customFormat="1" ht="12.75" customHeight="1"/>
    <row r="884" s="1" customFormat="1" ht="12.75" customHeight="1"/>
    <row r="885" s="1" customFormat="1" ht="12.75" customHeight="1"/>
    <row r="886" s="1" customFormat="1" ht="12.75" customHeight="1"/>
    <row r="887" s="1" customFormat="1" ht="12.75" customHeight="1"/>
    <row r="888" s="1" customFormat="1" ht="12.75" customHeight="1"/>
    <row r="889" s="1" customFormat="1" ht="12.75" customHeight="1"/>
    <row r="890" s="1" customFormat="1" ht="12.75" customHeight="1"/>
    <row r="891" s="1" customFormat="1" ht="12.75" customHeight="1"/>
    <row r="892" s="1" customFormat="1" ht="12.75" customHeight="1"/>
    <row r="893" s="1" customFormat="1" ht="12.75" customHeight="1"/>
    <row r="894" s="1" customFormat="1" ht="12.75" customHeight="1"/>
    <row r="895" s="1" customFormat="1" ht="12.75" customHeight="1"/>
    <row r="896" s="1" customFormat="1" ht="12.75" customHeight="1"/>
    <row r="897" s="1" customFormat="1" ht="12.75" customHeight="1"/>
    <row r="898" s="1" customFormat="1" ht="12.75" customHeight="1"/>
    <row r="899" s="1" customFormat="1" ht="12.75" customHeight="1"/>
    <row r="900" s="1" customFormat="1" ht="12.75" customHeight="1"/>
    <row r="901" s="1" customFormat="1" ht="12.75" customHeight="1"/>
    <row r="902" s="1" customFormat="1" ht="12.75" customHeight="1"/>
    <row r="903" s="1" customFormat="1" ht="12.75" customHeight="1"/>
    <row r="904" s="1" customFormat="1" ht="12.75" customHeight="1"/>
    <row r="905" s="1" customFormat="1" ht="12.75" customHeight="1"/>
    <row r="906" s="1" customFormat="1" ht="12.75" customHeight="1"/>
    <row r="907" s="1" customFormat="1" ht="12.75" customHeight="1"/>
    <row r="908" s="1" customFormat="1" ht="12.75" customHeight="1"/>
    <row r="909" s="1" customFormat="1" ht="12.75" customHeight="1"/>
    <row r="910" s="1" customFormat="1" ht="12.75" customHeight="1"/>
    <row r="911" s="1" customFormat="1" ht="12.75" customHeight="1"/>
    <row r="912" s="1" customFormat="1" ht="12.75" customHeight="1"/>
    <row r="913" s="1" customFormat="1" ht="12.75" customHeight="1"/>
    <row r="914" s="1" customFormat="1" ht="12.75" customHeight="1"/>
    <row r="915" s="1" customFormat="1" ht="12.75" customHeight="1"/>
    <row r="916" s="1" customFormat="1" ht="12.75" customHeight="1"/>
    <row r="917" s="1" customFormat="1" ht="12.75" customHeight="1"/>
    <row r="918" s="1" customFormat="1" ht="12.75" customHeight="1"/>
    <row r="919" s="1" customFormat="1" ht="12.75" customHeight="1"/>
    <row r="920" s="1" customFormat="1" ht="12.75" customHeight="1"/>
    <row r="921" s="1" customFormat="1" ht="12.75" customHeight="1"/>
    <row r="922" s="1" customFormat="1" ht="12.75" customHeight="1"/>
    <row r="923" s="1" customFormat="1" ht="12.75" customHeight="1"/>
    <row r="924" s="1" customFormat="1" ht="12.75" customHeight="1"/>
    <row r="925" s="1" customFormat="1" ht="12.75" customHeight="1"/>
    <row r="926" s="1" customFormat="1" ht="12.75" customHeight="1"/>
    <row r="927" s="1" customFormat="1" ht="12.75" customHeight="1"/>
    <row r="928" s="1" customFormat="1" ht="12.75" customHeight="1"/>
    <row r="929" s="1" customFormat="1" ht="12.75" customHeight="1"/>
    <row r="930" s="1" customFormat="1" ht="12.75" customHeight="1"/>
    <row r="931" s="1" customFormat="1" ht="12.75" customHeight="1"/>
    <row r="932" s="1" customFormat="1" ht="12.75" customHeight="1"/>
    <row r="933" s="1" customFormat="1" ht="12.75" customHeight="1"/>
    <row r="934" s="1" customFormat="1" ht="12.75" customHeight="1"/>
    <row r="935" s="1" customFormat="1" ht="12.75" customHeight="1"/>
    <row r="936" s="1" customFormat="1" ht="12.75" customHeight="1"/>
    <row r="937" s="1" customFormat="1" ht="12.75" customHeight="1"/>
    <row r="938" s="1" customFormat="1" ht="12.75" customHeight="1"/>
    <row r="939" s="1" customFormat="1" ht="12.75" customHeight="1"/>
    <row r="940" s="1" customFormat="1" ht="12.75" customHeight="1"/>
    <row r="941" s="1" customFormat="1" ht="12.75" customHeight="1"/>
    <row r="942" s="1" customFormat="1" ht="12.75" customHeight="1"/>
    <row r="943" s="1" customFormat="1" ht="12.75" customHeight="1"/>
    <row r="944" s="1" customFormat="1" ht="12.75" customHeight="1"/>
    <row r="945" s="1" customFormat="1" ht="12.75" customHeight="1"/>
    <row r="946" s="1" customFormat="1" ht="12.75" customHeight="1"/>
    <row r="947" s="1" customFormat="1" ht="12.75" customHeight="1"/>
    <row r="948" s="1" customFormat="1" ht="12.75" customHeight="1"/>
    <row r="949" s="1" customFormat="1" ht="12.75" customHeight="1"/>
    <row r="950" s="1" customFormat="1" ht="12.75" customHeight="1"/>
    <row r="951" s="1" customFormat="1" ht="12.75" customHeight="1"/>
    <row r="952" s="1" customFormat="1" ht="12.75" customHeight="1"/>
    <row r="953" s="1" customFormat="1" ht="12.75" customHeight="1"/>
    <row r="954" s="1" customFormat="1" ht="12.75" customHeight="1"/>
    <row r="955" s="1" customFormat="1" ht="12.75" customHeight="1"/>
    <row r="956" s="1" customFormat="1" ht="12.75" customHeight="1"/>
    <row r="957" s="1" customFormat="1" ht="12.75" customHeight="1"/>
    <row r="958" s="1" customFormat="1" ht="12.75" customHeight="1"/>
    <row r="959" s="1" customFormat="1" ht="12.75" customHeight="1"/>
    <row r="960" s="1" customFormat="1" ht="12.75" customHeight="1"/>
    <row r="961" s="1" customFormat="1" ht="12.75" customHeight="1"/>
    <row r="962" s="1" customFormat="1" ht="12.75" customHeight="1"/>
    <row r="963" s="1" customFormat="1" ht="12.75" customHeight="1"/>
    <row r="964" s="1" customFormat="1" ht="12.75" customHeight="1"/>
    <row r="965" s="1" customFormat="1" ht="12.75" customHeight="1"/>
    <row r="966" s="1" customFormat="1" ht="12.75" customHeight="1"/>
    <row r="967" s="1" customFormat="1" ht="12.75" customHeight="1"/>
    <row r="968" s="1" customFormat="1" ht="12.75" customHeight="1"/>
    <row r="969" s="1" customFormat="1" ht="12.75" customHeight="1"/>
    <row r="970" s="1" customFormat="1" ht="12.75" customHeight="1"/>
    <row r="971" s="1" customFormat="1" ht="12.75" customHeight="1"/>
    <row r="972" s="1" customFormat="1" ht="12.75" customHeight="1"/>
    <row r="973" s="1" customFormat="1" ht="12.75" customHeight="1"/>
    <row r="974" s="1" customFormat="1" ht="12.75" customHeight="1"/>
    <row r="975" s="1" customFormat="1" ht="12.75" customHeight="1"/>
    <row r="976" s="1" customFormat="1" ht="12.75" customHeight="1"/>
    <row r="977" s="1" customFormat="1" ht="12.75" customHeight="1"/>
    <row r="978" s="1" customFormat="1" ht="12.75" customHeight="1"/>
    <row r="979" s="1" customFormat="1" ht="12.75" customHeight="1"/>
    <row r="980" s="1" customFormat="1" ht="12.75" customHeight="1"/>
    <row r="981" s="1" customFormat="1" ht="12.75" customHeight="1"/>
    <row r="982" s="1" customFormat="1" ht="12.75" customHeight="1"/>
    <row r="983" s="1" customFormat="1" ht="12.75" customHeight="1"/>
    <row r="984" s="1" customFormat="1" ht="12.75" customHeight="1"/>
    <row r="985" s="1" customFormat="1" ht="12.75" customHeight="1"/>
    <row r="986" s="1" customFormat="1" ht="12.75" customHeight="1"/>
    <row r="987" s="1" customFormat="1" ht="12.75" customHeight="1"/>
    <row r="988" s="1" customFormat="1" ht="12.75" customHeight="1"/>
    <row r="989" s="1" customFormat="1" ht="12.75" customHeight="1"/>
    <row r="990" s="1" customFormat="1" ht="12.75" customHeight="1"/>
    <row r="991" s="1" customFormat="1" ht="12.75" customHeight="1"/>
    <row r="992" s="1" customFormat="1" ht="12.75" customHeight="1"/>
    <row r="993" s="1" customFormat="1" ht="12.75" customHeight="1"/>
    <row r="994" s="1" customFormat="1" ht="12.75" customHeight="1"/>
    <row r="995" s="1" customFormat="1" ht="12.75" customHeight="1"/>
    <row r="996" s="1" customFormat="1" ht="12.75" customHeight="1"/>
    <row r="997" s="1" customFormat="1" ht="12.75" customHeight="1"/>
    <row r="998" s="1" customFormat="1" ht="12.75" customHeight="1"/>
    <row r="999" s="1" customFormat="1" ht="12.75" customHeight="1"/>
    <row r="1000" s="1" customFormat="1" ht="12.75" customHeight="1"/>
  </sheetData>
  <mergeCells count="4">
    <mergeCell ref="C12:E12"/>
    <mergeCell ref="G12:I12"/>
    <mergeCell ref="C27:E27"/>
    <mergeCell ref="G27:I2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01"/>
  <sheetViews>
    <sheetView workbookViewId="0">
      <selection activeCell="K15" sqref="K15"/>
    </sheetView>
  </sheetViews>
  <sheetFormatPr defaultColWidth="13.3873873873874" defaultRowHeight="15" customHeight="1" outlineLevelCol="7"/>
  <cols>
    <col min="1" max="1" width="8.08108108108108" style="1" customWidth="1"/>
    <col min="2" max="2" width="19.0720720720721" style="1" customWidth="1"/>
    <col min="3" max="26" width="8.08108108108108" style="1" customWidth="1"/>
    <col min="27" max="16384" width="13.3873873873874" style="1"/>
  </cols>
  <sheetData>
    <row r="1" s="1" customFormat="1" ht="12.75" customHeight="1" spans="2:8">
      <c r="B1" s="2"/>
      <c r="C1" s="3" t="s">
        <v>511</v>
      </c>
      <c r="D1" s="4"/>
      <c r="E1" s="5" t="s">
        <v>512</v>
      </c>
      <c r="F1" s="4"/>
      <c r="G1" s="3" t="s">
        <v>513</v>
      </c>
      <c r="H1" s="4"/>
    </row>
    <row r="2" s="1" customFormat="1" ht="12.75" customHeight="1" spans="2:8">
      <c r="B2" s="2"/>
      <c r="C2" s="6" t="s">
        <v>514</v>
      </c>
      <c r="D2" s="6" t="s">
        <v>515</v>
      </c>
      <c r="E2" s="7" t="s">
        <v>514</v>
      </c>
      <c r="F2" s="7" t="s">
        <v>515</v>
      </c>
      <c r="G2" s="6" t="s">
        <v>514</v>
      </c>
      <c r="H2" s="6" t="s">
        <v>515</v>
      </c>
    </row>
    <row r="3" s="1" customFormat="1" ht="12.75" customHeight="1" spans="2:8">
      <c r="B3" s="8" t="s">
        <v>516</v>
      </c>
      <c r="C3" s="9">
        <v>1</v>
      </c>
      <c r="D3" s="9">
        <v>0</v>
      </c>
      <c r="E3" s="10">
        <v>1</v>
      </c>
      <c r="F3" s="10">
        <v>0</v>
      </c>
      <c r="G3" s="9">
        <v>1</v>
      </c>
      <c r="H3" s="9">
        <v>0</v>
      </c>
    </row>
    <row r="4" s="1" customFormat="1" ht="12.75" customHeight="1" spans="2:8">
      <c r="B4" s="8" t="s">
        <v>517</v>
      </c>
      <c r="C4" s="9">
        <v>0</v>
      </c>
      <c r="D4" s="9">
        <v>12.5</v>
      </c>
      <c r="E4" s="10">
        <v>0</v>
      </c>
      <c r="F4" s="10">
        <v>12.5</v>
      </c>
      <c r="G4" s="9">
        <v>0</v>
      </c>
      <c r="H4" s="9">
        <v>20</v>
      </c>
    </row>
    <row r="5" s="1" customFormat="1" ht="12.75" customHeight="1" spans="2:8">
      <c r="B5" s="8" t="s">
        <v>518</v>
      </c>
      <c r="C5" s="9">
        <v>1.5</v>
      </c>
      <c r="D5" s="9">
        <v>8</v>
      </c>
      <c r="E5" s="10">
        <v>1</v>
      </c>
      <c r="F5" s="10">
        <v>8</v>
      </c>
      <c r="G5" s="9">
        <v>1.5</v>
      </c>
      <c r="H5" s="9">
        <v>8</v>
      </c>
    </row>
    <row r="6" s="1" customFormat="1" ht="12.75" customHeight="1" spans="2:8">
      <c r="B6" s="8" t="s">
        <v>519</v>
      </c>
      <c r="C6" s="11">
        <v>3</v>
      </c>
      <c r="D6" s="4"/>
      <c r="E6" s="12">
        <v>2</v>
      </c>
      <c r="F6" s="4"/>
      <c r="G6" s="11">
        <v>4</v>
      </c>
      <c r="H6" s="4"/>
    </row>
    <row r="7" s="1" customFormat="1" ht="12.75" customHeight="1" spans="2:8">
      <c r="B7" s="8" t="s">
        <v>520</v>
      </c>
      <c r="C7" s="11">
        <v>1</v>
      </c>
      <c r="D7" s="4"/>
      <c r="E7" s="12">
        <v>2</v>
      </c>
      <c r="F7" s="4"/>
      <c r="G7" s="11">
        <v>3</v>
      </c>
      <c r="H7" s="4"/>
    </row>
    <row r="8" s="1" customFormat="1" ht="12.75" customHeight="1" spans="2:8">
      <c r="B8" s="13"/>
      <c r="C8" s="14"/>
      <c r="D8" s="15"/>
      <c r="E8" s="16"/>
      <c r="F8" s="15"/>
      <c r="G8" s="14"/>
      <c r="H8" s="15"/>
    </row>
    <row r="9" s="1" customFormat="1" ht="12.75" customHeight="1" spans="2:5">
      <c r="B9" s="1" t="s">
        <v>383</v>
      </c>
      <c r="C9" s="1" t="s">
        <v>511</v>
      </c>
      <c r="D9" s="1" t="s">
        <v>512</v>
      </c>
      <c r="E9" s="1" t="s">
        <v>513</v>
      </c>
    </row>
    <row r="10" s="1" customFormat="1" ht="12.75" customHeight="1" spans="2:5">
      <c r="B10" s="1" t="s">
        <v>521</v>
      </c>
      <c r="C10" s="1">
        <v>1</v>
      </c>
      <c r="D10" s="1">
        <v>1</v>
      </c>
      <c r="E10" s="1">
        <v>1</v>
      </c>
    </row>
    <row r="11" s="1" customFormat="1" ht="12.75" customHeight="1" spans="2:5">
      <c r="B11" s="1" t="s">
        <v>522</v>
      </c>
      <c r="C11" s="1">
        <v>12.5</v>
      </c>
      <c r="D11" s="1">
        <v>12.5</v>
      </c>
      <c r="E11" s="1">
        <v>20</v>
      </c>
    </row>
    <row r="12" s="1" customFormat="1" ht="12.75" customHeight="1" spans="2:5">
      <c r="B12" s="1" t="s">
        <v>523</v>
      </c>
      <c r="C12" s="1">
        <v>1.5</v>
      </c>
      <c r="D12" s="1">
        <v>1</v>
      </c>
      <c r="E12" s="1">
        <v>1</v>
      </c>
    </row>
    <row r="13" s="1" customFormat="1" ht="12.75" customHeight="1" spans="2:5">
      <c r="B13" s="17" t="s">
        <v>524</v>
      </c>
      <c r="C13" s="1">
        <v>8</v>
      </c>
      <c r="D13" s="1">
        <v>8</v>
      </c>
      <c r="E13" s="1">
        <v>8</v>
      </c>
    </row>
    <row r="14" s="1" customFormat="1" ht="12.75" customHeight="1" spans="2:5">
      <c r="B14" s="1" t="s">
        <v>525</v>
      </c>
      <c r="C14" s="1">
        <v>1</v>
      </c>
      <c r="D14" s="1">
        <v>2</v>
      </c>
      <c r="E14" s="1">
        <v>3</v>
      </c>
    </row>
    <row r="15" s="1" customFormat="1" ht="12.75" customHeight="1" spans="2:5">
      <c r="B15" s="1" t="s">
        <v>526</v>
      </c>
      <c r="C15" s="1">
        <v>1</v>
      </c>
      <c r="D15" s="1">
        <v>1</v>
      </c>
      <c r="E15" s="1">
        <v>1</v>
      </c>
    </row>
    <row r="16" s="1" customFormat="1" ht="12.75" customHeight="1" spans="2:5">
      <c r="B16" s="1" t="s">
        <v>527</v>
      </c>
      <c r="C16" s="1">
        <v>3</v>
      </c>
      <c r="D16" s="1">
        <v>2</v>
      </c>
      <c r="E16" s="1">
        <v>4</v>
      </c>
    </row>
    <row r="17" s="1" customFormat="1" ht="12.75" customHeight="1"/>
    <row r="18" s="1" customFormat="1" ht="12.75" customHeight="1"/>
    <row r="19" s="1" customFormat="1" ht="12.75" customHeight="1"/>
    <row r="20" s="1" customFormat="1" ht="12.75" customHeight="1"/>
    <row r="21" s="1" customFormat="1" ht="12.75" customHeight="1"/>
    <row r="22" s="1" customFormat="1" ht="12.75" customHeight="1"/>
    <row r="23" s="1" customFormat="1" ht="12.75" customHeight="1"/>
    <row r="24" s="1" customFormat="1" ht="12.75" customHeight="1"/>
    <row r="25" s="1" customFormat="1" ht="12.75" customHeight="1"/>
    <row r="26" s="1" customFormat="1" ht="12.75" customHeight="1"/>
    <row r="27" s="1" customFormat="1" ht="12.75" customHeight="1"/>
    <row r="28" s="1" customFormat="1" ht="12.75" customHeight="1"/>
    <row r="29" s="1" customFormat="1" ht="12.75" customHeight="1"/>
    <row r="30" s="1" customFormat="1" ht="12.75" customHeight="1"/>
    <row r="31" s="1" customFormat="1" ht="12.75" customHeight="1"/>
    <row r="32" s="1" customFormat="1" ht="12.75" customHeight="1"/>
    <row r="33" s="1" customFormat="1" ht="12.75" customHeight="1"/>
    <row r="34" s="1" customFormat="1" ht="12.75" customHeight="1"/>
    <row r="35" s="1" customFormat="1" ht="12.75" customHeight="1"/>
    <row r="36" s="1" customFormat="1" ht="12.75" customHeight="1"/>
    <row r="37" s="1" customFormat="1" ht="12.75" customHeight="1"/>
    <row r="38" s="1" customFormat="1" ht="12.75" customHeight="1"/>
    <row r="39" s="1" customFormat="1" ht="12.75" customHeight="1"/>
    <row r="40" s="1" customFormat="1" ht="12.75" customHeight="1"/>
    <row r="41" s="1" customFormat="1" ht="12.75" customHeight="1"/>
    <row r="42" s="1" customFormat="1" ht="12.75" customHeight="1"/>
    <row r="43" s="1" customFormat="1" ht="12.75" customHeight="1"/>
    <row r="44" s="1" customFormat="1" ht="12.75" customHeight="1"/>
    <row r="45" s="1" customFormat="1" ht="12.75" customHeight="1"/>
    <row r="46" s="1" customFormat="1" ht="12.75" customHeight="1"/>
    <row r="47" s="1" customFormat="1" ht="12.75" customHeight="1"/>
    <row r="48" s="1" customFormat="1" ht="12.75" customHeight="1"/>
    <row r="49" s="1" customFormat="1" ht="12.75" customHeight="1"/>
    <row r="50" s="1" customFormat="1" ht="12.75" customHeight="1"/>
    <row r="51" s="1" customFormat="1" ht="12.75" customHeight="1"/>
    <row r="52" s="1" customFormat="1" ht="12.75" customHeight="1"/>
    <row r="53" s="1" customFormat="1" ht="12.75" customHeight="1"/>
    <row r="54" s="1" customFormat="1" ht="12.75" customHeight="1"/>
    <row r="55" s="1" customFormat="1" ht="12.75" customHeight="1"/>
    <row r="56" s="1" customFormat="1" ht="12.75" customHeight="1"/>
    <row r="57" s="1" customFormat="1" ht="12.75" customHeight="1"/>
    <row r="58" s="1" customFormat="1" ht="12.75" customHeight="1"/>
    <row r="59" s="1" customFormat="1" ht="12.75" customHeight="1"/>
    <row r="60" s="1" customFormat="1" ht="12.75" customHeight="1"/>
    <row r="61" s="1" customFormat="1" ht="12.75" customHeight="1"/>
    <row r="62" s="1" customFormat="1" ht="12.75" customHeight="1"/>
    <row r="63" s="1" customFormat="1" ht="12.75" customHeight="1"/>
    <row r="64" s="1" customFormat="1" ht="12.75" customHeight="1"/>
    <row r="65" s="1" customFormat="1" ht="12.75" customHeight="1"/>
    <row r="66" s="1" customFormat="1" ht="12.75" customHeight="1"/>
    <row r="67" s="1" customFormat="1" ht="12.75" customHeight="1"/>
    <row r="68" s="1" customFormat="1" ht="12.75" customHeight="1"/>
    <row r="69" s="1" customFormat="1" ht="12.75" customHeight="1"/>
    <row r="70" s="1" customFormat="1" ht="12.75" customHeight="1"/>
    <row r="71" s="1" customFormat="1" ht="12.75" customHeight="1"/>
    <row r="72" s="1" customFormat="1" ht="12.75" customHeight="1"/>
    <row r="73" s="1" customFormat="1" ht="12.75" customHeight="1"/>
    <row r="74" s="1" customFormat="1" ht="12.75" customHeight="1"/>
    <row r="75" s="1" customFormat="1" ht="12.75" customHeight="1"/>
    <row r="76" s="1" customFormat="1" ht="12.75" customHeight="1"/>
    <row r="77" s="1" customFormat="1" ht="12.75" customHeight="1"/>
    <row r="78" s="1" customFormat="1" ht="12.75" customHeight="1"/>
    <row r="79" s="1" customFormat="1" ht="12.75" customHeight="1"/>
    <row r="80" s="1" customFormat="1" ht="12.75" customHeight="1"/>
    <row r="81" s="1" customFormat="1" ht="12.75" customHeight="1"/>
    <row r="82" s="1" customFormat="1" ht="12.75" customHeight="1"/>
    <row r="83" s="1" customFormat="1" ht="12.75" customHeight="1"/>
    <row r="84" s="1" customFormat="1" ht="12.75" customHeight="1"/>
    <row r="85" s="1" customFormat="1" ht="12.75" customHeight="1"/>
    <row r="86" s="1" customFormat="1" ht="12.75" customHeight="1"/>
    <row r="87" s="1" customFormat="1" ht="12.75" customHeight="1"/>
    <row r="88" s="1" customFormat="1" ht="12.75" customHeight="1"/>
    <row r="89" s="1" customFormat="1" ht="12.75" customHeight="1"/>
    <row r="90" s="1" customFormat="1" ht="12.75" customHeight="1"/>
    <row r="91" s="1" customFormat="1" ht="12.75" customHeight="1"/>
    <row r="92" s="1" customFormat="1" ht="12.75" customHeight="1"/>
    <row r="93" s="1" customFormat="1" ht="12.75" customHeight="1"/>
    <row r="94" s="1" customFormat="1" ht="12.75" customHeight="1"/>
    <row r="95" s="1" customFormat="1" ht="12.75" customHeight="1"/>
    <row r="96" s="1" customFormat="1" ht="12.75" customHeight="1"/>
    <row r="97" s="1" customFormat="1" ht="12.75" customHeight="1"/>
    <row r="98" s="1" customFormat="1" ht="12.75" customHeight="1"/>
    <row r="99" s="1" customFormat="1" ht="12.75" customHeight="1"/>
    <row r="100" s="1" customFormat="1" ht="12.75" customHeight="1"/>
    <row r="101" s="1" customFormat="1" ht="12.75" customHeight="1"/>
    <row r="102" s="1" customFormat="1" ht="12.75" customHeight="1"/>
    <row r="103" s="1" customFormat="1" ht="12.75" customHeight="1"/>
    <row r="104" s="1" customFormat="1" ht="12.75" customHeight="1"/>
    <row r="105" s="1" customFormat="1" ht="12.75" customHeight="1"/>
    <row r="106" s="1" customFormat="1" ht="12.75" customHeight="1"/>
    <row r="107" s="1" customFormat="1" ht="12.75" customHeight="1"/>
    <row r="108" s="1" customFormat="1" ht="12.75" customHeight="1"/>
    <row r="109" s="1" customFormat="1" ht="12.75" customHeight="1"/>
    <row r="110" s="1" customFormat="1" ht="12.75" customHeight="1"/>
    <row r="111" s="1" customFormat="1" ht="12.75" customHeight="1"/>
    <row r="112" s="1" customFormat="1" ht="12.75" customHeight="1"/>
    <row r="113" s="1" customFormat="1" ht="12.75" customHeight="1"/>
    <row r="114" s="1" customFormat="1" ht="12.75" customHeight="1"/>
    <row r="115" s="1" customFormat="1" ht="12.75" customHeight="1"/>
    <row r="116" s="1" customFormat="1" ht="12.75" customHeight="1"/>
    <row r="117" s="1" customFormat="1" ht="12.75" customHeight="1"/>
    <row r="118" s="1" customFormat="1" ht="12.75" customHeight="1"/>
    <row r="119" s="1" customFormat="1" ht="12.75" customHeight="1"/>
    <row r="120" s="1" customFormat="1" ht="12.75" customHeight="1"/>
    <row r="121" s="1" customFormat="1" ht="12.75" customHeight="1"/>
    <row r="122" s="1" customFormat="1" ht="12.75" customHeight="1"/>
    <row r="123" s="1" customFormat="1" ht="12.75" customHeight="1"/>
    <row r="124" s="1" customFormat="1" ht="12.75" customHeight="1"/>
    <row r="125" s="1" customFormat="1" ht="12.75" customHeight="1"/>
    <row r="126" s="1" customFormat="1" ht="12.75" customHeight="1"/>
    <row r="127" s="1" customFormat="1" ht="12.75" customHeight="1"/>
    <row r="128" s="1" customFormat="1" ht="12.75" customHeight="1"/>
    <row r="129" s="1" customFormat="1" ht="12.75" customHeight="1"/>
    <row r="130" s="1" customFormat="1" ht="12.75" customHeight="1"/>
    <row r="131" s="1" customFormat="1" ht="12.75" customHeight="1"/>
    <row r="132" s="1" customFormat="1" ht="12.75" customHeight="1"/>
    <row r="133" s="1" customFormat="1" ht="12.75" customHeight="1"/>
    <row r="134" s="1" customFormat="1" ht="12.75" customHeight="1"/>
    <row r="135" s="1" customFormat="1" ht="12.75" customHeight="1"/>
    <row r="136" s="1" customFormat="1" ht="12.75" customHeight="1"/>
    <row r="137" s="1" customFormat="1" ht="12.75" customHeight="1"/>
    <row r="138" s="1" customFormat="1" ht="12.75" customHeight="1"/>
    <row r="139" s="1" customFormat="1" ht="12.75" customHeight="1"/>
    <row r="140" s="1" customFormat="1" ht="12.75" customHeight="1"/>
    <row r="141" s="1" customFormat="1" ht="12.75" customHeight="1"/>
    <row r="142" s="1" customFormat="1" ht="12.75" customHeight="1"/>
    <row r="143" s="1" customFormat="1" ht="12.75" customHeight="1"/>
    <row r="144" s="1" customFormat="1" ht="12.75" customHeight="1"/>
    <row r="145" s="1" customFormat="1" ht="12.75" customHeight="1"/>
    <row r="146" s="1" customFormat="1" ht="12.75" customHeight="1"/>
    <row r="147" s="1" customFormat="1" ht="12.75" customHeight="1"/>
    <row r="148" s="1" customFormat="1" ht="12.75" customHeight="1"/>
    <row r="149" s="1" customFormat="1" ht="12.75" customHeight="1"/>
    <row r="150" s="1" customFormat="1" ht="12.75" customHeight="1"/>
    <row r="151" s="1" customFormat="1" ht="12.75" customHeight="1"/>
    <row r="152" s="1" customFormat="1" ht="12.75" customHeight="1"/>
    <row r="153" s="1" customFormat="1" ht="12.75" customHeight="1"/>
    <row r="154" s="1" customFormat="1" ht="12.75" customHeight="1"/>
    <row r="155" s="1" customFormat="1" ht="12.75" customHeight="1"/>
    <row r="156" s="1" customFormat="1" ht="12.75" customHeight="1"/>
    <row r="157" s="1" customFormat="1" ht="12.75" customHeight="1"/>
    <row r="158" s="1" customFormat="1" ht="12.75" customHeight="1"/>
    <row r="159" s="1" customFormat="1" ht="12.75" customHeight="1"/>
    <row r="160" s="1" customFormat="1" ht="12.75" customHeight="1"/>
    <row r="161" s="1" customFormat="1" ht="12.75" customHeight="1"/>
    <row r="162" s="1" customFormat="1" ht="12.75" customHeight="1"/>
    <row r="163" s="1" customFormat="1" ht="12.75" customHeight="1"/>
    <row r="164" s="1" customFormat="1" ht="12.75" customHeight="1"/>
    <row r="165" s="1" customFormat="1" ht="12.75" customHeight="1"/>
    <row r="166" s="1" customFormat="1" ht="12.75" customHeight="1"/>
    <row r="167" s="1" customFormat="1" ht="12.75" customHeight="1"/>
    <row r="168" s="1" customFormat="1" ht="12.75" customHeight="1"/>
    <row r="169" s="1" customFormat="1" ht="12.75" customHeight="1"/>
    <row r="170" s="1" customFormat="1" ht="12.75" customHeight="1"/>
    <row r="171" s="1" customFormat="1" ht="12.75" customHeight="1"/>
    <row r="172" s="1" customFormat="1" ht="12.75" customHeight="1"/>
    <row r="173" s="1" customFormat="1" ht="12.75" customHeight="1"/>
    <row r="174" s="1" customFormat="1" ht="12.75" customHeight="1"/>
    <row r="175" s="1" customFormat="1" ht="12.75" customHeight="1"/>
    <row r="176" s="1" customFormat="1" ht="12.75" customHeight="1"/>
    <row r="177" s="1" customFormat="1" ht="12.75" customHeight="1"/>
    <row r="178" s="1" customFormat="1" ht="12.75" customHeight="1"/>
    <row r="179" s="1" customFormat="1" ht="12.75" customHeight="1"/>
    <row r="180" s="1" customFormat="1" ht="12.75" customHeight="1"/>
    <row r="181" s="1" customFormat="1" ht="12.75" customHeight="1"/>
    <row r="182" s="1" customFormat="1" ht="12.75" customHeight="1"/>
    <row r="183" s="1" customFormat="1" ht="12.75" customHeight="1"/>
    <row r="184" s="1" customFormat="1" ht="12.75" customHeight="1"/>
    <row r="185" s="1" customFormat="1" ht="12.75" customHeight="1"/>
    <row r="186" s="1" customFormat="1" ht="12.75" customHeight="1"/>
    <row r="187" s="1" customFormat="1" ht="12.75" customHeight="1"/>
    <row r="188" s="1" customFormat="1" ht="12.75" customHeight="1"/>
    <row r="189" s="1" customFormat="1" ht="12.75" customHeight="1"/>
    <row r="190" s="1" customFormat="1" ht="12.75" customHeight="1"/>
    <row r="191" s="1" customFormat="1" ht="12.75" customHeight="1"/>
    <row r="192" s="1" customFormat="1" ht="12.75" customHeight="1"/>
    <row r="193" s="1" customFormat="1" ht="12.75" customHeight="1"/>
    <row r="194" s="1" customFormat="1" ht="12.75" customHeight="1"/>
    <row r="195" s="1" customFormat="1" ht="12.75" customHeight="1"/>
    <row r="196" s="1" customFormat="1" ht="12.75" customHeight="1"/>
    <row r="197" s="1" customFormat="1" ht="12.75" customHeight="1"/>
    <row r="198" s="1" customFormat="1" ht="12.75" customHeight="1"/>
    <row r="199" s="1" customFormat="1" ht="12.75" customHeight="1"/>
    <row r="200" s="1" customFormat="1" ht="12.75" customHeight="1"/>
    <row r="201" s="1" customFormat="1" ht="12.75" customHeight="1"/>
    <row r="202" s="1" customFormat="1" ht="12.75" customHeight="1"/>
    <row r="203" s="1" customFormat="1" ht="12.75" customHeight="1"/>
    <row r="204" s="1" customFormat="1" ht="12.75" customHeight="1"/>
    <row r="205" s="1" customFormat="1" ht="12.75" customHeight="1"/>
    <row r="206" s="1" customFormat="1" ht="12.75" customHeight="1"/>
    <row r="207" s="1" customFormat="1" ht="12.75" customHeight="1"/>
    <row r="208" s="1" customFormat="1" ht="12.75" customHeight="1"/>
    <row r="209" s="1" customFormat="1" ht="12.75" customHeight="1"/>
    <row r="210" s="1" customFormat="1" ht="12.75" customHeight="1"/>
    <row r="211" s="1" customFormat="1" ht="12.75" customHeight="1"/>
    <row r="212" s="1" customFormat="1" ht="12.75" customHeight="1"/>
    <row r="213" s="1" customFormat="1" ht="12.75" customHeight="1"/>
    <row r="214" s="1" customFormat="1" ht="12.75" customHeight="1"/>
    <row r="215" s="1" customFormat="1" ht="12.75" customHeight="1"/>
    <row r="216" s="1" customFormat="1" ht="12.75" customHeight="1"/>
    <row r="217" s="1" customFormat="1" ht="12.75" customHeight="1"/>
    <row r="218" s="1" customFormat="1" ht="12.75" customHeight="1"/>
    <row r="219" s="1" customFormat="1" ht="12.75" customHeight="1"/>
    <row r="220" s="1" customFormat="1" ht="12.75" customHeight="1"/>
    <row r="221" s="1" customFormat="1" ht="12.75" customHeight="1"/>
    <row r="222" s="1" customFormat="1" ht="12.75" customHeight="1"/>
    <row r="223" s="1" customFormat="1" ht="12.75" customHeight="1"/>
    <row r="224" s="1" customFormat="1" ht="12.75" customHeight="1"/>
    <row r="225" s="1" customFormat="1" ht="12.75" customHeight="1"/>
    <row r="226" s="1" customFormat="1" ht="12.75" customHeight="1"/>
    <row r="227" s="1" customFormat="1" ht="12.75" customHeight="1"/>
    <row r="228" s="1" customFormat="1" ht="12.75" customHeight="1"/>
    <row r="229" s="1" customFormat="1" ht="12.75" customHeight="1"/>
    <row r="230" s="1" customFormat="1" ht="12.75" customHeight="1"/>
    <row r="231" s="1" customFormat="1" ht="12.75" customHeight="1"/>
    <row r="232" s="1" customFormat="1" ht="12.75" customHeight="1"/>
    <row r="233" s="1" customFormat="1" ht="12.75" customHeight="1"/>
    <row r="234" s="1" customFormat="1" ht="12.75" customHeight="1"/>
    <row r="235" s="1" customFormat="1" ht="12.75" customHeight="1"/>
    <row r="236" s="1" customFormat="1" ht="12.75" customHeight="1"/>
    <row r="237" s="1" customFormat="1" ht="12.75" customHeight="1"/>
    <row r="238" s="1" customFormat="1" ht="12.75" customHeight="1"/>
    <row r="239" s="1" customFormat="1" ht="12.75" customHeight="1"/>
    <row r="240" s="1" customFormat="1" ht="12.75" customHeight="1"/>
    <row r="241" s="1" customFormat="1" ht="12.75" customHeight="1"/>
    <row r="242" s="1" customFormat="1" ht="12.75" customHeight="1"/>
    <row r="243" s="1" customFormat="1" ht="12.75" customHeight="1"/>
    <row r="244" s="1" customFormat="1" ht="12.75" customHeight="1"/>
    <row r="245" s="1" customFormat="1" ht="12.75" customHeight="1"/>
    <row r="246" s="1" customFormat="1" ht="12.75" customHeight="1"/>
    <row r="247" s="1" customFormat="1" ht="12.75" customHeight="1"/>
    <row r="248" s="1" customFormat="1" ht="12.75" customHeight="1"/>
    <row r="249" s="1" customFormat="1" ht="12.75" customHeight="1"/>
    <row r="250" s="1" customFormat="1" ht="12.75" customHeight="1"/>
    <row r="251" s="1" customFormat="1" ht="12.75" customHeight="1"/>
    <row r="252" s="1" customFormat="1" ht="12.75" customHeight="1"/>
    <row r="253" s="1" customFormat="1" ht="12.75" customHeight="1"/>
    <row r="254" s="1" customFormat="1" ht="12.75" customHeight="1"/>
    <row r="255" s="1" customFormat="1" ht="12.75" customHeight="1"/>
    <row r="256" s="1" customFormat="1" ht="12.75" customHeight="1"/>
    <row r="257" s="1" customFormat="1" ht="12.75" customHeight="1"/>
    <row r="258" s="1" customFormat="1" ht="12.75" customHeight="1"/>
    <row r="259" s="1" customFormat="1" ht="12.75" customHeight="1"/>
    <row r="260" s="1" customFormat="1" ht="12.75" customHeight="1"/>
    <row r="261" s="1" customFormat="1" ht="12.75" customHeight="1"/>
    <row r="262" s="1" customFormat="1" ht="12.75" customHeight="1"/>
    <row r="263" s="1" customFormat="1" ht="12.75" customHeight="1"/>
    <row r="264" s="1" customFormat="1" ht="12.75" customHeight="1"/>
    <row r="265" s="1" customFormat="1" ht="12.75" customHeight="1"/>
    <row r="266" s="1" customFormat="1" ht="12.75" customHeight="1"/>
    <row r="267" s="1" customFormat="1" ht="12.75" customHeight="1"/>
    <row r="268" s="1" customFormat="1" ht="12.75" customHeight="1"/>
    <row r="269" s="1" customFormat="1" ht="12.75" customHeight="1"/>
    <row r="270" s="1" customFormat="1" ht="12.75" customHeight="1"/>
    <row r="271" s="1" customFormat="1" ht="12.75" customHeight="1"/>
    <row r="272" s="1" customFormat="1" ht="12.75" customHeight="1"/>
    <row r="273" s="1" customFormat="1" ht="12.75" customHeight="1"/>
    <row r="274" s="1" customFormat="1" ht="12.75" customHeight="1"/>
    <row r="275" s="1" customFormat="1" ht="12.75" customHeight="1"/>
    <row r="276" s="1" customFormat="1" ht="12.75" customHeight="1"/>
    <row r="277" s="1" customFormat="1" ht="12.75" customHeight="1"/>
    <row r="278" s="1" customFormat="1" ht="12.75" customHeight="1"/>
    <row r="279" s="1" customFormat="1" ht="12.75" customHeight="1"/>
    <row r="280" s="1" customFormat="1" ht="12.75" customHeight="1"/>
    <row r="281" s="1" customFormat="1" ht="12.75" customHeight="1"/>
    <row r="282" s="1" customFormat="1" ht="12.75" customHeight="1"/>
    <row r="283" s="1" customFormat="1" ht="12.75" customHeight="1"/>
    <row r="284" s="1" customFormat="1" ht="12.75" customHeight="1"/>
    <row r="285" s="1" customFormat="1" ht="12.75" customHeight="1"/>
    <row r="286" s="1" customFormat="1" ht="12.75" customHeight="1"/>
    <row r="287" s="1" customFormat="1" ht="12.75" customHeight="1"/>
    <row r="288" s="1" customFormat="1" ht="12.75" customHeight="1"/>
    <row r="289" s="1" customFormat="1" ht="12.75" customHeight="1"/>
    <row r="290" s="1" customFormat="1" ht="12.75" customHeight="1"/>
    <row r="291" s="1" customFormat="1" ht="12.75" customHeight="1"/>
    <row r="292" s="1" customFormat="1" ht="12.75" customHeight="1"/>
    <row r="293" s="1" customFormat="1" ht="12.75" customHeight="1"/>
    <row r="294" s="1" customFormat="1" ht="12.75" customHeight="1"/>
    <row r="295" s="1" customFormat="1" ht="12.75" customHeight="1"/>
    <row r="296" s="1" customFormat="1" ht="12.75" customHeight="1"/>
    <row r="297" s="1" customFormat="1" ht="12.75" customHeight="1"/>
    <row r="298" s="1" customFormat="1" ht="12.75" customHeight="1"/>
    <row r="299" s="1" customFormat="1" ht="12.75" customHeight="1"/>
    <row r="300" s="1" customFormat="1" ht="12.75" customHeight="1"/>
    <row r="301" s="1" customFormat="1" ht="12.75" customHeight="1"/>
    <row r="302" s="1" customFormat="1" ht="12.75" customHeight="1"/>
    <row r="303" s="1" customFormat="1" ht="12.75" customHeight="1"/>
    <row r="304" s="1" customFormat="1" ht="12.75" customHeight="1"/>
    <row r="305" s="1" customFormat="1" ht="12.75" customHeight="1"/>
    <row r="306" s="1" customFormat="1" ht="12.75" customHeight="1"/>
    <row r="307" s="1" customFormat="1" ht="12.75" customHeight="1"/>
    <row r="308" s="1" customFormat="1" ht="12.75" customHeight="1"/>
    <row r="309" s="1" customFormat="1" ht="12.75" customHeight="1"/>
    <row r="310" s="1" customFormat="1" ht="12.75" customHeight="1"/>
    <row r="311" s="1" customFormat="1" ht="12.75" customHeight="1"/>
    <row r="312" s="1" customFormat="1" ht="12.75" customHeight="1"/>
    <row r="313" s="1" customFormat="1" ht="12.75" customHeight="1"/>
    <row r="314" s="1" customFormat="1" ht="12.75" customHeight="1"/>
    <row r="315" s="1" customFormat="1" ht="12.75" customHeight="1"/>
    <row r="316" s="1" customFormat="1" ht="12.75" customHeight="1"/>
    <row r="317" s="1" customFormat="1" ht="12.75" customHeight="1"/>
    <row r="318" s="1" customFormat="1" ht="12.75" customHeight="1"/>
    <row r="319" s="1" customFormat="1" ht="12.75" customHeight="1"/>
    <row r="320" s="1" customFormat="1" ht="12.75" customHeight="1"/>
    <row r="321" s="1" customFormat="1" ht="12.75" customHeight="1"/>
    <row r="322" s="1" customFormat="1" ht="12.75" customHeight="1"/>
    <row r="323" s="1" customFormat="1" ht="12.75" customHeight="1"/>
    <row r="324" s="1" customFormat="1" ht="12.75" customHeight="1"/>
    <row r="325" s="1" customFormat="1" ht="12.75" customHeight="1"/>
    <row r="326" s="1" customFormat="1" ht="12.75" customHeight="1"/>
    <row r="327" s="1" customFormat="1" ht="12.75" customHeight="1"/>
    <row r="328" s="1" customFormat="1" ht="12.75" customHeight="1"/>
    <row r="329" s="1" customFormat="1" ht="12.75" customHeight="1"/>
    <row r="330" s="1" customFormat="1" ht="12.75" customHeight="1"/>
    <row r="331" s="1" customFormat="1" ht="12.75" customHeight="1"/>
    <row r="332" s="1" customFormat="1" ht="12.75" customHeight="1"/>
    <row r="333" s="1" customFormat="1" ht="12.75" customHeight="1"/>
    <row r="334" s="1" customFormat="1" ht="12.75" customHeight="1"/>
    <row r="335" s="1" customFormat="1" ht="12.75" customHeight="1"/>
    <row r="336" s="1" customFormat="1" ht="12.75" customHeight="1"/>
    <row r="337" s="1" customFormat="1" ht="12.75" customHeight="1"/>
    <row r="338" s="1" customFormat="1" ht="12.75" customHeight="1"/>
    <row r="339" s="1" customFormat="1" ht="12.75" customHeight="1"/>
    <row r="340" s="1" customFormat="1" ht="12.75" customHeight="1"/>
    <row r="341" s="1" customFormat="1" ht="12.75" customHeight="1"/>
    <row r="342" s="1" customFormat="1" ht="12.75" customHeight="1"/>
    <row r="343" s="1" customFormat="1" ht="12.75" customHeight="1"/>
    <row r="344" s="1" customFormat="1" ht="12.75" customHeight="1"/>
    <row r="345" s="1" customFormat="1" ht="12.75" customHeight="1"/>
    <row r="346" s="1" customFormat="1" ht="12.75" customHeight="1"/>
    <row r="347" s="1" customFormat="1" ht="12.75" customHeight="1"/>
    <row r="348" s="1" customFormat="1" ht="12.75" customHeight="1"/>
    <row r="349" s="1" customFormat="1" ht="12.75" customHeight="1"/>
    <row r="350" s="1" customFormat="1" ht="12.75" customHeight="1"/>
    <row r="351" s="1" customFormat="1" ht="12.75" customHeight="1"/>
    <row r="352" s="1" customFormat="1" ht="12.75" customHeight="1"/>
    <row r="353" s="1" customFormat="1" ht="12.75" customHeight="1"/>
    <row r="354" s="1" customFormat="1" ht="12.75" customHeight="1"/>
    <row r="355" s="1" customFormat="1" ht="12.75" customHeight="1"/>
    <row r="356" s="1" customFormat="1" ht="12.75" customHeight="1"/>
    <row r="357" s="1" customFormat="1" ht="12.75" customHeight="1"/>
    <row r="358" s="1" customFormat="1" ht="12.75" customHeight="1"/>
    <row r="359" s="1" customFormat="1" ht="12.75" customHeight="1"/>
    <row r="360" s="1" customFormat="1" ht="12.75" customHeight="1"/>
    <row r="361" s="1" customFormat="1" ht="12.75" customHeight="1"/>
    <row r="362" s="1" customFormat="1" ht="12.75" customHeight="1"/>
    <row r="363" s="1" customFormat="1" ht="12.75" customHeight="1"/>
    <row r="364" s="1" customFormat="1" ht="12.75" customHeight="1"/>
    <row r="365" s="1" customFormat="1" ht="12.75" customHeight="1"/>
    <row r="366" s="1" customFormat="1" ht="12.75" customHeight="1"/>
    <row r="367" s="1" customFormat="1" ht="12.75" customHeight="1"/>
    <row r="368" s="1" customFormat="1" ht="12.75" customHeight="1"/>
    <row r="369" s="1" customFormat="1" ht="12.75" customHeight="1"/>
    <row r="370" s="1" customFormat="1" ht="12.75" customHeight="1"/>
    <row r="371" s="1" customFormat="1" ht="12.75" customHeight="1"/>
    <row r="372" s="1" customFormat="1" ht="12.75" customHeight="1"/>
    <row r="373" s="1" customFormat="1" ht="12.75" customHeight="1"/>
    <row r="374" s="1" customFormat="1" ht="12.75" customHeight="1"/>
    <row r="375" s="1" customFormat="1" ht="12.75" customHeight="1"/>
    <row r="376" s="1" customFormat="1" ht="12.75" customHeight="1"/>
    <row r="377" s="1" customFormat="1" ht="12.75" customHeight="1"/>
    <row r="378" s="1" customFormat="1" ht="12.75" customHeight="1"/>
    <row r="379" s="1" customFormat="1" ht="12.75" customHeight="1"/>
    <row r="380" s="1" customFormat="1" ht="12.75" customHeight="1"/>
    <row r="381" s="1" customFormat="1" ht="12.75" customHeight="1"/>
    <row r="382" s="1" customFormat="1" ht="12.75" customHeight="1"/>
    <row r="383" s="1" customFormat="1" ht="12.75" customHeight="1"/>
    <row r="384" s="1" customFormat="1" ht="12.75" customHeight="1"/>
    <row r="385" s="1" customFormat="1" ht="12.75" customHeight="1"/>
    <row r="386" s="1" customFormat="1" ht="12.75" customHeight="1"/>
    <row r="387" s="1" customFormat="1" ht="12.75" customHeight="1"/>
    <row r="388" s="1" customFormat="1" ht="12.75" customHeight="1"/>
    <row r="389" s="1" customFormat="1" ht="12.75" customHeight="1"/>
    <row r="390" s="1" customFormat="1" ht="12.75" customHeight="1"/>
    <row r="391" s="1" customFormat="1" ht="12.75" customHeight="1"/>
    <row r="392" s="1" customFormat="1" ht="12.75" customHeight="1"/>
    <row r="393" s="1" customFormat="1" ht="12.75" customHeight="1"/>
    <row r="394" s="1" customFormat="1" ht="12.75" customHeight="1"/>
    <row r="395" s="1" customFormat="1" ht="12.75" customHeight="1"/>
    <row r="396" s="1" customFormat="1" ht="12.75" customHeight="1"/>
    <row r="397" s="1" customFormat="1" ht="12.75" customHeight="1"/>
    <row r="398" s="1" customFormat="1" ht="12.75" customHeight="1"/>
    <row r="399" s="1" customFormat="1" ht="12.75" customHeight="1"/>
    <row r="400" s="1" customFormat="1" ht="12.75" customHeight="1"/>
    <row r="401" s="1" customFormat="1" ht="12.75" customHeight="1"/>
    <row r="402" s="1" customFormat="1" ht="12.75" customHeight="1"/>
    <row r="403" s="1" customFormat="1" ht="12.75" customHeight="1"/>
    <row r="404" s="1" customFormat="1" ht="12.75" customHeight="1"/>
    <row r="405" s="1" customFormat="1" ht="12.75" customHeight="1"/>
    <row r="406" s="1" customFormat="1" ht="12.75" customHeight="1"/>
    <row r="407" s="1" customFormat="1" ht="12.75" customHeight="1"/>
    <row r="408" s="1" customFormat="1" ht="12.75" customHeight="1"/>
    <row r="409" s="1" customFormat="1" ht="12.75" customHeight="1"/>
    <row r="410" s="1" customFormat="1" ht="12.75" customHeight="1"/>
    <row r="411" s="1" customFormat="1" ht="12.75" customHeight="1"/>
    <row r="412" s="1" customFormat="1" ht="12.75" customHeight="1"/>
    <row r="413" s="1" customFormat="1" ht="12.75" customHeight="1"/>
    <row r="414" s="1" customFormat="1" ht="12.75" customHeight="1"/>
    <row r="415" s="1" customFormat="1" ht="12.75" customHeight="1"/>
    <row r="416" s="1" customFormat="1" ht="12.75" customHeight="1"/>
    <row r="417" s="1" customFormat="1" ht="12.75" customHeight="1"/>
    <row r="418" s="1" customFormat="1" ht="12.75" customHeight="1"/>
    <row r="419" s="1" customFormat="1" ht="12.75" customHeight="1"/>
    <row r="420" s="1" customFormat="1" ht="12.75" customHeight="1"/>
    <row r="421" s="1" customFormat="1" ht="12.75" customHeight="1"/>
    <row r="422" s="1" customFormat="1" ht="12.75" customHeight="1"/>
    <row r="423" s="1" customFormat="1" ht="12.75" customHeight="1"/>
    <row r="424" s="1" customFormat="1" ht="12.75" customHeight="1"/>
    <row r="425" s="1" customFormat="1" ht="12.75" customHeight="1"/>
    <row r="426" s="1" customFormat="1" ht="12.75" customHeight="1"/>
    <row r="427" s="1" customFormat="1" ht="12.75" customHeight="1"/>
    <row r="428" s="1" customFormat="1" ht="12.75" customHeight="1"/>
    <row r="429" s="1" customFormat="1" ht="12.75" customHeight="1"/>
    <row r="430" s="1" customFormat="1" ht="12.75" customHeight="1"/>
    <row r="431" s="1" customFormat="1" ht="12.75" customHeight="1"/>
    <row r="432" s="1" customFormat="1" ht="12.75" customHeight="1"/>
    <row r="433" s="1" customFormat="1" ht="12.75" customHeight="1"/>
    <row r="434" s="1" customFormat="1" ht="12.75" customHeight="1"/>
    <row r="435" s="1" customFormat="1" ht="12.75" customHeight="1"/>
    <row r="436" s="1" customFormat="1" ht="12.75" customHeight="1"/>
    <row r="437" s="1" customFormat="1" ht="12.75" customHeight="1"/>
    <row r="438" s="1" customFormat="1" ht="12.75" customHeight="1"/>
    <row r="439" s="1" customFormat="1" ht="12.75" customHeight="1"/>
    <row r="440" s="1" customFormat="1" ht="12.75" customHeight="1"/>
    <row r="441" s="1" customFormat="1" ht="12.75" customHeight="1"/>
    <row r="442" s="1" customFormat="1" ht="12.75" customHeight="1"/>
    <row r="443" s="1" customFormat="1" ht="12.75" customHeight="1"/>
    <row r="444" s="1" customFormat="1" ht="12.75" customHeight="1"/>
    <row r="445" s="1" customFormat="1" ht="12.75" customHeight="1"/>
    <row r="446" s="1" customFormat="1" ht="12.75" customHeight="1"/>
    <row r="447" s="1" customFormat="1" ht="12.75" customHeight="1"/>
    <row r="448" s="1" customFormat="1" ht="12.75" customHeight="1"/>
    <row r="449" s="1" customFormat="1" ht="12.75" customHeight="1"/>
    <row r="450" s="1" customFormat="1" ht="12.75" customHeight="1"/>
    <row r="451" s="1" customFormat="1" ht="12.75" customHeight="1"/>
    <row r="452" s="1" customFormat="1" ht="12.75" customHeight="1"/>
    <row r="453" s="1" customFormat="1" ht="12.75" customHeight="1"/>
    <row r="454" s="1" customFormat="1" ht="12.75" customHeight="1"/>
    <row r="455" s="1" customFormat="1" ht="12.75" customHeight="1"/>
    <row r="456" s="1" customFormat="1" ht="12.75" customHeight="1"/>
    <row r="457" s="1" customFormat="1" ht="12.75" customHeight="1"/>
    <row r="458" s="1" customFormat="1" ht="12.75" customHeight="1"/>
    <row r="459" s="1" customFormat="1" ht="12.75" customHeight="1"/>
    <row r="460" s="1" customFormat="1" ht="12.75" customHeight="1"/>
    <row r="461" s="1" customFormat="1" ht="12.75" customHeight="1"/>
    <row r="462" s="1" customFormat="1" ht="12.75" customHeight="1"/>
    <row r="463" s="1" customFormat="1" ht="12.75" customHeight="1"/>
    <row r="464" s="1" customFormat="1" ht="12.75" customHeight="1"/>
    <row r="465" s="1" customFormat="1" ht="12.75" customHeight="1"/>
    <row r="466" s="1" customFormat="1" ht="12.75" customHeight="1"/>
    <row r="467" s="1" customFormat="1" ht="12.75" customHeight="1"/>
    <row r="468" s="1" customFormat="1" ht="12.75" customHeight="1"/>
    <row r="469" s="1" customFormat="1" ht="12.75" customHeight="1"/>
    <row r="470" s="1" customFormat="1" ht="12.75" customHeight="1"/>
    <row r="471" s="1" customFormat="1" ht="12.75" customHeight="1"/>
    <row r="472" s="1" customFormat="1" ht="12.75" customHeight="1"/>
    <row r="473" s="1" customFormat="1" ht="12.75" customHeight="1"/>
    <row r="474" s="1" customFormat="1" ht="12.75" customHeight="1"/>
    <row r="475" s="1" customFormat="1" ht="12.75" customHeight="1"/>
    <row r="476" s="1" customFormat="1" ht="12.75" customHeight="1"/>
    <row r="477" s="1" customFormat="1" ht="12.75" customHeight="1"/>
    <row r="478" s="1" customFormat="1" ht="12.75" customHeight="1"/>
    <row r="479" s="1" customFormat="1" ht="12.75" customHeight="1"/>
    <row r="480" s="1" customFormat="1" ht="12.75" customHeight="1"/>
    <row r="481" s="1" customFormat="1" ht="12.75" customHeight="1"/>
    <row r="482" s="1" customFormat="1" ht="12.75" customHeight="1"/>
    <row r="483" s="1" customFormat="1" ht="12.75" customHeight="1"/>
    <row r="484" s="1" customFormat="1" ht="12.75" customHeight="1"/>
    <row r="485" s="1" customFormat="1" ht="12.75" customHeight="1"/>
    <row r="486" s="1" customFormat="1" ht="12.75" customHeight="1"/>
    <row r="487" s="1" customFormat="1" ht="12.75" customHeight="1"/>
    <row r="488" s="1" customFormat="1" ht="12.75" customHeight="1"/>
    <row r="489" s="1" customFormat="1" ht="12.75" customHeight="1"/>
    <row r="490" s="1" customFormat="1" ht="12.75" customHeight="1"/>
    <row r="491" s="1" customFormat="1" ht="12.75" customHeight="1"/>
    <row r="492" s="1" customFormat="1" ht="12.75" customHeight="1"/>
    <row r="493" s="1" customFormat="1" ht="12.75" customHeight="1"/>
    <row r="494" s="1" customFormat="1" ht="12.75" customHeight="1"/>
    <row r="495" s="1" customFormat="1" ht="12.75" customHeight="1"/>
    <row r="496" s="1" customFormat="1" ht="12.75" customHeight="1"/>
    <row r="497" s="1" customFormat="1" ht="12.75" customHeight="1"/>
    <row r="498" s="1" customFormat="1" ht="12.75" customHeight="1"/>
    <row r="499" s="1" customFormat="1" ht="12.75" customHeight="1"/>
    <row r="500" s="1" customFormat="1" ht="12.75" customHeight="1"/>
    <row r="501" s="1" customFormat="1" ht="12.75" customHeight="1"/>
    <row r="502" s="1" customFormat="1" ht="12.75" customHeight="1"/>
    <row r="503" s="1" customFormat="1" ht="12.75" customHeight="1"/>
    <row r="504" s="1" customFormat="1" ht="12.75" customHeight="1"/>
    <row r="505" s="1" customFormat="1" ht="12.75" customHeight="1"/>
    <row r="506" s="1" customFormat="1" ht="12.75" customHeight="1"/>
    <row r="507" s="1" customFormat="1" ht="12.75" customHeight="1"/>
    <row r="508" s="1" customFormat="1" ht="12.75" customHeight="1"/>
    <row r="509" s="1" customFormat="1" ht="12.75" customHeight="1"/>
    <row r="510" s="1" customFormat="1" ht="12.75" customHeight="1"/>
    <row r="511" s="1" customFormat="1" ht="12.75" customHeight="1"/>
    <row r="512" s="1" customFormat="1" ht="12.75" customHeight="1"/>
    <row r="513" s="1" customFormat="1" ht="12.75" customHeight="1"/>
    <row r="514" s="1" customFormat="1" ht="12.75" customHeight="1"/>
    <row r="515" s="1" customFormat="1" ht="12.75" customHeight="1"/>
    <row r="516" s="1" customFormat="1" ht="12.75" customHeight="1"/>
    <row r="517" s="1" customFormat="1" ht="12.75" customHeight="1"/>
    <row r="518" s="1" customFormat="1" ht="12.75" customHeight="1"/>
    <row r="519" s="1" customFormat="1" ht="12.75" customHeight="1"/>
    <row r="520" s="1" customFormat="1" ht="12.75" customHeight="1"/>
    <row r="521" s="1" customFormat="1" ht="12.75" customHeight="1"/>
    <row r="522" s="1" customFormat="1" ht="12.75" customHeight="1"/>
    <row r="523" s="1" customFormat="1" ht="12.75" customHeight="1"/>
    <row r="524" s="1" customFormat="1" ht="12.75" customHeight="1"/>
    <row r="525" s="1" customFormat="1" ht="12.75" customHeight="1"/>
    <row r="526" s="1" customFormat="1" ht="12.75" customHeight="1"/>
    <row r="527" s="1" customFormat="1" ht="12.75" customHeight="1"/>
    <row r="528" s="1" customFormat="1" ht="12.75" customHeight="1"/>
    <row r="529" s="1" customFormat="1" ht="12.75" customHeight="1"/>
    <row r="530" s="1" customFormat="1" ht="12.75" customHeight="1"/>
    <row r="531" s="1" customFormat="1" ht="12.75" customHeight="1"/>
    <row r="532" s="1" customFormat="1" ht="12.75" customHeight="1"/>
    <row r="533" s="1" customFormat="1" ht="12.75" customHeight="1"/>
    <row r="534" s="1" customFormat="1" ht="12.75" customHeight="1"/>
    <row r="535" s="1" customFormat="1" ht="12.75" customHeight="1"/>
    <row r="536" s="1" customFormat="1" ht="12.75" customHeight="1"/>
    <row r="537" s="1" customFormat="1" ht="12.75" customHeight="1"/>
    <row r="538" s="1" customFormat="1" ht="12.75" customHeight="1"/>
    <row r="539" s="1" customFormat="1" ht="12.75" customHeight="1"/>
    <row r="540" s="1" customFormat="1" ht="12.75" customHeight="1"/>
    <row r="541" s="1" customFormat="1" ht="12.75" customHeight="1"/>
    <row r="542" s="1" customFormat="1" ht="12.75" customHeight="1"/>
    <row r="543" s="1" customFormat="1" ht="12.75" customHeight="1"/>
    <row r="544" s="1" customFormat="1" ht="12.75" customHeight="1"/>
    <row r="545" s="1" customFormat="1" ht="12.75" customHeight="1"/>
    <row r="546" s="1" customFormat="1" ht="12.75" customHeight="1"/>
    <row r="547" s="1" customFormat="1" ht="12.75" customHeight="1"/>
    <row r="548" s="1" customFormat="1" ht="12.75" customHeight="1"/>
    <row r="549" s="1" customFormat="1" ht="12.75" customHeight="1"/>
    <row r="550" s="1" customFormat="1" ht="12.75" customHeight="1"/>
    <row r="551" s="1" customFormat="1" ht="12.75" customHeight="1"/>
    <row r="552" s="1" customFormat="1" ht="12.75" customHeight="1"/>
    <row r="553" s="1" customFormat="1" ht="12.75" customHeight="1"/>
    <row r="554" s="1" customFormat="1" ht="12.75" customHeight="1"/>
    <row r="555" s="1" customFormat="1" ht="12.75" customHeight="1"/>
    <row r="556" s="1" customFormat="1" ht="12.75" customHeight="1"/>
    <row r="557" s="1" customFormat="1" ht="12.75" customHeight="1"/>
    <row r="558" s="1" customFormat="1" ht="12.75" customHeight="1"/>
    <row r="559" s="1" customFormat="1" ht="12.75" customHeight="1"/>
    <row r="560" s="1" customFormat="1" ht="12.75" customHeight="1"/>
    <row r="561" s="1" customFormat="1" ht="12.75" customHeight="1"/>
    <row r="562" s="1" customFormat="1" ht="12.75" customHeight="1"/>
    <row r="563" s="1" customFormat="1" ht="12.75" customHeight="1"/>
    <row r="564" s="1" customFormat="1" ht="12.75" customHeight="1"/>
    <row r="565" s="1" customFormat="1" ht="12.75" customHeight="1"/>
    <row r="566" s="1" customFormat="1" ht="12.75" customHeight="1"/>
    <row r="567" s="1" customFormat="1" ht="12.75" customHeight="1"/>
    <row r="568" s="1" customFormat="1" ht="12.75" customHeight="1"/>
    <row r="569" s="1" customFormat="1" ht="12.75" customHeight="1"/>
    <row r="570" s="1" customFormat="1" ht="12.75" customHeight="1"/>
    <row r="571" s="1" customFormat="1" ht="12.75" customHeight="1"/>
    <row r="572" s="1" customFormat="1" ht="12.75" customHeight="1"/>
    <row r="573" s="1" customFormat="1" ht="12.75" customHeight="1"/>
    <row r="574" s="1" customFormat="1" ht="12.75" customHeight="1"/>
    <row r="575" s="1" customFormat="1" ht="12.75" customHeight="1"/>
    <row r="576" s="1" customFormat="1" ht="12.75" customHeight="1"/>
    <row r="577" s="1" customFormat="1" ht="12.75" customHeight="1"/>
    <row r="578" s="1" customFormat="1" ht="12.75" customHeight="1"/>
    <row r="579" s="1" customFormat="1" ht="12.75" customHeight="1"/>
    <row r="580" s="1" customFormat="1" ht="12.75" customHeight="1"/>
    <row r="581" s="1" customFormat="1" ht="12.75" customHeight="1"/>
    <row r="582" s="1" customFormat="1" ht="12.75" customHeight="1"/>
    <row r="583" s="1" customFormat="1" ht="12.75" customHeight="1"/>
    <row r="584" s="1" customFormat="1" ht="12.75" customHeight="1"/>
    <row r="585" s="1" customFormat="1" ht="12.75" customHeight="1"/>
    <row r="586" s="1" customFormat="1" ht="12.75" customHeight="1"/>
    <row r="587" s="1" customFormat="1" ht="12.75" customHeight="1"/>
    <row r="588" s="1" customFormat="1" ht="12.75" customHeight="1"/>
    <row r="589" s="1" customFormat="1" ht="12.75" customHeight="1"/>
    <row r="590" s="1" customFormat="1" ht="12.75" customHeight="1"/>
    <row r="591" s="1" customFormat="1" ht="12.75" customHeight="1"/>
    <row r="592" s="1" customFormat="1" ht="12.75" customHeight="1"/>
    <row r="593" s="1" customFormat="1" ht="12.75" customHeight="1"/>
    <row r="594" s="1" customFormat="1" ht="12.75" customHeight="1"/>
    <row r="595" s="1" customFormat="1" ht="12.75" customHeight="1"/>
    <row r="596" s="1" customFormat="1" ht="12.75" customHeight="1"/>
    <row r="597" s="1" customFormat="1" ht="12.75" customHeight="1"/>
    <row r="598" s="1" customFormat="1" ht="12.75" customHeight="1"/>
    <row r="599" s="1" customFormat="1" ht="12.75" customHeight="1"/>
    <row r="600" s="1" customFormat="1" ht="12.75" customHeight="1"/>
    <row r="601" s="1" customFormat="1" ht="12.75" customHeight="1"/>
    <row r="602" s="1" customFormat="1" ht="12.75" customHeight="1"/>
    <row r="603" s="1" customFormat="1" ht="12.75" customHeight="1"/>
    <row r="604" s="1" customFormat="1" ht="12.75" customHeight="1"/>
    <row r="605" s="1" customFormat="1" ht="12.75" customHeight="1"/>
    <row r="606" s="1" customFormat="1" ht="12.75" customHeight="1"/>
    <row r="607" s="1" customFormat="1" ht="12.75" customHeight="1"/>
    <row r="608" s="1" customFormat="1" ht="12.75" customHeight="1"/>
    <row r="609" s="1" customFormat="1" ht="12.75" customHeight="1"/>
    <row r="610" s="1" customFormat="1" ht="12.75" customHeight="1"/>
    <row r="611" s="1" customFormat="1" ht="12.75" customHeight="1"/>
    <row r="612" s="1" customFormat="1" ht="12.75" customHeight="1"/>
    <row r="613" s="1" customFormat="1" ht="12.75" customHeight="1"/>
    <row r="614" s="1" customFormat="1" ht="12.75" customHeight="1"/>
    <row r="615" s="1" customFormat="1" ht="12.75" customHeight="1"/>
    <row r="616" s="1" customFormat="1" ht="12.75" customHeight="1"/>
    <row r="617" s="1" customFormat="1" ht="12.75" customHeight="1"/>
    <row r="618" s="1" customFormat="1" ht="12.75" customHeight="1"/>
    <row r="619" s="1" customFormat="1" ht="12.75" customHeight="1"/>
    <row r="620" s="1" customFormat="1" ht="12.75" customHeight="1"/>
    <row r="621" s="1" customFormat="1" ht="12.75" customHeight="1"/>
    <row r="622" s="1" customFormat="1" ht="12.75" customHeight="1"/>
    <row r="623" s="1" customFormat="1" ht="12.75" customHeight="1"/>
    <row r="624" s="1" customFormat="1" ht="12.75" customHeight="1"/>
    <row r="625" s="1" customFormat="1" ht="12.75" customHeight="1"/>
    <row r="626" s="1" customFormat="1" ht="12.75" customHeight="1"/>
    <row r="627" s="1" customFormat="1" ht="12.75" customHeight="1"/>
    <row r="628" s="1" customFormat="1" ht="12.75" customHeight="1"/>
    <row r="629" s="1" customFormat="1" ht="12.75" customHeight="1"/>
    <row r="630" s="1" customFormat="1" ht="12.75" customHeight="1"/>
    <row r="631" s="1" customFormat="1" ht="12.75" customHeight="1"/>
    <row r="632" s="1" customFormat="1" ht="12.75" customHeight="1"/>
    <row r="633" s="1" customFormat="1" ht="12.75" customHeight="1"/>
    <row r="634" s="1" customFormat="1" ht="12.75" customHeight="1"/>
    <row r="635" s="1" customFormat="1" ht="12.75" customHeight="1"/>
    <row r="636" s="1" customFormat="1" ht="12.75" customHeight="1"/>
    <row r="637" s="1" customFormat="1" ht="12.75" customHeight="1"/>
    <row r="638" s="1" customFormat="1" ht="12.75" customHeight="1"/>
    <row r="639" s="1" customFormat="1" ht="12.75" customHeight="1"/>
    <row r="640" s="1" customFormat="1" ht="12.75" customHeight="1"/>
    <row r="641" s="1" customFormat="1" ht="12.75" customHeight="1"/>
    <row r="642" s="1" customFormat="1" ht="12.75" customHeight="1"/>
    <row r="643" s="1" customFormat="1" ht="12.75" customHeight="1"/>
    <row r="644" s="1" customFormat="1" ht="12.75" customHeight="1"/>
    <row r="645" s="1" customFormat="1" ht="12.75" customHeight="1"/>
    <row r="646" s="1" customFormat="1" ht="12.75" customHeight="1"/>
    <row r="647" s="1" customFormat="1" ht="12.75" customHeight="1"/>
    <row r="648" s="1" customFormat="1" ht="12.75" customHeight="1"/>
    <row r="649" s="1" customFormat="1" ht="12.75" customHeight="1"/>
    <row r="650" s="1" customFormat="1" ht="12.75" customHeight="1"/>
    <row r="651" s="1" customFormat="1" ht="12.75" customHeight="1"/>
    <row r="652" s="1" customFormat="1" ht="12.75" customHeight="1"/>
    <row r="653" s="1" customFormat="1" ht="12.75" customHeight="1"/>
    <row r="654" s="1" customFormat="1" ht="12.75" customHeight="1"/>
    <row r="655" s="1" customFormat="1" ht="12.75" customHeight="1"/>
    <row r="656" s="1" customFormat="1" ht="12.75" customHeight="1"/>
    <row r="657" s="1" customFormat="1" ht="12.75" customHeight="1"/>
    <row r="658" s="1" customFormat="1" ht="12.75" customHeight="1"/>
    <row r="659" s="1" customFormat="1" ht="12.75" customHeight="1"/>
    <row r="660" s="1" customFormat="1" ht="12.75" customHeight="1"/>
    <row r="661" s="1" customFormat="1" ht="12.75" customHeight="1"/>
    <row r="662" s="1" customFormat="1" ht="12.75" customHeight="1"/>
    <row r="663" s="1" customFormat="1" ht="12.75" customHeight="1"/>
    <row r="664" s="1" customFormat="1" ht="12.75" customHeight="1"/>
    <row r="665" s="1" customFormat="1" ht="12.75" customHeight="1"/>
    <row r="666" s="1" customFormat="1" ht="12.75" customHeight="1"/>
    <row r="667" s="1" customFormat="1" ht="12.75" customHeight="1"/>
    <row r="668" s="1" customFormat="1" ht="12.75" customHeight="1"/>
    <row r="669" s="1" customFormat="1" ht="12.75" customHeight="1"/>
    <row r="670" s="1" customFormat="1" ht="12.75" customHeight="1"/>
    <row r="671" s="1" customFormat="1" ht="12.75" customHeight="1"/>
    <row r="672" s="1" customFormat="1" ht="12.75" customHeight="1"/>
    <row r="673" s="1" customFormat="1" ht="12.75" customHeight="1"/>
    <row r="674" s="1" customFormat="1" ht="12.75" customHeight="1"/>
    <row r="675" s="1" customFormat="1" ht="12.75" customHeight="1"/>
    <row r="676" s="1" customFormat="1" ht="12.75" customHeight="1"/>
    <row r="677" s="1" customFormat="1" ht="12.75" customHeight="1"/>
    <row r="678" s="1" customFormat="1" ht="12.75" customHeight="1"/>
    <row r="679" s="1" customFormat="1" ht="12.75" customHeight="1"/>
    <row r="680" s="1" customFormat="1" ht="12.75" customHeight="1"/>
    <row r="681" s="1" customFormat="1" ht="12.75" customHeight="1"/>
    <row r="682" s="1" customFormat="1" ht="12.75" customHeight="1"/>
    <row r="683" s="1" customFormat="1" ht="12.75" customHeight="1"/>
    <row r="684" s="1" customFormat="1" ht="12.75" customHeight="1"/>
    <row r="685" s="1" customFormat="1" ht="12.75" customHeight="1"/>
    <row r="686" s="1" customFormat="1" ht="12.75" customHeight="1"/>
    <row r="687" s="1" customFormat="1" ht="12.75" customHeight="1"/>
    <row r="688" s="1" customFormat="1" ht="12.75" customHeight="1"/>
    <row r="689" s="1" customFormat="1" ht="12.75" customHeight="1"/>
    <row r="690" s="1" customFormat="1" ht="12.75" customHeight="1"/>
    <row r="691" s="1" customFormat="1" ht="12.75" customHeight="1"/>
    <row r="692" s="1" customFormat="1" ht="12.75" customHeight="1"/>
    <row r="693" s="1" customFormat="1" ht="12.75" customHeight="1"/>
    <row r="694" s="1" customFormat="1" ht="12.75" customHeight="1"/>
    <row r="695" s="1" customFormat="1" ht="12.75" customHeight="1"/>
    <row r="696" s="1" customFormat="1" ht="12.75" customHeight="1"/>
    <row r="697" s="1" customFormat="1" ht="12.75" customHeight="1"/>
    <row r="698" s="1" customFormat="1" ht="12.75" customHeight="1"/>
    <row r="699" s="1" customFormat="1" ht="12.75" customHeight="1"/>
    <row r="700" s="1" customFormat="1" ht="12.75" customHeight="1"/>
    <row r="701" s="1" customFormat="1" ht="12.75" customHeight="1"/>
    <row r="702" s="1" customFormat="1" ht="12.75" customHeight="1"/>
    <row r="703" s="1" customFormat="1" ht="12.75" customHeight="1"/>
    <row r="704" s="1" customFormat="1" ht="12.75" customHeight="1"/>
    <row r="705" s="1" customFormat="1" ht="12.75" customHeight="1"/>
    <row r="706" s="1" customFormat="1" ht="12.75" customHeight="1"/>
    <row r="707" s="1" customFormat="1" ht="12.75" customHeight="1"/>
    <row r="708" s="1" customFormat="1" ht="12.75" customHeight="1"/>
    <row r="709" s="1" customFormat="1" ht="12.75" customHeight="1"/>
    <row r="710" s="1" customFormat="1" ht="12.75" customHeight="1"/>
    <row r="711" s="1" customFormat="1" ht="12.75" customHeight="1"/>
    <row r="712" s="1" customFormat="1" ht="12.75" customHeight="1"/>
    <row r="713" s="1" customFormat="1" ht="12.75" customHeight="1"/>
    <row r="714" s="1" customFormat="1" ht="12.75" customHeight="1"/>
    <row r="715" s="1" customFormat="1" ht="12.75" customHeight="1"/>
    <row r="716" s="1" customFormat="1" ht="12.75" customHeight="1"/>
    <row r="717" s="1" customFormat="1" ht="12.75" customHeight="1"/>
    <row r="718" s="1" customFormat="1" ht="12.75" customHeight="1"/>
    <row r="719" s="1" customFormat="1" ht="12.75" customHeight="1"/>
    <row r="720" s="1" customFormat="1" ht="12.75" customHeight="1"/>
    <row r="721" s="1" customFormat="1" ht="12.75" customHeight="1"/>
    <row r="722" s="1" customFormat="1" ht="12.75" customHeight="1"/>
    <row r="723" s="1" customFormat="1" ht="12.75" customHeight="1"/>
    <row r="724" s="1" customFormat="1" ht="12.75" customHeight="1"/>
    <row r="725" s="1" customFormat="1" ht="12.75" customHeight="1"/>
    <row r="726" s="1" customFormat="1" ht="12.75" customHeight="1"/>
    <row r="727" s="1" customFormat="1" ht="12.75" customHeight="1"/>
    <row r="728" s="1" customFormat="1" ht="12.75" customHeight="1"/>
    <row r="729" s="1" customFormat="1" ht="12.75" customHeight="1"/>
    <row r="730" s="1" customFormat="1" ht="12.75" customHeight="1"/>
    <row r="731" s="1" customFormat="1" ht="12.75" customHeight="1"/>
    <row r="732" s="1" customFormat="1" ht="12.75" customHeight="1"/>
    <row r="733" s="1" customFormat="1" ht="12.75" customHeight="1"/>
    <row r="734" s="1" customFormat="1" ht="12.75" customHeight="1"/>
    <row r="735" s="1" customFormat="1" ht="12.75" customHeight="1"/>
    <row r="736" s="1" customFormat="1" ht="12.75" customHeight="1"/>
    <row r="737" s="1" customFormat="1" ht="12.75" customHeight="1"/>
    <row r="738" s="1" customFormat="1" ht="12.75" customHeight="1"/>
    <row r="739" s="1" customFormat="1" ht="12.75" customHeight="1"/>
    <row r="740" s="1" customFormat="1" ht="12.75" customHeight="1"/>
    <row r="741" s="1" customFormat="1" ht="12.75" customHeight="1"/>
    <row r="742" s="1" customFormat="1" ht="12.75" customHeight="1"/>
    <row r="743" s="1" customFormat="1" ht="12.75" customHeight="1"/>
    <row r="744" s="1" customFormat="1" ht="12.75" customHeight="1"/>
    <row r="745" s="1" customFormat="1" ht="12.75" customHeight="1"/>
    <row r="746" s="1" customFormat="1" ht="12.75" customHeight="1"/>
    <row r="747" s="1" customFormat="1" ht="12.75" customHeight="1"/>
    <row r="748" s="1" customFormat="1" ht="12.75" customHeight="1"/>
    <row r="749" s="1" customFormat="1" ht="12.75" customHeight="1"/>
    <row r="750" s="1" customFormat="1" ht="12.75" customHeight="1"/>
    <row r="751" s="1" customFormat="1" ht="12.75" customHeight="1"/>
    <row r="752" s="1" customFormat="1" ht="12.75" customHeight="1"/>
    <row r="753" s="1" customFormat="1" ht="12.75" customHeight="1"/>
    <row r="754" s="1" customFormat="1" ht="12.75" customHeight="1"/>
    <row r="755" s="1" customFormat="1" ht="12.75" customHeight="1"/>
    <row r="756" s="1" customFormat="1" ht="12.75" customHeight="1"/>
    <row r="757" s="1" customFormat="1" ht="12.75" customHeight="1"/>
    <row r="758" s="1" customFormat="1" ht="12.75" customHeight="1"/>
    <row r="759" s="1" customFormat="1" ht="12.75" customHeight="1"/>
    <row r="760" s="1" customFormat="1" ht="12.75" customHeight="1"/>
    <row r="761" s="1" customFormat="1" ht="12.75" customHeight="1"/>
    <row r="762" s="1" customFormat="1" ht="12.75" customHeight="1"/>
    <row r="763" s="1" customFormat="1" ht="12.75" customHeight="1"/>
    <row r="764" s="1" customFormat="1" ht="12.75" customHeight="1"/>
    <row r="765" s="1" customFormat="1" ht="12.75" customHeight="1"/>
    <row r="766" s="1" customFormat="1" ht="12.75" customHeight="1"/>
    <row r="767" s="1" customFormat="1" ht="12.75" customHeight="1"/>
    <row r="768" s="1" customFormat="1" ht="12.75" customHeight="1"/>
    <row r="769" s="1" customFormat="1" ht="12.75" customHeight="1"/>
    <row r="770" s="1" customFormat="1" ht="12.75" customHeight="1"/>
    <row r="771" s="1" customFormat="1" ht="12.75" customHeight="1"/>
    <row r="772" s="1" customFormat="1" ht="12.75" customHeight="1"/>
    <row r="773" s="1" customFormat="1" ht="12.75" customHeight="1"/>
    <row r="774" s="1" customFormat="1" ht="12.75" customHeight="1"/>
    <row r="775" s="1" customFormat="1" ht="12.75" customHeight="1"/>
    <row r="776" s="1" customFormat="1" ht="12.75" customHeight="1"/>
    <row r="777" s="1" customFormat="1" ht="12.75" customHeight="1"/>
    <row r="778" s="1" customFormat="1" ht="12.75" customHeight="1"/>
    <row r="779" s="1" customFormat="1" ht="12.75" customHeight="1"/>
    <row r="780" s="1" customFormat="1" ht="12.75" customHeight="1"/>
    <row r="781" s="1" customFormat="1" ht="12.75" customHeight="1"/>
    <row r="782" s="1" customFormat="1" ht="12.75" customHeight="1"/>
    <row r="783" s="1" customFormat="1" ht="12.75" customHeight="1"/>
    <row r="784" s="1" customFormat="1" ht="12.75" customHeight="1"/>
    <row r="785" s="1" customFormat="1" ht="12.75" customHeight="1"/>
    <row r="786" s="1" customFormat="1" ht="12.75" customHeight="1"/>
    <row r="787" s="1" customFormat="1" ht="12.75" customHeight="1"/>
    <row r="788" s="1" customFormat="1" ht="12.75" customHeight="1"/>
    <row r="789" s="1" customFormat="1" ht="12.75" customHeight="1"/>
    <row r="790" s="1" customFormat="1" ht="12.75" customHeight="1"/>
    <row r="791" s="1" customFormat="1" ht="12.75" customHeight="1"/>
    <row r="792" s="1" customFormat="1" ht="12.75" customHeight="1"/>
    <row r="793" s="1" customFormat="1" ht="12.75" customHeight="1"/>
    <row r="794" s="1" customFormat="1" ht="12.75" customHeight="1"/>
    <row r="795" s="1" customFormat="1" ht="12.75" customHeight="1"/>
    <row r="796" s="1" customFormat="1" ht="12.75" customHeight="1"/>
    <row r="797" s="1" customFormat="1" ht="12.75" customHeight="1"/>
    <row r="798" s="1" customFormat="1" ht="12.75" customHeight="1"/>
    <row r="799" s="1" customFormat="1" ht="12.75" customHeight="1"/>
    <row r="800" s="1" customFormat="1" ht="12.75" customHeight="1"/>
    <row r="801" s="1" customFormat="1" ht="12.75" customHeight="1"/>
    <row r="802" s="1" customFormat="1" ht="12.75" customHeight="1"/>
    <row r="803" s="1" customFormat="1" ht="12.75" customHeight="1"/>
    <row r="804" s="1" customFormat="1" ht="12.75" customHeight="1"/>
    <row r="805" s="1" customFormat="1" ht="12.75" customHeight="1"/>
    <row r="806" s="1" customFormat="1" ht="12.75" customHeight="1"/>
    <row r="807" s="1" customFormat="1" ht="12.75" customHeight="1"/>
    <row r="808" s="1" customFormat="1" ht="12.75" customHeight="1"/>
    <row r="809" s="1" customFormat="1" ht="12.75" customHeight="1"/>
    <row r="810" s="1" customFormat="1" ht="12.75" customHeight="1"/>
    <row r="811" s="1" customFormat="1" ht="12.75" customHeight="1"/>
    <row r="812" s="1" customFormat="1" ht="12.75" customHeight="1"/>
    <row r="813" s="1" customFormat="1" ht="12.75" customHeight="1"/>
    <row r="814" s="1" customFormat="1" ht="12.75" customHeight="1"/>
    <row r="815" s="1" customFormat="1" ht="12.75" customHeight="1"/>
    <row r="816" s="1" customFormat="1" ht="12.75" customHeight="1"/>
    <row r="817" s="1" customFormat="1" ht="12.75" customHeight="1"/>
    <row r="818" s="1" customFormat="1" ht="12.75" customHeight="1"/>
    <row r="819" s="1" customFormat="1" ht="12.75" customHeight="1"/>
    <row r="820" s="1" customFormat="1" ht="12.75" customHeight="1"/>
    <row r="821" s="1" customFormat="1" ht="12.75" customHeight="1"/>
    <row r="822" s="1" customFormat="1" ht="12.75" customHeight="1"/>
    <row r="823" s="1" customFormat="1" ht="12.75" customHeight="1"/>
    <row r="824" s="1" customFormat="1" ht="12.75" customHeight="1"/>
    <row r="825" s="1" customFormat="1" ht="12.75" customHeight="1"/>
    <row r="826" s="1" customFormat="1" ht="12.75" customHeight="1"/>
    <row r="827" s="1" customFormat="1" ht="12.75" customHeight="1"/>
    <row r="828" s="1" customFormat="1" ht="12.75" customHeight="1"/>
    <row r="829" s="1" customFormat="1" ht="12.75" customHeight="1"/>
    <row r="830" s="1" customFormat="1" ht="12.75" customHeight="1"/>
    <row r="831" s="1" customFormat="1" ht="12.75" customHeight="1"/>
    <row r="832" s="1" customFormat="1" ht="12.75" customHeight="1"/>
    <row r="833" s="1" customFormat="1" ht="12.75" customHeight="1"/>
    <row r="834" s="1" customFormat="1" ht="12.75" customHeight="1"/>
    <row r="835" s="1" customFormat="1" ht="12.75" customHeight="1"/>
    <row r="836" s="1" customFormat="1" ht="12.75" customHeight="1"/>
    <row r="837" s="1" customFormat="1" ht="12.75" customHeight="1"/>
    <row r="838" s="1" customFormat="1" ht="12.75" customHeight="1"/>
    <row r="839" s="1" customFormat="1" ht="12.75" customHeight="1"/>
    <row r="840" s="1" customFormat="1" ht="12.75" customHeight="1"/>
    <row r="841" s="1" customFormat="1" ht="12.75" customHeight="1"/>
    <row r="842" s="1" customFormat="1" ht="12.75" customHeight="1"/>
    <row r="843" s="1" customFormat="1" ht="12.75" customHeight="1"/>
    <row r="844" s="1" customFormat="1" ht="12.75" customHeight="1"/>
    <row r="845" s="1" customFormat="1" ht="12.75" customHeight="1"/>
    <row r="846" s="1" customFormat="1" ht="12.75" customHeight="1"/>
    <row r="847" s="1" customFormat="1" ht="12.75" customHeight="1"/>
    <row r="848" s="1" customFormat="1" ht="12.75" customHeight="1"/>
    <row r="849" s="1" customFormat="1" ht="12.75" customHeight="1"/>
    <row r="850" s="1" customFormat="1" ht="12.75" customHeight="1"/>
    <row r="851" s="1" customFormat="1" ht="12.75" customHeight="1"/>
    <row r="852" s="1" customFormat="1" ht="12.75" customHeight="1"/>
    <row r="853" s="1" customFormat="1" ht="12.75" customHeight="1"/>
    <row r="854" s="1" customFormat="1" ht="12.75" customHeight="1"/>
    <row r="855" s="1" customFormat="1" ht="12.75" customHeight="1"/>
    <row r="856" s="1" customFormat="1" ht="12.75" customHeight="1"/>
    <row r="857" s="1" customFormat="1" ht="12.75" customHeight="1"/>
    <row r="858" s="1" customFormat="1" ht="12.75" customHeight="1"/>
    <row r="859" s="1" customFormat="1" ht="12.75" customHeight="1"/>
    <row r="860" s="1" customFormat="1" ht="12.75" customHeight="1"/>
    <row r="861" s="1" customFormat="1" ht="12.75" customHeight="1"/>
    <row r="862" s="1" customFormat="1" ht="12.75" customHeight="1"/>
    <row r="863" s="1" customFormat="1" ht="12.75" customHeight="1"/>
    <row r="864" s="1" customFormat="1" ht="12.75" customHeight="1"/>
    <row r="865" s="1" customFormat="1" ht="12.75" customHeight="1"/>
    <row r="866" s="1" customFormat="1" ht="12.75" customHeight="1"/>
    <row r="867" s="1" customFormat="1" ht="12.75" customHeight="1"/>
    <row r="868" s="1" customFormat="1" ht="12.75" customHeight="1"/>
    <row r="869" s="1" customFormat="1" ht="12.75" customHeight="1"/>
    <row r="870" s="1" customFormat="1" ht="12.75" customHeight="1"/>
    <row r="871" s="1" customFormat="1" ht="12.75" customHeight="1"/>
    <row r="872" s="1" customFormat="1" ht="12.75" customHeight="1"/>
    <row r="873" s="1" customFormat="1" ht="12.75" customHeight="1"/>
    <row r="874" s="1" customFormat="1" ht="12.75" customHeight="1"/>
    <row r="875" s="1" customFormat="1" ht="12.75" customHeight="1"/>
    <row r="876" s="1" customFormat="1" ht="12.75" customHeight="1"/>
    <row r="877" s="1" customFormat="1" ht="12.75" customHeight="1"/>
    <row r="878" s="1" customFormat="1" ht="12.75" customHeight="1"/>
    <row r="879" s="1" customFormat="1" ht="12.75" customHeight="1"/>
    <row r="880" s="1" customFormat="1" ht="12.75" customHeight="1"/>
    <row r="881" s="1" customFormat="1" ht="12.75" customHeight="1"/>
    <row r="882" s="1" customFormat="1" ht="12.75" customHeight="1"/>
    <row r="883" s="1" customFormat="1" ht="12.75" customHeight="1"/>
    <row r="884" s="1" customFormat="1" ht="12.75" customHeight="1"/>
    <row r="885" s="1" customFormat="1" ht="12.75" customHeight="1"/>
    <row r="886" s="1" customFormat="1" ht="12.75" customHeight="1"/>
    <row r="887" s="1" customFormat="1" ht="12.75" customHeight="1"/>
    <row r="888" s="1" customFormat="1" ht="12.75" customHeight="1"/>
    <row r="889" s="1" customFormat="1" ht="12.75" customHeight="1"/>
    <row r="890" s="1" customFormat="1" ht="12.75" customHeight="1"/>
    <row r="891" s="1" customFormat="1" ht="12.75" customHeight="1"/>
    <row r="892" s="1" customFormat="1" ht="12.75" customHeight="1"/>
    <row r="893" s="1" customFormat="1" ht="12.75" customHeight="1"/>
    <row r="894" s="1" customFormat="1" ht="12.75" customHeight="1"/>
    <row r="895" s="1" customFormat="1" ht="12.75" customHeight="1"/>
    <row r="896" s="1" customFormat="1" ht="12.75" customHeight="1"/>
    <row r="897" s="1" customFormat="1" ht="12.75" customHeight="1"/>
    <row r="898" s="1" customFormat="1" ht="12.75" customHeight="1"/>
    <row r="899" s="1" customFormat="1" ht="12.75" customHeight="1"/>
    <row r="900" s="1" customFormat="1" ht="12.75" customHeight="1"/>
    <row r="901" s="1" customFormat="1" ht="12.75" customHeight="1"/>
    <row r="902" s="1" customFormat="1" ht="12.75" customHeight="1"/>
    <row r="903" s="1" customFormat="1" ht="12.75" customHeight="1"/>
    <row r="904" s="1" customFormat="1" ht="12.75" customHeight="1"/>
    <row r="905" s="1" customFormat="1" ht="12.75" customHeight="1"/>
    <row r="906" s="1" customFormat="1" ht="12.75" customHeight="1"/>
    <row r="907" s="1" customFormat="1" ht="12.75" customHeight="1"/>
    <row r="908" s="1" customFormat="1" ht="12.75" customHeight="1"/>
    <row r="909" s="1" customFormat="1" ht="12.75" customHeight="1"/>
    <row r="910" s="1" customFormat="1" ht="12.75" customHeight="1"/>
    <row r="911" s="1" customFormat="1" ht="12.75" customHeight="1"/>
    <row r="912" s="1" customFormat="1" ht="12.75" customHeight="1"/>
    <row r="913" s="1" customFormat="1" ht="12.75" customHeight="1"/>
    <row r="914" s="1" customFormat="1" ht="12.75" customHeight="1"/>
    <row r="915" s="1" customFormat="1" ht="12.75" customHeight="1"/>
    <row r="916" s="1" customFormat="1" ht="12.75" customHeight="1"/>
    <row r="917" s="1" customFormat="1" ht="12.75" customHeight="1"/>
    <row r="918" s="1" customFormat="1" ht="12.75" customHeight="1"/>
    <row r="919" s="1" customFormat="1" ht="12.75" customHeight="1"/>
    <row r="920" s="1" customFormat="1" ht="12.75" customHeight="1"/>
    <row r="921" s="1" customFormat="1" ht="12.75" customHeight="1"/>
    <row r="922" s="1" customFormat="1" ht="12.75" customHeight="1"/>
    <row r="923" s="1" customFormat="1" ht="12.75" customHeight="1"/>
    <row r="924" s="1" customFormat="1" ht="12.75" customHeight="1"/>
    <row r="925" s="1" customFormat="1" ht="12.75" customHeight="1"/>
    <row r="926" s="1" customFormat="1" ht="12.75" customHeight="1"/>
    <row r="927" s="1" customFormat="1" ht="12.75" customHeight="1"/>
    <row r="928" s="1" customFormat="1" ht="12.75" customHeight="1"/>
    <row r="929" s="1" customFormat="1" ht="12.75" customHeight="1"/>
    <row r="930" s="1" customFormat="1" ht="12.75" customHeight="1"/>
    <row r="931" s="1" customFormat="1" ht="12.75" customHeight="1"/>
    <row r="932" s="1" customFormat="1" ht="12.75" customHeight="1"/>
    <row r="933" s="1" customFormat="1" ht="12.75" customHeight="1"/>
    <row r="934" s="1" customFormat="1" ht="12.75" customHeight="1"/>
    <row r="935" s="1" customFormat="1" ht="12.75" customHeight="1"/>
    <row r="936" s="1" customFormat="1" ht="12.75" customHeight="1"/>
    <row r="937" s="1" customFormat="1" ht="12.75" customHeight="1"/>
    <row r="938" s="1" customFormat="1" ht="12.75" customHeight="1"/>
    <row r="939" s="1" customFormat="1" ht="12.75" customHeight="1"/>
    <row r="940" s="1" customFormat="1" ht="12.75" customHeight="1"/>
    <row r="941" s="1" customFormat="1" ht="12.75" customHeight="1"/>
    <row r="942" s="1" customFormat="1" ht="12.75" customHeight="1"/>
    <row r="943" s="1" customFormat="1" ht="12.75" customHeight="1"/>
    <row r="944" s="1" customFormat="1" ht="12.75" customHeight="1"/>
    <row r="945" s="1" customFormat="1" ht="12.75" customHeight="1"/>
    <row r="946" s="1" customFormat="1" ht="12.75" customHeight="1"/>
    <row r="947" s="1" customFormat="1" ht="12.75" customHeight="1"/>
    <row r="948" s="1" customFormat="1" ht="12.75" customHeight="1"/>
    <row r="949" s="1" customFormat="1" ht="12.75" customHeight="1"/>
    <row r="950" s="1" customFormat="1" ht="12.75" customHeight="1"/>
    <row r="951" s="1" customFormat="1" ht="12.75" customHeight="1"/>
    <row r="952" s="1" customFormat="1" ht="12.75" customHeight="1"/>
    <row r="953" s="1" customFormat="1" ht="12.75" customHeight="1"/>
    <row r="954" s="1" customFormat="1" ht="12.75" customHeight="1"/>
    <row r="955" s="1" customFormat="1" ht="12.75" customHeight="1"/>
    <row r="956" s="1" customFormat="1" ht="12.75" customHeight="1"/>
    <row r="957" s="1" customFormat="1" ht="12.75" customHeight="1"/>
    <row r="958" s="1" customFormat="1" ht="12.75" customHeight="1"/>
    <row r="959" s="1" customFormat="1" ht="12.75" customHeight="1"/>
    <row r="960" s="1" customFormat="1" ht="12.75" customHeight="1"/>
    <row r="961" s="1" customFormat="1" ht="12.75" customHeight="1"/>
    <row r="962" s="1" customFormat="1" ht="12.75" customHeight="1"/>
    <row r="963" s="1" customFormat="1" ht="12.75" customHeight="1"/>
    <row r="964" s="1" customFormat="1" ht="12.75" customHeight="1"/>
    <row r="965" s="1" customFormat="1" ht="12.75" customHeight="1"/>
    <row r="966" s="1" customFormat="1" ht="12.75" customHeight="1"/>
    <row r="967" s="1" customFormat="1" ht="12.75" customHeight="1"/>
    <row r="968" s="1" customFormat="1" ht="12.75" customHeight="1"/>
    <row r="969" s="1" customFormat="1" ht="12.75" customHeight="1"/>
    <row r="970" s="1" customFormat="1" ht="12.75" customHeight="1"/>
    <row r="971" s="1" customFormat="1" ht="12.75" customHeight="1"/>
    <row r="972" s="1" customFormat="1" ht="12.75" customHeight="1"/>
    <row r="973" s="1" customFormat="1" ht="12.75" customHeight="1"/>
    <row r="974" s="1" customFormat="1" ht="12.75" customHeight="1"/>
    <row r="975" s="1" customFormat="1" ht="12.75" customHeight="1"/>
    <row r="976" s="1" customFormat="1" ht="12.75" customHeight="1"/>
    <row r="977" s="1" customFormat="1" ht="12.75" customHeight="1"/>
    <row r="978" s="1" customFormat="1" ht="12.75" customHeight="1"/>
    <row r="979" s="1" customFormat="1" ht="12.75" customHeight="1"/>
    <row r="980" s="1" customFormat="1" ht="12.75" customHeight="1"/>
    <row r="981" s="1" customFormat="1" ht="12.75" customHeight="1"/>
    <row r="982" s="1" customFormat="1" ht="12.75" customHeight="1"/>
    <row r="983" s="1" customFormat="1" ht="12.75" customHeight="1"/>
    <row r="984" s="1" customFormat="1" ht="12.75" customHeight="1"/>
    <row r="985" s="1" customFormat="1" ht="12.75" customHeight="1"/>
    <row r="986" s="1" customFormat="1" ht="12.75" customHeight="1"/>
    <row r="987" s="1" customFormat="1" ht="12.75" customHeight="1"/>
    <row r="988" s="1" customFormat="1" ht="12.75" customHeight="1"/>
    <row r="989" s="1" customFormat="1" ht="12.75" customHeight="1"/>
    <row r="990" s="1" customFormat="1" ht="12.75" customHeight="1"/>
    <row r="991" s="1" customFormat="1" ht="12.75" customHeight="1"/>
    <row r="992" s="1" customFormat="1" ht="12.75" customHeight="1"/>
    <row r="993" s="1" customFormat="1" ht="12.75" customHeight="1"/>
    <row r="994" s="1" customFormat="1" ht="12.75" customHeight="1"/>
    <row r="995" s="1" customFormat="1" ht="12.75" customHeight="1"/>
    <row r="996" s="1" customFormat="1" ht="12.75" customHeight="1"/>
    <row r="997" s="1" customFormat="1" ht="12.75" customHeight="1"/>
    <row r="998" s="1" customFormat="1" ht="12.75" customHeight="1"/>
    <row r="999" s="1" customFormat="1" ht="12.75" customHeight="1"/>
    <row r="1000" s="1" customFormat="1" ht="12.75" customHeight="1"/>
    <row r="1001" s="1" customFormat="1" ht="12.75" customHeight="1"/>
  </sheetData>
  <mergeCells count="9">
    <mergeCell ref="C1:D1"/>
    <mergeCell ref="E1:F1"/>
    <mergeCell ref="G1:H1"/>
    <mergeCell ref="C6:D6"/>
    <mergeCell ref="E6:F6"/>
    <mergeCell ref="G6:H6"/>
    <mergeCell ref="C7:D7"/>
    <mergeCell ref="E7:F7"/>
    <mergeCell ref="G7:H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Process_CT</vt:lpstr>
      <vt:lpstr>SMD_Package_Feeder_Master</vt:lpstr>
      <vt:lpstr>Assumptions</vt:lpstr>
      <vt:lpstr>NRE</vt:lpstr>
      <vt:lpstr>MMR-EMS</vt:lpstr>
      <vt:lpstr>Consumables Calculator</vt:lpstr>
      <vt:lpstr>OHP % 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kumar</dc:creator>
  <cp:lastModifiedBy>Harish</cp:lastModifiedBy>
  <dcterms:created xsi:type="dcterms:W3CDTF">2024-08-01T16:46:00Z</dcterms:created>
  <dcterms:modified xsi:type="dcterms:W3CDTF">2025-01-04T10:44:17Z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FC34540B7D04460EA504773AA63B9852_12</vt:lpwstr>
  </property>
  <property fmtid="{D5CDD505-2E9C-101B-9397-08002B2CF9AE}" pid="3" name="KSOProductBuildVer">
    <vt:lpwstr>1033-12.2.0.19307</vt:lpwstr>
  </property>
</Properties>
</file>